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"/>
    </mc:Choice>
  </mc:AlternateContent>
  <bookViews>
    <workbookView xWindow="0" yWindow="0" windowWidth="28800" windowHeight="12330" activeTab="1"/>
  </bookViews>
  <sheets>
    <sheet name="cheltuieli executat" sheetId="1" r:id="rId1"/>
    <sheet name="unitati executat" sheetId="3" r:id="rId2"/>
  </sheets>
  <externalReferences>
    <externalReference r:id="rId3"/>
    <externalReference r:id="rId4"/>
  </externalReferences>
  <definedNames>
    <definedName name="_xlnm.Print_Area" localSheetId="0">'cheltuieli executat'!$A$1:$J$27</definedName>
    <definedName name="_xlnm.Print_Area" localSheetId="1">'unitati executat'!$A$1:$L$25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3" l="1"/>
  <c r="G10" i="3"/>
  <c r="K10" i="3"/>
  <c r="L10" i="3"/>
  <c r="D12" i="3"/>
  <c r="E12" i="3"/>
  <c r="I12" i="3"/>
  <c r="H12" i="3" s="1"/>
  <c r="J12" i="3"/>
  <c r="D13" i="3"/>
  <c r="E13" i="3"/>
  <c r="I13" i="3"/>
  <c r="H13" i="3" s="1"/>
  <c r="J13" i="3"/>
  <c r="D14" i="3"/>
  <c r="E14" i="3"/>
  <c r="I14" i="3"/>
  <c r="J14" i="3"/>
  <c r="D15" i="3"/>
  <c r="E15" i="3"/>
  <c r="I15" i="3"/>
  <c r="H15" i="3" s="1"/>
  <c r="J15" i="3"/>
  <c r="D16" i="3"/>
  <c r="C16" i="3" s="1"/>
  <c r="E16" i="3"/>
  <c r="I16" i="3"/>
  <c r="H16" i="3" s="1"/>
  <c r="J16" i="3"/>
  <c r="E17" i="3"/>
  <c r="C17" i="3" s="1"/>
  <c r="J17" i="3"/>
  <c r="H17" i="3" s="1"/>
  <c r="D18" i="3"/>
  <c r="C18" i="3" s="1"/>
  <c r="E18" i="3"/>
  <c r="E10" i="3" s="1"/>
  <c r="H18" i="3"/>
  <c r="I18" i="3"/>
  <c r="J18" i="3"/>
  <c r="D19" i="3"/>
  <c r="C19" i="3" s="1"/>
  <c r="E19" i="3"/>
  <c r="I19" i="3"/>
  <c r="J19" i="3"/>
  <c r="D20" i="3"/>
  <c r="C20" i="3" s="1"/>
  <c r="E20" i="3"/>
  <c r="I20" i="3"/>
  <c r="H20" i="3" s="1"/>
  <c r="J20" i="3"/>
  <c r="D21" i="3"/>
  <c r="C21" i="3" s="1"/>
  <c r="E21" i="3"/>
  <c r="I21" i="3"/>
  <c r="J21" i="3"/>
  <c r="C15" i="3" l="1"/>
  <c r="C14" i="3"/>
  <c r="H21" i="3"/>
  <c r="C13" i="3"/>
  <c r="D10" i="3"/>
  <c r="H19" i="3"/>
  <c r="H14" i="3"/>
  <c r="J10" i="3"/>
  <c r="C10" i="3"/>
  <c r="C12" i="3"/>
  <c r="I10" i="3"/>
  <c r="F22" i="1"/>
  <c r="D22" i="1"/>
  <c r="F21" i="1"/>
  <c r="D21" i="1"/>
  <c r="C21" i="1" s="1"/>
  <c r="F20" i="1"/>
  <c r="D20" i="1"/>
  <c r="F19" i="1"/>
  <c r="D19" i="1"/>
  <c r="C19" i="1"/>
  <c r="F18" i="1"/>
  <c r="C18" i="1" s="1"/>
  <c r="F17" i="1"/>
  <c r="D17" i="1"/>
  <c r="C17" i="1" s="1"/>
  <c r="F16" i="1"/>
  <c r="D16" i="1"/>
  <c r="F15" i="1"/>
  <c r="E15" i="1"/>
  <c r="D15" i="1"/>
  <c r="F14" i="1"/>
  <c r="E14" i="1"/>
  <c r="D14" i="1"/>
  <c r="F13" i="1"/>
  <c r="E13" i="1"/>
  <c r="E11" i="1" s="1"/>
  <c r="D13" i="1"/>
  <c r="H11" i="1"/>
  <c r="G11" i="1"/>
  <c r="C15" i="1" l="1"/>
  <c r="C16" i="1"/>
  <c r="C14" i="1"/>
  <c r="F11" i="1"/>
  <c r="C13" i="1"/>
  <c r="C20" i="1"/>
  <c r="C22" i="1"/>
  <c r="H10" i="3"/>
  <c r="D11" i="1"/>
  <c r="C11" i="1" l="1"/>
</calcChain>
</file>

<file path=xl/sharedStrings.xml><?xml version="1.0" encoding="utf-8"?>
<sst xmlns="http://schemas.openxmlformats.org/spreadsheetml/2006/main" count="80" uniqueCount="44">
  <si>
    <t>mii lei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</si>
  <si>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</si>
  <si>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</si>
  <si>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</si>
  <si>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</si>
  <si>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</si>
  <si>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</si>
  <si>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</si>
  <si>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</si>
  <si>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</si>
  <si>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</si>
  <si>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численности персонала  (НПБ)</t>
  </si>
  <si>
    <t>по состоянию на 30.06.2018</t>
  </si>
  <si>
    <t>Наименование</t>
  </si>
  <si>
    <t>Код</t>
  </si>
  <si>
    <t>Численность персонала (должности)</t>
  </si>
  <si>
    <t>Численность персонала (фактические лица)</t>
  </si>
  <si>
    <t>Итого</t>
  </si>
  <si>
    <t>ГБ</t>
  </si>
  <si>
    <t>КМБ</t>
  </si>
  <si>
    <t>БГСС*</t>
  </si>
  <si>
    <t>ФОМС*</t>
  </si>
  <si>
    <t>Исполнено 30.06.2018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</si>
  <si>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</si>
  <si>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</si>
  <si>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</si>
  <si>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</si>
  <si>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</si>
  <si>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</si>
  <si>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</si>
  <si>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</si>
  <si>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</si>
  <si>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</si>
  <si>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</si>
  <si>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</si>
  <si>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Примечание:</t>
  </si>
  <si>
    <t>* 1.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</si>
  <si>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</si>
  <si>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Информация о расходах на персонал  (НПБ)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</si>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</sst>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9"/>
      <name val="Times New Roman"/>
      <family val="1"/>
    </font>
    <font>
      <b/>
      <sz val="16"/>
      <name val="times new roman"/>
      <family val="1"/>
    </font>
    <font>
      <sz val="10"/>
      <name val="times new roman"/>
      <family val="1"/>
    </font>
    <font>
      <i/>
      <sz val="9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b/>
      <sz val="14"/>
      <name val="Times New Roman"/>
      <family val="1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10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i/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0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1" fillId="0" borderId="0" xfId="1"/>
    <xf numFmtId="0" fontId="4" fillId="0" borderId="0" xfId="1" applyFont="1"/>
    <xf numFmtId="0" fontId="4" fillId="0" borderId="0" xfId="1" applyFont="1" applyFill="1"/>
    <xf numFmtId="0" fontId="5" fillId="0" borderId="0" xfId="1" applyFont="1" applyFill="1" applyAlignment="1">
      <alignment horizontal="center"/>
    </xf>
    <xf numFmtId="0" fontId="6" fillId="0" borderId="0" xfId="1" applyFont="1"/>
    <xf numFmtId="0" fontId="7" fillId="0" borderId="0" xfId="1" applyFont="1" applyFill="1"/>
    <xf numFmtId="0" fontId="4" fillId="0" borderId="0" xfId="1" applyFont="1" applyFill="1" applyAlignment="1">
      <alignment horizontal="right"/>
    </xf>
    <xf numFmtId="0" fontId="6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8" fillId="0" borderId="30" xfId="1" applyFont="1" applyBorder="1"/>
    <xf numFmtId="4" fontId="8" fillId="0" borderId="10" xfId="1" applyNumberFormat="1" applyFont="1" applyFill="1" applyBorder="1"/>
    <xf numFmtId="4" fontId="8" fillId="0" borderId="16" xfId="1" applyNumberFormat="1" applyFont="1" applyFill="1" applyBorder="1"/>
    <xf numFmtId="4" fontId="12" fillId="0" borderId="16" xfId="1" applyNumberFormat="1" applyFont="1" applyFill="1" applyBorder="1"/>
    <xf numFmtId="4" fontId="8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30" xfId="1" applyFont="1" applyBorder="1"/>
    <xf numFmtId="4" fontId="4" fillId="0" borderId="10" xfId="1" applyNumberFormat="1" applyFont="1" applyFill="1" applyBorder="1"/>
    <xf numFmtId="4" fontId="4" fillId="0" borderId="16" xfId="1" applyNumberFormat="1" applyFont="1" applyFill="1" applyBorder="1"/>
    <xf numFmtId="4" fontId="7" fillId="0" borderId="16" xfId="1" applyNumberFormat="1" applyFont="1" applyFill="1" applyBorder="1"/>
    <xf numFmtId="4" fontId="4" fillId="0" borderId="31" xfId="1" applyNumberFormat="1" applyFont="1" applyFill="1" applyBorder="1"/>
    <xf numFmtId="0" fontId="1" fillId="0" borderId="0" xfId="1" applyFont="1"/>
    <xf numFmtId="49" fontId="4" fillId="0" borderId="30" xfId="2" applyNumberFormat="1" applyFont="1" applyBorder="1" applyAlignment="1">
      <alignment horizontal="center" wrapText="1"/>
    </xf>
    <xf numFmtId="4" fontId="8" fillId="0" borderId="10" xfId="2" applyNumberFormat="1" applyFont="1" applyFill="1" applyBorder="1" applyAlignment="1">
      <alignment horizontal="right" wrapText="1"/>
    </xf>
    <xf numFmtId="49" fontId="4" fillId="0" borderId="33" xfId="2" applyNumberFormat="1" applyFont="1" applyFill="1" applyBorder="1" applyAlignment="1">
      <alignment horizontal="center" wrapText="1"/>
    </xf>
    <xf numFmtId="4" fontId="8" fillId="0" borderId="34" xfId="2" applyNumberFormat="1" applyFont="1" applyFill="1" applyBorder="1" applyAlignment="1">
      <alignment horizontal="right" wrapText="1"/>
    </xf>
    <xf numFmtId="4" fontId="4" fillId="0" borderId="35" xfId="1" applyNumberFormat="1" applyFont="1" applyFill="1" applyBorder="1"/>
    <xf numFmtId="4" fontId="7" fillId="0" borderId="35" xfId="1" applyNumberFormat="1" applyFont="1" applyFill="1" applyBorder="1"/>
    <xf numFmtId="4" fontId="4" fillId="0" borderId="36" xfId="1" applyNumberFormat="1" applyFont="1" applyFill="1" applyBorder="1"/>
    <xf numFmtId="0" fontId="6" fillId="0" borderId="0" xfId="1" applyFont="1" applyAlignment="1">
      <alignment wrapText="1"/>
    </xf>
    <xf numFmtId="0" fontId="1" fillId="0" borderId="0" xfId="1" applyAlignment="1">
      <alignment wrapText="1"/>
    </xf>
    <xf numFmtId="0" fontId="4" fillId="0" borderId="0" xfId="1" applyFont="1" applyFill="1" applyBorder="1"/>
    <xf numFmtId="0" fontId="1" fillId="0" borderId="0" xfId="1" applyAlignment="1">
      <alignment vertical="center"/>
    </xf>
    <xf numFmtId="4" fontId="8" fillId="0" borderId="37" xfId="2" applyNumberFormat="1" applyFont="1" applyFill="1" applyBorder="1" applyAlignment="1">
      <alignment horizontal="right" wrapText="1"/>
    </xf>
    <xf numFmtId="4" fontId="4" fillId="0" borderId="38" xfId="1" applyNumberFormat="1" applyFont="1" applyFill="1" applyBorder="1"/>
    <xf numFmtId="49" fontId="4" fillId="0" borderId="39" xfId="2" applyNumberFormat="1" applyFont="1" applyFill="1" applyBorder="1" applyAlignment="1">
      <alignment horizontal="center" wrapText="1"/>
    </xf>
    <xf numFmtId="4" fontId="8" fillId="0" borderId="40" xfId="2" applyNumberFormat="1" applyFont="1" applyFill="1" applyBorder="1" applyAlignment="1">
      <alignment horizontal="right" wrapText="1"/>
    </xf>
    <xf numFmtId="4" fontId="4" fillId="0" borderId="9" xfId="1" applyNumberFormat="1" applyFont="1" applyFill="1" applyBorder="1"/>
    <xf numFmtId="49" fontId="4" fillId="0" borderId="41" xfId="2" applyNumberFormat="1" applyFont="1" applyBorder="1" applyAlignment="1">
      <alignment horizontal="center" wrapText="1"/>
    </xf>
    <xf numFmtId="4" fontId="4" fillId="0" borderId="40" xfId="1" applyNumberFormat="1" applyFont="1" applyFill="1" applyBorder="1"/>
    <xf numFmtId="0" fontId="4" fillId="0" borderId="41" xfId="1" applyFont="1" applyBorder="1"/>
    <xf numFmtId="4" fontId="8" fillId="0" borderId="40" xfId="1" applyNumberFormat="1" applyFont="1" applyFill="1" applyBorder="1"/>
    <xf numFmtId="4" fontId="8" fillId="0" borderId="9" xfId="1" applyNumberFormat="1" applyFont="1" applyFill="1" applyBorder="1"/>
    <xf numFmtId="0" fontId="8" fillId="0" borderId="41" xfId="1" applyFont="1" applyBorder="1"/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16" fillId="0" borderId="0" xfId="1" applyFont="1"/>
    <xf numFmtId="0" fontId="17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17" fillId="0" borderId="48" xfId="1" applyFont="1" applyFill="1" applyBorder="1" applyAlignment="1">
      <alignment horizontal="center" vertical="center"/>
    </xf>
    <xf numFmtId="0" fontId="17" fillId="0" borderId="4" xfId="1" applyFont="1" applyFill="1" applyBorder="1" applyAlignment="1">
      <alignment horizontal="center" vertical="center"/>
    </xf>
    <xf numFmtId="0" fontId="17" fillId="0" borderId="5" xfId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17" fillId="0" borderId="40" xfId="1" applyFont="1" applyFill="1" applyBorder="1" applyAlignment="1">
      <alignment horizontal="center" vertical="center"/>
    </xf>
    <xf numFmtId="0" fontId="17" fillId="0" borderId="16" xfId="1" applyFont="1" applyFill="1" applyBorder="1" applyAlignment="1">
      <alignment horizontal="center" vertical="center"/>
    </xf>
    <xf numFmtId="0" fontId="17" fillId="0" borderId="9" xfId="1" applyFont="1" applyFill="1" applyBorder="1" applyAlignment="1">
      <alignment horizontal="center" vertical="center"/>
    </xf>
    <xf numFmtId="0" fontId="17" fillId="0" borderId="40" xfId="1" applyFont="1" applyFill="1" applyBorder="1" applyAlignment="1">
      <alignment horizontal="center" vertical="center" wrapText="1"/>
    </xf>
    <xf numFmtId="0" fontId="17" fillId="0" borderId="16" xfId="1" applyFont="1" applyFill="1" applyBorder="1" applyAlignment="1">
      <alignment horizontal="center" vertical="center" wrapText="1"/>
    </xf>
    <xf numFmtId="0" fontId="17" fillId="0" borderId="9" xfId="1" applyFont="1" applyFill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18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47" xfId="1" applyFont="1" applyFill="1" applyBorder="1" applyAlignment="1">
      <alignment horizontal="center" vertical="center" wrapText="1"/>
    </xf>
    <xf numFmtId="0" fontId="18" fillId="0" borderId="29" xfId="1" applyFont="1" applyBorder="1"/>
    <xf numFmtId="0" fontId="3" fillId="0" borderId="29" xfId="1" applyFont="1" applyBorder="1"/>
    <xf numFmtId="0" fontId="2" fillId="0" borderId="29" xfId="2" applyFont="1" applyBorder="1" applyAlignment="1">
      <alignment wrapText="1"/>
    </xf>
    <xf numFmtId="0" fontId="2" fillId="0" borderId="32" xfId="1" applyFont="1" applyBorder="1" applyAlignment="1">
      <alignment wrapText="1"/>
    </xf>
    <xf numFmtId="0" fontId="19" fillId="0" borderId="0" xfId="1" applyFont="1"/>
    <xf numFmtId="0" fontId="19" fillId="0" borderId="0" xfId="1" applyFont="1" applyFill="1"/>
    <xf numFmtId="0" fontId="19" fillId="0" borderId="0" xfId="1" applyFont="1" applyFill="1" applyBorder="1"/>
    <xf numFmtId="0" fontId="19" fillId="0" borderId="0" xfId="1" applyFont="1" applyAlignment="1">
      <alignment horizontal="left" vertical="center" wrapText="1"/>
    </xf>
    <xf numFmtId="0" fontId="17" fillId="0" borderId="3" xfId="1" applyFont="1" applyFill="1" applyBorder="1" applyAlignment="1">
      <alignment horizontal="center" vertical="center"/>
    </xf>
    <xf numFmtId="0" fontId="18" fillId="0" borderId="8" xfId="1" applyFont="1" applyFill="1" applyBorder="1" applyAlignment="1">
      <alignment horizontal="center" vertical="center" wrapText="1"/>
    </xf>
    <xf numFmtId="0" fontId="18" fillId="0" borderId="9" xfId="1" applyFont="1" applyFill="1" applyBorder="1" applyAlignment="1">
      <alignment horizontal="center" vertical="center" wrapText="1"/>
    </xf>
    <xf numFmtId="0" fontId="18" fillId="0" borderId="10" xfId="1" applyFont="1" applyFill="1" applyBorder="1" applyAlignment="1">
      <alignment horizontal="center" vertical="center" wrapText="1"/>
    </xf>
    <xf numFmtId="0" fontId="18" fillId="0" borderId="11" xfId="1" applyFont="1" applyFill="1" applyBorder="1" applyAlignment="1">
      <alignment horizontal="center" vertical="center" wrapText="1"/>
    </xf>
    <xf numFmtId="0" fontId="18" fillId="0" borderId="12" xfId="1" applyFont="1" applyFill="1" applyBorder="1" applyAlignment="1">
      <alignment horizontal="center" vertical="center" wrapText="1"/>
    </xf>
    <xf numFmtId="0" fontId="18" fillId="0" borderId="15" xfId="1" applyFont="1" applyFill="1" applyBorder="1" applyAlignment="1">
      <alignment horizontal="center" vertical="center" wrapText="1"/>
    </xf>
    <xf numFmtId="0" fontId="20" fillId="0" borderId="16" xfId="1" applyFont="1" applyFill="1" applyBorder="1" applyAlignment="1">
      <alignment horizontal="center" vertical="center" wrapText="1"/>
    </xf>
    <xf numFmtId="0" fontId="21" fillId="0" borderId="16" xfId="1" applyFont="1" applyFill="1" applyBorder="1" applyAlignment="1">
      <alignment horizontal="center" vertical="center" wrapText="1"/>
    </xf>
    <xf numFmtId="0" fontId="18" fillId="0" borderId="17" xfId="1" applyFont="1" applyFill="1" applyBorder="1" applyAlignment="1">
      <alignment horizontal="center" vertical="center" wrapText="1"/>
    </xf>
    <xf numFmtId="0" fontId="18" fillId="0" borderId="18" xfId="1" applyFont="1" applyFill="1" applyBorder="1" applyAlignment="1">
      <alignment horizontal="center" vertical="center" wrapText="1"/>
    </xf>
    <xf numFmtId="0" fontId="6" fillId="0" borderId="0" xfId="1" applyFont="1" applyAlignment="1">
      <alignment vertical="center" wrapText="1"/>
    </xf>
    <xf numFmtId="0" fontId="22" fillId="0" borderId="0" xfId="1" applyFont="1" applyFill="1"/>
  </cellXfs>
  <cellStyles count="3">
    <cellStyle name="Normal" xfId="0" builtinId="0"/>
    <cellStyle name="Normal 2" xfId="1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8/bs&amp;buat_gr%20pr_min&amp;raion_30.06.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rsirina1/Documents/2018/Forma%20FD-050/bs&amp;buat_gr%20pr_min&amp;raion_30.06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>
        <row r="13">
          <cell r="F13">
            <v>60463.199999999997</v>
          </cell>
        </row>
        <row r="14">
          <cell r="F14">
            <v>21516.799999999999</v>
          </cell>
        </row>
      </sheetData>
      <sheetData sheetId="4">
        <row r="11">
          <cell r="F11">
            <v>378818.80000000005</v>
          </cell>
        </row>
        <row r="12">
          <cell r="F12">
            <v>1623.6299999999997</v>
          </cell>
        </row>
        <row r="13">
          <cell r="F13">
            <v>2495.96</v>
          </cell>
        </row>
        <row r="14">
          <cell r="F14">
            <v>30424.66</v>
          </cell>
        </row>
        <row r="15">
          <cell r="F15">
            <v>342.40999999999997</v>
          </cell>
        </row>
        <row r="16">
          <cell r="F16">
            <v>11560.820000000002</v>
          </cell>
        </row>
        <row r="17">
          <cell r="F17">
            <v>3871.1600000000003</v>
          </cell>
        </row>
        <row r="18">
          <cell r="F18">
            <v>210517.56000000003</v>
          </cell>
        </row>
        <row r="19">
          <cell r="F19">
            <v>2856279.3300000005</v>
          </cell>
        </row>
        <row r="20">
          <cell r="F20">
            <v>215356.63</v>
          </cell>
        </row>
      </sheetData>
      <sheetData sheetId="5">
        <row r="10">
          <cell r="H10">
            <v>731769.84000000008</v>
          </cell>
          <cell r="I10">
            <v>36887.160000000003</v>
          </cell>
        </row>
        <row r="11">
          <cell r="H11">
            <v>173517.03</v>
          </cell>
          <cell r="I11">
            <v>0</v>
          </cell>
        </row>
        <row r="12">
          <cell r="H12">
            <v>1428476.8800000004</v>
          </cell>
          <cell r="I12">
            <v>13959.09</v>
          </cell>
        </row>
        <row r="13">
          <cell r="H13">
            <v>192891.27</v>
          </cell>
        </row>
        <row r="14">
          <cell r="H14">
            <v>24648.720000000001</v>
          </cell>
        </row>
        <row r="15">
          <cell r="H15">
            <v>153247.93</v>
          </cell>
        </row>
        <row r="16">
          <cell r="H16">
            <v>42234.9</v>
          </cell>
        </row>
        <row r="17">
          <cell r="H17">
            <v>393224.82</v>
          </cell>
        </row>
        <row r="18">
          <cell r="H18">
            <v>71626.960000000006</v>
          </cell>
        </row>
      </sheetData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>
        <row r="13">
          <cell r="O13">
            <v>976</v>
          </cell>
          <cell r="P13">
            <v>976</v>
          </cell>
        </row>
        <row r="14">
          <cell r="O14">
            <v>277</v>
          </cell>
          <cell r="P14">
            <v>262</v>
          </cell>
        </row>
      </sheetData>
      <sheetData sheetId="4">
        <row r="11">
          <cell r="N11">
            <v>11517.5</v>
          </cell>
          <cell r="O11">
            <v>11893</v>
          </cell>
        </row>
        <row r="12">
          <cell r="N12">
            <v>104.5</v>
          </cell>
          <cell r="O12">
            <v>108</v>
          </cell>
        </row>
        <row r="13">
          <cell r="N13">
            <v>153</v>
          </cell>
          <cell r="O13">
            <v>153</v>
          </cell>
        </row>
        <row r="14">
          <cell r="N14">
            <v>658.25</v>
          </cell>
          <cell r="O14">
            <v>654</v>
          </cell>
        </row>
        <row r="15">
          <cell r="N15">
            <v>11</v>
          </cell>
          <cell r="O15">
            <v>11</v>
          </cell>
        </row>
        <row r="16">
          <cell r="N16">
            <v>654.75</v>
          </cell>
          <cell r="O16">
            <v>641</v>
          </cell>
        </row>
        <row r="17">
          <cell r="N17">
            <v>133.5</v>
          </cell>
          <cell r="O17">
            <v>107</v>
          </cell>
        </row>
        <row r="18">
          <cell r="N18">
            <v>10553.25</v>
          </cell>
          <cell r="O18">
            <v>10435</v>
          </cell>
        </row>
        <row r="19">
          <cell r="N19">
            <v>86475.5</v>
          </cell>
          <cell r="O19">
            <v>81571</v>
          </cell>
        </row>
        <row r="20">
          <cell r="N20">
            <v>8894.0499999999993</v>
          </cell>
          <cell r="O20">
            <v>9556</v>
          </cell>
        </row>
      </sheetData>
      <sheetData sheetId="5">
        <row r="10">
          <cell r="T10">
            <v>8490.4500000000007</v>
          </cell>
          <cell r="U10">
            <v>8545</v>
          </cell>
        </row>
        <row r="11">
          <cell r="T11">
            <v>3771.5</v>
          </cell>
          <cell r="U11">
            <v>3811</v>
          </cell>
        </row>
        <row r="12">
          <cell r="T12">
            <v>22878.75</v>
          </cell>
          <cell r="U12">
            <v>22863</v>
          </cell>
        </row>
        <row r="13">
          <cell r="T13">
            <v>5164</v>
          </cell>
          <cell r="U13">
            <v>5176</v>
          </cell>
        </row>
        <row r="14">
          <cell r="T14">
            <v>669</v>
          </cell>
          <cell r="U14">
            <v>645</v>
          </cell>
        </row>
        <row r="15">
          <cell r="T15">
            <v>3469.5</v>
          </cell>
          <cell r="U15">
            <v>3049</v>
          </cell>
        </row>
        <row r="16">
          <cell r="T16">
            <v>1464.5</v>
          </cell>
          <cell r="U16">
            <v>1444</v>
          </cell>
        </row>
        <row r="17">
          <cell r="T17">
            <v>12588.8</v>
          </cell>
          <cell r="U17">
            <v>10659</v>
          </cell>
        </row>
        <row r="18">
          <cell r="T18">
            <v>2159.75</v>
          </cell>
          <cell r="U18">
            <v>2069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28"/>
  <sheetViews>
    <sheetView showZeros="0" view="pageBreakPreview" zoomScale="80" zoomScaleSheetLayoutView="80" workbookViewId="0">
      <pane xSplit="2" ySplit="12" topLeftCell="C13" activePane="bottomRight" state="frozen"/>
      <selection activeCell="O26" sqref="O26"/>
      <selection pane="topRight" activeCell="O26" sqref="O26"/>
      <selection pane="bottomLeft" activeCell="O26" sqref="O26"/>
      <selection pane="bottomRight" activeCell="J13" sqref="J13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4" customWidth="1"/>
    <col min="10" max="10" width="11.42578125" style="4" customWidth="1"/>
    <col min="11" max="16384" width="9.140625" style="4"/>
  </cols>
  <sheetData>
    <row r="1" spans="1:11" ht="13.5" customHeight="1">
      <c r="A1" s="5"/>
      <c r="B1" s="5"/>
      <c r="C1" s="6"/>
      <c r="D1" s="6"/>
      <c r="E1" s="7"/>
      <c r="F1" s="7"/>
      <c r="G1" s="7"/>
      <c r="H1" s="7"/>
      <c r="I1" s="7"/>
      <c r="J1" s="7"/>
      <c r="K1" s="8"/>
    </row>
    <row r="2" spans="1:11">
      <c r="A2" s="5"/>
      <c r="B2" s="5"/>
      <c r="C2" s="6"/>
      <c r="D2" s="6"/>
      <c r="E2" s="9"/>
      <c r="F2" s="6"/>
      <c r="G2" s="6"/>
      <c r="H2" s="6"/>
      <c r="I2" s="8"/>
      <c r="J2" s="8"/>
      <c r="K2" s="8"/>
    </row>
    <row r="3" spans="1:11" ht="15.75" customHeight="1">
      <c r="A3" s="70" t="s">
        <v>38</v>
      </c>
      <c r="B3" s="70"/>
      <c r="C3" s="70"/>
      <c r="D3" s="70"/>
      <c r="E3" s="70"/>
      <c r="F3" s="70"/>
      <c r="G3" s="70"/>
      <c r="H3" s="70"/>
      <c r="I3" s="8"/>
      <c r="J3" s="8"/>
      <c r="K3" s="8"/>
    </row>
    <row r="4" spans="1:11" ht="15.75">
      <c r="A4" s="70" t="s">
        <v>12</v>
      </c>
      <c r="B4" s="70"/>
      <c r="C4" s="70"/>
      <c r="D4" s="70"/>
      <c r="E4" s="70"/>
      <c r="F4" s="70"/>
      <c r="G4" s="70"/>
      <c r="H4" s="70"/>
      <c r="I4" s="8"/>
      <c r="J4" s="8"/>
      <c r="K4" s="8"/>
    </row>
    <row r="5" spans="1:11">
      <c r="A5" s="5"/>
      <c r="B5" s="5"/>
      <c r="C5" s="6"/>
      <c r="D5" s="6"/>
      <c r="E5" s="9"/>
      <c r="F5" s="6"/>
      <c r="G5" s="6"/>
      <c r="H5" s="10" t="s">
        <v>0</v>
      </c>
      <c r="I5" s="8"/>
      <c r="J5" s="8"/>
      <c r="K5" s="8"/>
    </row>
    <row r="6" spans="1:11" ht="25.5" customHeight="1">
      <c r="A6" s="71" t="s">
        <v>13</v>
      </c>
      <c r="B6" s="72" t="s">
        <v>14</v>
      </c>
      <c r="C6" s="97" t="s">
        <v>22</v>
      </c>
      <c r="D6" s="74"/>
      <c r="E6" s="74"/>
      <c r="F6" s="74"/>
      <c r="G6" s="74"/>
      <c r="H6" s="75"/>
      <c r="I6" s="8"/>
      <c r="J6" s="8"/>
      <c r="K6" s="8"/>
    </row>
    <row r="7" spans="1:11" ht="25.5" customHeight="1">
      <c r="A7" s="76"/>
      <c r="B7" s="77"/>
      <c r="C7" s="98" t="s">
        <v>17</v>
      </c>
      <c r="D7" s="99" t="s">
        <v>18</v>
      </c>
      <c r="E7" s="100"/>
      <c r="F7" s="101" t="s">
        <v>39</v>
      </c>
      <c r="G7" s="101" t="s">
        <v>40</v>
      </c>
      <c r="H7" s="102" t="s">
        <v>41</v>
      </c>
      <c r="I7" s="8"/>
      <c r="J7" s="8"/>
      <c r="K7" s="8"/>
    </row>
    <row r="8" spans="1:11" s="12" customFormat="1" ht="43.5" customHeight="1">
      <c r="A8" s="84"/>
      <c r="B8" s="85"/>
      <c r="C8" s="103"/>
      <c r="D8" s="104" t="s">
        <v>42</v>
      </c>
      <c r="E8" s="105" t="s">
        <v>43</v>
      </c>
      <c r="F8" s="106"/>
      <c r="G8" s="106"/>
      <c r="H8" s="107"/>
      <c r="I8" s="11"/>
      <c r="J8" s="11"/>
      <c r="K8" s="11"/>
    </row>
    <row r="9" spans="1:11" s="21" customFormat="1" ht="10.5">
      <c r="A9" s="13">
        <v>1</v>
      </c>
      <c r="B9" s="14">
        <v>2</v>
      </c>
      <c r="C9" s="15">
        <v>3</v>
      </c>
      <c r="D9" s="16">
        <v>4</v>
      </c>
      <c r="E9" s="17">
        <v>5</v>
      </c>
      <c r="F9" s="18">
        <v>6</v>
      </c>
      <c r="G9" s="16">
        <v>7</v>
      </c>
      <c r="H9" s="19">
        <v>8</v>
      </c>
      <c r="I9" s="20"/>
      <c r="J9" s="20"/>
      <c r="K9" s="20"/>
    </row>
    <row r="10" spans="1:11" s="21" customFormat="1" ht="10.5">
      <c r="A10" s="22"/>
      <c r="B10" s="23"/>
      <c r="C10" s="24"/>
      <c r="D10" s="25"/>
      <c r="E10" s="26"/>
      <c r="F10" s="25"/>
      <c r="G10" s="25"/>
      <c r="H10" s="27"/>
      <c r="I10" s="20"/>
      <c r="J10" s="20"/>
      <c r="K10" s="20"/>
    </row>
    <row r="11" spans="1:11" s="34" customFormat="1">
      <c r="A11" s="89" t="s">
        <v>23</v>
      </c>
      <c r="B11" s="28"/>
      <c r="C11" s="29">
        <f>D11+F11+G11+H11</f>
        <v>7004909.3100000005</v>
      </c>
      <c r="D11" s="30">
        <f>SUM(D13:D22)</f>
        <v>3211638.3500000006</v>
      </c>
      <c r="E11" s="31">
        <f>SUM(E13:E22)</f>
        <v>50846.25</v>
      </c>
      <c r="F11" s="30">
        <f>SUM(F13:F22)</f>
        <v>3711290.9600000004</v>
      </c>
      <c r="G11" s="30">
        <f>[1]BPN!F13</f>
        <v>60463.199999999997</v>
      </c>
      <c r="H11" s="32">
        <f>[1]BPN!F14</f>
        <v>21516.799999999999</v>
      </c>
      <c r="I11" s="33"/>
      <c r="J11" s="33"/>
      <c r="K11" s="33"/>
    </row>
    <row r="12" spans="1:11" s="40" customFormat="1" ht="10.5" customHeight="1">
      <c r="A12" s="90" t="s">
        <v>24</v>
      </c>
      <c r="B12" s="35"/>
      <c r="C12" s="36"/>
      <c r="D12" s="37"/>
      <c r="E12" s="38"/>
      <c r="F12" s="37"/>
      <c r="G12" s="37"/>
      <c r="H12" s="39"/>
      <c r="I12" s="8"/>
      <c r="J12" s="8"/>
      <c r="K12" s="8"/>
    </row>
    <row r="13" spans="1:11" ht="24">
      <c r="A13" s="91" t="s">
        <v>25</v>
      </c>
      <c r="B13" s="41" t="s">
        <v>1</v>
      </c>
      <c r="C13" s="42">
        <f t="shared" ref="C13:C22" si="0">D13+F13</f>
        <v>1110588.6400000001</v>
      </c>
      <c r="D13" s="37">
        <f>[1]bs!H10</f>
        <v>731769.84000000008</v>
      </c>
      <c r="E13" s="38">
        <f>[1]bs!I10</f>
        <v>36887.160000000003</v>
      </c>
      <c r="F13" s="37">
        <f>[1]buat!F11</f>
        <v>378818.80000000005</v>
      </c>
      <c r="G13" s="37"/>
      <c r="H13" s="39"/>
      <c r="I13" s="8"/>
      <c r="J13" s="8"/>
      <c r="K13" s="8"/>
    </row>
    <row r="14" spans="1:11">
      <c r="A14" s="91" t="s">
        <v>26</v>
      </c>
      <c r="B14" s="41" t="s">
        <v>2</v>
      </c>
      <c r="C14" s="42">
        <f t="shared" si="0"/>
        <v>175140.66</v>
      </c>
      <c r="D14" s="37">
        <f>[1]bs!H11</f>
        <v>173517.03</v>
      </c>
      <c r="E14" s="38">
        <f>[1]bs!I11</f>
        <v>0</v>
      </c>
      <c r="F14" s="37">
        <f>[1]buat!F12</f>
        <v>1623.6299999999997</v>
      </c>
      <c r="G14" s="37"/>
      <c r="H14" s="39"/>
      <c r="I14" s="8"/>
      <c r="J14" s="8"/>
      <c r="K14" s="8"/>
    </row>
    <row r="15" spans="1:11" ht="24">
      <c r="A15" s="91" t="s">
        <v>27</v>
      </c>
      <c r="B15" s="41" t="s">
        <v>3</v>
      </c>
      <c r="C15" s="42">
        <f t="shared" si="0"/>
        <v>1430972.8400000003</v>
      </c>
      <c r="D15" s="37">
        <f>[1]bs!H12</f>
        <v>1428476.8800000004</v>
      </c>
      <c r="E15" s="38">
        <f>[1]bs!I12</f>
        <v>13959.09</v>
      </c>
      <c r="F15" s="37">
        <f>[1]buat!F13</f>
        <v>2495.96</v>
      </c>
      <c r="G15" s="37"/>
      <c r="H15" s="39"/>
      <c r="I15" s="8"/>
      <c r="J15" s="8"/>
      <c r="K15" s="8"/>
    </row>
    <row r="16" spans="1:11">
      <c r="A16" s="91" t="s">
        <v>28</v>
      </c>
      <c r="B16" s="41" t="s">
        <v>4</v>
      </c>
      <c r="C16" s="42">
        <f t="shared" si="0"/>
        <v>223315.93</v>
      </c>
      <c r="D16" s="37">
        <f>[1]bs!H13</f>
        <v>192891.27</v>
      </c>
      <c r="E16" s="38"/>
      <c r="F16" s="37">
        <f>[1]buat!F14</f>
        <v>30424.66</v>
      </c>
      <c r="G16" s="37"/>
      <c r="H16" s="39"/>
      <c r="I16" s="8"/>
      <c r="J16" s="8"/>
      <c r="K16" s="8"/>
    </row>
    <row r="17" spans="1:11">
      <c r="A17" s="91" t="s">
        <v>29</v>
      </c>
      <c r="B17" s="41" t="s">
        <v>5</v>
      </c>
      <c r="C17" s="42">
        <f t="shared" si="0"/>
        <v>24991.13</v>
      </c>
      <c r="D17" s="37">
        <f>[1]bs!H14</f>
        <v>24648.720000000001</v>
      </c>
      <c r="E17" s="38"/>
      <c r="F17" s="37">
        <f>[1]buat!F15</f>
        <v>342.40999999999997</v>
      </c>
      <c r="G17" s="37"/>
      <c r="H17" s="39"/>
      <c r="I17" s="8"/>
      <c r="J17" s="8"/>
      <c r="K17" s="8"/>
    </row>
    <row r="18" spans="1:11" ht="25.15" customHeight="1">
      <c r="A18" s="91" t="s">
        <v>30</v>
      </c>
      <c r="B18" s="41" t="s">
        <v>6</v>
      </c>
      <c r="C18" s="42">
        <f t="shared" si="0"/>
        <v>11560.820000000002</v>
      </c>
      <c r="D18" s="37"/>
      <c r="E18" s="38"/>
      <c r="F18" s="37">
        <f>[1]buat!F16</f>
        <v>11560.820000000002</v>
      </c>
      <c r="G18" s="37"/>
      <c r="H18" s="39"/>
      <c r="I18" s="8"/>
      <c r="J18" s="8"/>
      <c r="K18" s="8"/>
    </row>
    <row r="19" spans="1:11">
      <c r="A19" s="91" t="s">
        <v>31</v>
      </c>
      <c r="B19" s="41" t="s">
        <v>7</v>
      </c>
      <c r="C19" s="42">
        <f t="shared" si="0"/>
        <v>157119.09</v>
      </c>
      <c r="D19" s="37">
        <f>[1]bs!H15</f>
        <v>153247.93</v>
      </c>
      <c r="E19" s="38"/>
      <c r="F19" s="37">
        <f>[1]buat!F17</f>
        <v>3871.1600000000003</v>
      </c>
      <c r="G19" s="37"/>
      <c r="H19" s="39"/>
      <c r="I19" s="8"/>
      <c r="J19" s="8"/>
      <c r="K19" s="8"/>
    </row>
    <row r="20" spans="1:11" ht="24">
      <c r="A20" s="91" t="s">
        <v>32</v>
      </c>
      <c r="B20" s="41" t="s">
        <v>8</v>
      </c>
      <c r="C20" s="42">
        <f t="shared" si="0"/>
        <v>252752.46000000002</v>
      </c>
      <c r="D20" s="37">
        <f>[1]bs!H16</f>
        <v>42234.9</v>
      </c>
      <c r="E20" s="38"/>
      <c r="F20" s="37">
        <f>[1]buat!F18</f>
        <v>210517.56000000003</v>
      </c>
      <c r="G20" s="37"/>
      <c r="H20" s="39"/>
      <c r="I20" s="8"/>
      <c r="J20" s="8"/>
      <c r="K20" s="8"/>
    </row>
    <row r="21" spans="1:11">
      <c r="A21" s="91" t="s">
        <v>33</v>
      </c>
      <c r="B21" s="41" t="s">
        <v>9</v>
      </c>
      <c r="C21" s="42">
        <f t="shared" si="0"/>
        <v>3249504.1500000004</v>
      </c>
      <c r="D21" s="37">
        <f>[1]bs!H17</f>
        <v>393224.82</v>
      </c>
      <c r="E21" s="38"/>
      <c r="F21" s="37">
        <f>[1]buat!F19</f>
        <v>2856279.3300000005</v>
      </c>
      <c r="G21" s="37"/>
      <c r="H21" s="39"/>
      <c r="I21" s="8"/>
      <c r="J21" s="8"/>
      <c r="K21" s="8"/>
    </row>
    <row r="22" spans="1:11">
      <c r="A22" s="92" t="s">
        <v>34</v>
      </c>
      <c r="B22" s="43" t="s">
        <v>10</v>
      </c>
      <c r="C22" s="44">
        <f t="shared" si="0"/>
        <v>286983.59000000003</v>
      </c>
      <c r="D22" s="45">
        <f>[1]bs!H18</f>
        <v>71626.960000000006</v>
      </c>
      <c r="E22" s="46"/>
      <c r="F22" s="45">
        <f>[1]buat!F20</f>
        <v>215356.63</v>
      </c>
      <c r="G22" s="45"/>
      <c r="H22" s="47"/>
      <c r="I22" s="8"/>
      <c r="J22" s="8"/>
      <c r="K22" s="8"/>
    </row>
    <row r="23" spans="1:11">
      <c r="A23" s="93" t="s">
        <v>35</v>
      </c>
      <c r="B23" s="93"/>
      <c r="C23" s="94"/>
      <c r="D23" s="94"/>
      <c r="E23" s="109"/>
      <c r="F23" s="95"/>
      <c r="G23" s="95"/>
      <c r="H23" s="95"/>
      <c r="I23" s="8"/>
      <c r="J23" s="8"/>
      <c r="K23" s="8"/>
    </row>
    <row r="24" spans="1:11" s="49" customFormat="1" ht="30.75" customHeight="1">
      <c r="A24" s="96" t="s">
        <v>36</v>
      </c>
      <c r="B24" s="96"/>
      <c r="C24" s="96"/>
      <c r="D24" s="96"/>
      <c r="E24" s="96"/>
      <c r="F24" s="96"/>
      <c r="G24" s="96"/>
      <c r="H24" s="96"/>
      <c r="I24" s="108"/>
      <c r="J24" s="108"/>
      <c r="K24" s="48"/>
    </row>
    <row r="25" spans="1:11" s="49" customFormat="1" ht="27.75" customHeight="1">
      <c r="A25" s="96" t="s">
        <v>37</v>
      </c>
      <c r="B25" s="96"/>
      <c r="C25" s="96"/>
      <c r="D25" s="96"/>
      <c r="E25" s="96"/>
      <c r="F25" s="96"/>
      <c r="G25" s="96"/>
      <c r="H25" s="96"/>
      <c r="I25" s="108"/>
      <c r="J25" s="108"/>
      <c r="K25" s="48"/>
    </row>
    <row r="26" spans="1:11" s="2" customFormat="1" ht="12">
      <c r="A26" s="5"/>
      <c r="B26" s="5"/>
      <c r="C26" s="6"/>
      <c r="D26" s="6"/>
      <c r="E26" s="9"/>
      <c r="F26" s="50"/>
      <c r="G26" s="50"/>
      <c r="H26" s="50"/>
      <c r="I26" s="6"/>
      <c r="J26" s="6"/>
      <c r="K26" s="6"/>
    </row>
    <row r="27" spans="1:11">
      <c r="A27" s="5"/>
      <c r="B27" s="5"/>
      <c r="C27" s="6"/>
      <c r="D27" s="6"/>
      <c r="E27" s="9"/>
      <c r="F27" s="6"/>
      <c r="G27" s="6"/>
      <c r="H27" s="6"/>
      <c r="I27" s="8"/>
      <c r="J27" s="8"/>
      <c r="K27" s="8"/>
    </row>
    <row r="28" spans="1:11">
      <c r="A28" s="5"/>
      <c r="B28" s="5"/>
      <c r="C28" s="6"/>
      <c r="D28" s="6"/>
      <c r="E28" s="9"/>
      <c r="F28" s="6"/>
      <c r="G28" s="6"/>
      <c r="H28" s="6"/>
      <c r="I28" s="8"/>
      <c r="J28" s="8"/>
      <c r="K28" s="8"/>
    </row>
  </sheetData>
  <mergeCells count="12">
    <mergeCell ref="A3:H3"/>
    <mergeCell ref="A4:H4"/>
    <mergeCell ref="A6:A8"/>
    <mergeCell ref="B6:B8"/>
    <mergeCell ref="C6:H6"/>
    <mergeCell ref="C7:C8"/>
    <mergeCell ref="D7:E7"/>
    <mergeCell ref="F7:F8"/>
    <mergeCell ref="G7:G8"/>
    <mergeCell ref="H7:H8"/>
    <mergeCell ref="A24:H24"/>
    <mergeCell ref="A25:H25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5"/>
  <sheetViews>
    <sheetView showZeros="0" tabSelected="1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E31" sqref="E31"/>
    </sheetView>
  </sheetViews>
  <sheetFormatPr defaultRowHeight="12.75"/>
  <cols>
    <col min="1" max="1" width="31" style="1" customWidth="1"/>
    <col min="2" max="2" width="5.42578125" style="1" customWidth="1"/>
    <col min="3" max="3" width="10.7109375" style="2" customWidth="1"/>
    <col min="4" max="4" width="10.28515625" style="2" customWidth="1"/>
    <col min="5" max="5" width="10.140625" style="2" customWidth="1"/>
    <col min="6" max="6" width="8.42578125" style="2" customWidth="1"/>
    <col min="7" max="7" width="9" style="2" customWidth="1"/>
    <col min="8" max="8" width="10.5703125" style="4" customWidth="1"/>
    <col min="9" max="9" width="9.42578125" style="4" customWidth="1"/>
    <col min="10" max="10" width="11.140625" style="4" customWidth="1"/>
    <col min="11" max="12" width="8" style="4" customWidth="1"/>
    <col min="13" max="16384" width="9.140625" style="4"/>
  </cols>
  <sheetData>
    <row r="1" spans="1:12" ht="21" customHeight="1">
      <c r="A1" s="69"/>
      <c r="B1" s="5"/>
      <c r="C1" s="6"/>
      <c r="D1" s="6"/>
      <c r="E1" s="6"/>
      <c r="F1" s="6"/>
      <c r="G1" s="6"/>
      <c r="H1" s="8"/>
      <c r="I1" s="8"/>
      <c r="J1" s="8"/>
      <c r="K1" s="8"/>
      <c r="L1" s="8"/>
    </row>
    <row r="2" spans="1:12" ht="15.75" customHeight="1">
      <c r="A2" s="70" t="s">
        <v>11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</row>
    <row r="3" spans="1:12" ht="15.75" customHeight="1">
      <c r="A3" s="70" t="s">
        <v>12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</row>
    <row r="4" spans="1:12">
      <c r="A4" s="5"/>
      <c r="B4" s="5"/>
      <c r="C4" s="6"/>
      <c r="D4" s="6"/>
      <c r="E4" s="6"/>
      <c r="F4" s="6"/>
      <c r="G4" s="6"/>
      <c r="H4" s="8"/>
      <c r="I4" s="8"/>
      <c r="J4" s="8"/>
      <c r="K4" s="8"/>
      <c r="L4" s="8"/>
    </row>
    <row r="5" spans="1:12" ht="25.5" customHeight="1">
      <c r="A5" s="71" t="s">
        <v>13</v>
      </c>
      <c r="B5" s="72" t="s">
        <v>14</v>
      </c>
      <c r="C5" s="73" t="s">
        <v>22</v>
      </c>
      <c r="D5" s="74"/>
      <c r="E5" s="74"/>
      <c r="F5" s="74"/>
      <c r="G5" s="74"/>
      <c r="H5" s="74"/>
      <c r="I5" s="74"/>
      <c r="J5" s="74"/>
      <c r="K5" s="74"/>
      <c r="L5" s="75"/>
    </row>
    <row r="6" spans="1:12" ht="25.5" customHeight="1">
      <c r="A6" s="76"/>
      <c r="B6" s="77"/>
      <c r="C6" s="78" t="s">
        <v>15</v>
      </c>
      <c r="D6" s="79"/>
      <c r="E6" s="79"/>
      <c r="F6" s="79"/>
      <c r="G6" s="80"/>
      <c r="H6" s="81" t="s">
        <v>16</v>
      </c>
      <c r="I6" s="82"/>
      <c r="J6" s="82"/>
      <c r="K6" s="82"/>
      <c r="L6" s="83"/>
    </row>
    <row r="7" spans="1:12" s="12" customFormat="1" ht="18.75" customHeight="1">
      <c r="A7" s="84"/>
      <c r="B7" s="85"/>
      <c r="C7" s="86" t="s">
        <v>17</v>
      </c>
      <c r="D7" s="87" t="s">
        <v>18</v>
      </c>
      <c r="E7" s="87" t="s">
        <v>19</v>
      </c>
      <c r="F7" s="87" t="s">
        <v>20</v>
      </c>
      <c r="G7" s="88" t="s">
        <v>21</v>
      </c>
      <c r="H7" s="86" t="s">
        <v>17</v>
      </c>
      <c r="I7" s="87" t="s">
        <v>18</v>
      </c>
      <c r="J7" s="87" t="s">
        <v>19</v>
      </c>
      <c r="K7" s="87" t="s">
        <v>20</v>
      </c>
      <c r="L7" s="88" t="s">
        <v>21</v>
      </c>
    </row>
    <row r="8" spans="1:12" s="21" customFormat="1" ht="10.5">
      <c r="A8" s="13">
        <v>1</v>
      </c>
      <c r="B8" s="68">
        <v>2</v>
      </c>
      <c r="C8" s="15">
        <v>3</v>
      </c>
      <c r="D8" s="18">
        <v>4</v>
      </c>
      <c r="E8" s="18">
        <v>5</v>
      </c>
      <c r="F8" s="18">
        <v>6</v>
      </c>
      <c r="G8" s="67">
        <v>7</v>
      </c>
      <c r="H8" s="15">
        <v>8</v>
      </c>
      <c r="I8" s="18">
        <v>9</v>
      </c>
      <c r="J8" s="18">
        <v>10</v>
      </c>
      <c r="K8" s="18">
        <v>11</v>
      </c>
      <c r="L8" s="66">
        <v>12</v>
      </c>
    </row>
    <row r="9" spans="1:12" s="21" customFormat="1" ht="10.5">
      <c r="A9" s="22"/>
      <c r="B9" s="65"/>
      <c r="C9" s="63"/>
      <c r="D9" s="25"/>
      <c r="E9" s="25"/>
      <c r="F9" s="25"/>
      <c r="G9" s="64"/>
      <c r="H9" s="63"/>
      <c r="I9" s="25"/>
      <c r="J9" s="25"/>
      <c r="K9" s="25"/>
      <c r="L9" s="27"/>
    </row>
    <row r="10" spans="1:12" s="34" customFormat="1">
      <c r="A10" s="89" t="s">
        <v>23</v>
      </c>
      <c r="B10" s="62"/>
      <c r="C10" s="60">
        <f>D10+E10+F10+G10</f>
        <v>181064.55</v>
      </c>
      <c r="D10" s="30">
        <f>SUM(D12:D21)</f>
        <v>60656.25</v>
      </c>
      <c r="E10" s="30">
        <f>SUM(E12:E21)</f>
        <v>119155.3</v>
      </c>
      <c r="F10" s="30">
        <f>[2]BPN!O13</f>
        <v>976</v>
      </c>
      <c r="G10" s="61">
        <f>[2]BPN!O14</f>
        <v>277</v>
      </c>
      <c r="H10" s="60">
        <f>I10+J10+K10+L10</f>
        <v>174628</v>
      </c>
      <c r="I10" s="30">
        <f>SUM(I12:I21)</f>
        <v>58261</v>
      </c>
      <c r="J10" s="30">
        <f>SUM(J12:J21)</f>
        <v>115129</v>
      </c>
      <c r="K10" s="30">
        <f>[2]BPN!P13</f>
        <v>976</v>
      </c>
      <c r="L10" s="32">
        <f>[2]BPN!P14</f>
        <v>262</v>
      </c>
    </row>
    <row r="11" spans="1:12" s="40" customFormat="1" ht="10.5" customHeight="1">
      <c r="A11" s="90" t="s">
        <v>24</v>
      </c>
      <c r="B11" s="59"/>
      <c r="C11" s="58"/>
      <c r="D11" s="37"/>
      <c r="E11" s="37"/>
      <c r="F11" s="37"/>
      <c r="G11" s="56"/>
      <c r="H11" s="58"/>
      <c r="I11" s="37"/>
      <c r="J11" s="37"/>
      <c r="K11" s="37"/>
      <c r="L11" s="39"/>
    </row>
    <row r="12" spans="1:12" ht="24">
      <c r="A12" s="91" t="s">
        <v>25</v>
      </c>
      <c r="B12" s="57" t="s">
        <v>1</v>
      </c>
      <c r="C12" s="55">
        <f t="shared" ref="C12:C21" si="0">D12+E12</f>
        <v>20007.95</v>
      </c>
      <c r="D12" s="37">
        <f>[2]bs!T10</f>
        <v>8490.4500000000007</v>
      </c>
      <c r="E12" s="37">
        <f>[2]buat!N11</f>
        <v>11517.5</v>
      </c>
      <c r="F12" s="37"/>
      <c r="G12" s="56"/>
      <c r="H12" s="55">
        <f t="shared" ref="H12:H21" si="1">I12+J12</f>
        <v>20438</v>
      </c>
      <c r="I12" s="37">
        <f>[2]bs!U10</f>
        <v>8545</v>
      </c>
      <c r="J12" s="37">
        <f>[2]buat!O11</f>
        <v>11893</v>
      </c>
      <c r="K12" s="37"/>
      <c r="L12" s="39"/>
    </row>
    <row r="13" spans="1:12">
      <c r="A13" s="91" t="s">
        <v>26</v>
      </c>
      <c r="B13" s="57" t="s">
        <v>2</v>
      </c>
      <c r="C13" s="55">
        <f t="shared" si="0"/>
        <v>3876</v>
      </c>
      <c r="D13" s="37">
        <f>[2]bs!T11</f>
        <v>3771.5</v>
      </c>
      <c r="E13" s="37">
        <f>[2]buat!N12</f>
        <v>104.5</v>
      </c>
      <c r="F13" s="37"/>
      <c r="G13" s="56"/>
      <c r="H13" s="55">
        <f t="shared" si="1"/>
        <v>3919</v>
      </c>
      <c r="I13" s="37">
        <f>[2]bs!U11</f>
        <v>3811</v>
      </c>
      <c r="J13" s="37">
        <f>[2]buat!O12</f>
        <v>108</v>
      </c>
      <c r="K13" s="37"/>
      <c r="L13" s="39"/>
    </row>
    <row r="14" spans="1:12" ht="24">
      <c r="A14" s="91" t="s">
        <v>27</v>
      </c>
      <c r="B14" s="57" t="s">
        <v>3</v>
      </c>
      <c r="C14" s="55">
        <f t="shared" si="0"/>
        <v>23031.75</v>
      </c>
      <c r="D14" s="37">
        <f>[2]bs!T12</f>
        <v>22878.75</v>
      </c>
      <c r="E14" s="37">
        <f>[2]buat!N13</f>
        <v>153</v>
      </c>
      <c r="F14" s="37"/>
      <c r="G14" s="56"/>
      <c r="H14" s="55">
        <f t="shared" si="1"/>
        <v>23016</v>
      </c>
      <c r="I14" s="37">
        <f>[2]bs!U12</f>
        <v>22863</v>
      </c>
      <c r="J14" s="37">
        <f>[2]buat!O13</f>
        <v>153</v>
      </c>
      <c r="K14" s="37"/>
      <c r="L14" s="39"/>
    </row>
    <row r="15" spans="1:12">
      <c r="A15" s="91" t="s">
        <v>28</v>
      </c>
      <c r="B15" s="57" t="s">
        <v>4</v>
      </c>
      <c r="C15" s="55">
        <f t="shared" si="0"/>
        <v>5822.25</v>
      </c>
      <c r="D15" s="37">
        <f>[2]bs!T13</f>
        <v>5164</v>
      </c>
      <c r="E15" s="37">
        <f>[2]buat!N14</f>
        <v>658.25</v>
      </c>
      <c r="F15" s="37"/>
      <c r="G15" s="56"/>
      <c r="H15" s="55">
        <f t="shared" si="1"/>
        <v>5830</v>
      </c>
      <c r="I15" s="37">
        <f>[2]bs!U13</f>
        <v>5176</v>
      </c>
      <c r="J15" s="37">
        <f>[2]buat!O14</f>
        <v>654</v>
      </c>
      <c r="K15" s="37"/>
      <c r="L15" s="39"/>
    </row>
    <row r="16" spans="1:12">
      <c r="A16" s="91" t="s">
        <v>29</v>
      </c>
      <c r="B16" s="57" t="s">
        <v>5</v>
      </c>
      <c r="C16" s="55">
        <f t="shared" si="0"/>
        <v>680</v>
      </c>
      <c r="D16" s="37">
        <f>[2]bs!T14</f>
        <v>669</v>
      </c>
      <c r="E16" s="37">
        <f>[2]buat!N15</f>
        <v>11</v>
      </c>
      <c r="F16" s="37"/>
      <c r="G16" s="56"/>
      <c r="H16" s="55">
        <f t="shared" si="1"/>
        <v>656</v>
      </c>
      <c r="I16" s="37">
        <f>[2]bs!U14</f>
        <v>645</v>
      </c>
      <c r="J16" s="37">
        <f>[2]buat!O15</f>
        <v>11</v>
      </c>
      <c r="K16" s="37"/>
      <c r="L16" s="39"/>
    </row>
    <row r="17" spans="1:12" ht="25.15" customHeight="1">
      <c r="A17" s="91" t="s">
        <v>30</v>
      </c>
      <c r="B17" s="57" t="s">
        <v>6</v>
      </c>
      <c r="C17" s="55">
        <f t="shared" si="0"/>
        <v>654.75</v>
      </c>
      <c r="D17" s="37"/>
      <c r="E17" s="37">
        <f>[2]buat!N16</f>
        <v>654.75</v>
      </c>
      <c r="F17" s="37"/>
      <c r="G17" s="56"/>
      <c r="H17" s="55">
        <f t="shared" si="1"/>
        <v>641</v>
      </c>
      <c r="I17" s="37">
        <v>0</v>
      </c>
      <c r="J17" s="37">
        <f>[2]buat!O16</f>
        <v>641</v>
      </c>
      <c r="K17" s="37"/>
      <c r="L17" s="39"/>
    </row>
    <row r="18" spans="1:12">
      <c r="A18" s="91" t="s">
        <v>31</v>
      </c>
      <c r="B18" s="57" t="s">
        <v>7</v>
      </c>
      <c r="C18" s="55">
        <f t="shared" si="0"/>
        <v>3603</v>
      </c>
      <c r="D18" s="37">
        <f>[2]bs!T15</f>
        <v>3469.5</v>
      </c>
      <c r="E18" s="37">
        <f>[2]buat!N17</f>
        <v>133.5</v>
      </c>
      <c r="F18" s="37"/>
      <c r="G18" s="56"/>
      <c r="H18" s="55">
        <f t="shared" si="1"/>
        <v>3156</v>
      </c>
      <c r="I18" s="37">
        <f>[2]bs!U15</f>
        <v>3049</v>
      </c>
      <c r="J18" s="37">
        <f>[2]buat!O17</f>
        <v>107</v>
      </c>
      <c r="K18" s="37"/>
      <c r="L18" s="39"/>
    </row>
    <row r="19" spans="1:12" ht="24">
      <c r="A19" s="91" t="s">
        <v>32</v>
      </c>
      <c r="B19" s="57" t="s">
        <v>8</v>
      </c>
      <c r="C19" s="55">
        <f t="shared" si="0"/>
        <v>12017.75</v>
      </c>
      <c r="D19" s="37">
        <f>[2]bs!T16</f>
        <v>1464.5</v>
      </c>
      <c r="E19" s="37">
        <f>[2]buat!N18</f>
        <v>10553.25</v>
      </c>
      <c r="F19" s="37"/>
      <c r="G19" s="56"/>
      <c r="H19" s="55">
        <f t="shared" si="1"/>
        <v>11879</v>
      </c>
      <c r="I19" s="37">
        <f>[2]bs!U16</f>
        <v>1444</v>
      </c>
      <c r="J19" s="37">
        <f>[2]buat!O18</f>
        <v>10435</v>
      </c>
      <c r="K19" s="37"/>
      <c r="L19" s="39"/>
    </row>
    <row r="20" spans="1:12">
      <c r="A20" s="91" t="s">
        <v>33</v>
      </c>
      <c r="B20" s="57" t="s">
        <v>9</v>
      </c>
      <c r="C20" s="55">
        <f t="shared" si="0"/>
        <v>99064.3</v>
      </c>
      <c r="D20" s="37">
        <f>[2]bs!T17</f>
        <v>12588.8</v>
      </c>
      <c r="E20" s="37">
        <f>[2]buat!N19</f>
        <v>86475.5</v>
      </c>
      <c r="F20" s="37"/>
      <c r="G20" s="56"/>
      <c r="H20" s="55">
        <f t="shared" si="1"/>
        <v>92230</v>
      </c>
      <c r="I20" s="37">
        <f>[2]bs!U17</f>
        <v>10659</v>
      </c>
      <c r="J20" s="37">
        <f>[2]buat!O19</f>
        <v>81571</v>
      </c>
      <c r="K20" s="37"/>
      <c r="L20" s="39"/>
    </row>
    <row r="21" spans="1:12">
      <c r="A21" s="92" t="s">
        <v>34</v>
      </c>
      <c r="B21" s="54" t="s">
        <v>10</v>
      </c>
      <c r="C21" s="52">
        <f t="shared" si="0"/>
        <v>11053.8</v>
      </c>
      <c r="D21" s="45">
        <f>[2]bs!T18</f>
        <v>2159.75</v>
      </c>
      <c r="E21" s="45">
        <f>[2]buat!N20</f>
        <v>8894.0499999999993</v>
      </c>
      <c r="F21" s="45"/>
      <c r="G21" s="53"/>
      <c r="H21" s="52">
        <f t="shared" si="1"/>
        <v>11625</v>
      </c>
      <c r="I21" s="45">
        <f>[2]bs!U18</f>
        <v>2069</v>
      </c>
      <c r="J21" s="45">
        <f>[2]buat!O20</f>
        <v>9556</v>
      </c>
      <c r="K21" s="45"/>
      <c r="L21" s="47"/>
    </row>
    <row r="22" spans="1:12">
      <c r="A22" s="93" t="s">
        <v>35</v>
      </c>
      <c r="B22" s="93"/>
      <c r="C22" s="94"/>
      <c r="D22" s="94"/>
      <c r="E22" s="95"/>
      <c r="F22" s="95"/>
      <c r="G22" s="95"/>
    </row>
    <row r="23" spans="1:12" s="51" customFormat="1" ht="30" customHeight="1">
      <c r="A23" s="96" t="s">
        <v>36</v>
      </c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</row>
    <row r="24" spans="1:12" s="51" customFormat="1" ht="36.75" customHeight="1">
      <c r="A24" s="96" t="s">
        <v>37</v>
      </c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</row>
    <row r="25" spans="1:12" s="2" customFormat="1" ht="12">
      <c r="A25" s="5"/>
      <c r="B25" s="5"/>
      <c r="C25" s="6"/>
      <c r="D25" s="6"/>
      <c r="E25" s="50"/>
      <c r="F25" s="50"/>
      <c r="G25" s="50"/>
      <c r="H25" s="6"/>
      <c r="I25" s="6"/>
      <c r="J25" s="6"/>
      <c r="K25" s="6"/>
      <c r="L25" s="6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executat'!Print_Area</vt:lpstr>
      <vt:lpstr>'unitati executat'!Print_Area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2018-08-02T05:56:23Z</dcterms:created>
  <dcterms:modified xsi:type="dcterms:W3CDTF">2018-08-02T06:16:21Z</dcterms:modified>
</cp:coreProperties>
</file>