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 activeTab="1"/>
  </bookViews>
  <sheets>
    <sheet name="expenditures" sheetId="1" r:id="rId1"/>
    <sheet name="staff" sheetId="2" r:id="rId2"/>
  </sheets>
  <externalReferences>
    <externalReference r:id="rId3"/>
    <externalReference r:id="rId4"/>
  </externalReferences>
  <definedNames>
    <definedName name="_xlnm.Print_Area" localSheetId="0">expenditures!$A$1:$J$26</definedName>
    <definedName name="_xlnm.Print_Area" localSheetId="1">staff!$A$1:$L$26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J20" i="2"/>
  <c r="I20" i="2"/>
  <c r="H20" i="2" s="1"/>
  <c r="E20" i="2"/>
  <c r="D20" i="2"/>
  <c r="C20" i="2" s="1"/>
  <c r="J19" i="2"/>
  <c r="I19" i="2"/>
  <c r="E19" i="2"/>
  <c r="D19" i="2"/>
  <c r="J18" i="2"/>
  <c r="I18" i="2"/>
  <c r="E18" i="2"/>
  <c r="D18" i="2"/>
  <c r="C18" i="2" s="1"/>
  <c r="J17" i="2"/>
  <c r="H17" i="2"/>
  <c r="E17" i="2"/>
  <c r="C17" i="2"/>
  <c r="J16" i="2"/>
  <c r="I16" i="2"/>
  <c r="H16" i="2" s="1"/>
  <c r="E16" i="2"/>
  <c r="D16" i="2"/>
  <c r="J15" i="2"/>
  <c r="I15" i="2"/>
  <c r="H15" i="2" s="1"/>
  <c r="E15" i="2"/>
  <c r="D15" i="2"/>
  <c r="C15" i="2" s="1"/>
  <c r="J14" i="2"/>
  <c r="I14" i="2"/>
  <c r="H14" i="2" s="1"/>
  <c r="E14" i="2"/>
  <c r="D14" i="2"/>
  <c r="J13" i="2"/>
  <c r="I13" i="2"/>
  <c r="H13" i="2" s="1"/>
  <c r="E13" i="2"/>
  <c r="D13" i="2"/>
  <c r="J12" i="2"/>
  <c r="J10" i="2" s="1"/>
  <c r="I12" i="2"/>
  <c r="H12" i="2" s="1"/>
  <c r="E12" i="2"/>
  <c r="D12" i="2"/>
  <c r="D10" i="2" s="1"/>
  <c r="L10" i="2"/>
  <c r="K10" i="2"/>
  <c r="G10" i="2"/>
  <c r="F10" i="2"/>
  <c r="C14" i="2" l="1"/>
  <c r="C13" i="2"/>
  <c r="C16" i="2"/>
  <c r="C19" i="2"/>
  <c r="E10" i="2"/>
  <c r="C10" i="2" s="1"/>
  <c r="H18" i="2"/>
  <c r="H19" i="2"/>
  <c r="C21" i="2"/>
  <c r="I10" i="2"/>
  <c r="H10" i="2" s="1"/>
  <c r="C12" i="2"/>
  <c r="G10" i="1" l="1"/>
  <c r="H10" i="1"/>
  <c r="E12" i="1"/>
  <c r="E10" i="1" s="1"/>
  <c r="F12" i="1"/>
  <c r="C12" i="1" s="1"/>
  <c r="D13" i="1"/>
  <c r="E13" i="1"/>
  <c r="F13" i="1"/>
  <c r="D14" i="1"/>
  <c r="E14" i="1"/>
  <c r="F14" i="1"/>
  <c r="D15" i="1"/>
  <c r="C15" i="1" s="1"/>
  <c r="F15" i="1"/>
  <c r="D16" i="1"/>
  <c r="F16" i="1"/>
  <c r="C16" i="1" s="1"/>
  <c r="C17" i="1"/>
  <c r="F17" i="1"/>
  <c r="F18" i="1"/>
  <c r="C18" i="1" s="1"/>
  <c r="D19" i="1"/>
  <c r="F19" i="1"/>
  <c r="D20" i="1"/>
  <c r="F20" i="1"/>
  <c r="F21" i="1"/>
  <c r="C21" i="1" s="1"/>
  <c r="C20" i="1" l="1"/>
  <c r="D10" i="1"/>
  <c r="C10" i="1" s="1"/>
  <c r="C19" i="1"/>
  <c r="F10" i="1"/>
  <c r="C14" i="1"/>
  <c r="C13" i="1"/>
</calcChain>
</file>

<file path=xl/sharedStrings.xml><?xml version="1.0" encoding="utf-8"?>
<sst xmlns="http://schemas.openxmlformats.org/spreadsheetml/2006/main" count="80" uniqueCount="41">
  <si>
    <t>10</t>
  </si>
  <si>
    <t>09</t>
  </si>
  <si>
    <t>08</t>
  </si>
  <si>
    <t>07</t>
  </si>
  <si>
    <t>06</t>
  </si>
  <si>
    <t>05</t>
  </si>
  <si>
    <t>04</t>
  </si>
  <si>
    <t>03</t>
  </si>
  <si>
    <t>02</t>
  </si>
  <si>
    <t>01</t>
  </si>
  <si>
    <t>TOTAL</t>
  </si>
  <si>
    <t>Total</t>
  </si>
  <si>
    <t>mii lei</t>
  </si>
  <si>
    <t>Information on personnel expenditures  (NPB)</t>
  </si>
  <si>
    <t>at 31.08.2018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</si>
  <si>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</si>
  <si>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</si>
  <si>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</si>
  <si>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</si>
  <si>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</si>
  <si>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</si>
  <si>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</si>
  <si>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</si>
  <si>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31.08.2018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</si>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</sst>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sz val="10"/>
      <name val="Arial"/>
      <family val="2"/>
      <charset val="204"/>
    </font>
    <font>
      <b/>
      <sz val="9"/>
      <name val="times new roman"/>
      <family val="1"/>
    </font>
    <font>
      <b/>
      <sz val="10"/>
      <name val="Arial Cyr"/>
    </font>
    <font>
      <b/>
      <sz val="10"/>
      <name val="times new roman"/>
      <family val="1"/>
    </font>
    <font>
      <b/>
      <i/>
      <sz val="9"/>
      <name val="Times New Roman"/>
      <family val="1"/>
    </font>
    <font>
      <sz val="7"/>
      <name val="Arial Cyr"/>
    </font>
    <font>
      <sz val="7"/>
      <name val="Times New Roman"/>
      <family val="1"/>
    </font>
    <font>
      <i/>
      <sz val="7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27">
    <xf numFmtId="0" fontId="0" fillId="0" borderId="0" xfId="0"/>
    <xf numFmtId="0" fontId="1" fillId="0" borderId="0" xfId="1"/>
    <xf numFmtId="0" fontId="2" fillId="0" borderId="0" xfId="1" applyFont="1" applyFill="1"/>
    <xf numFmtId="0" fontId="3" fillId="0" borderId="0" xfId="1" applyFont="1" applyFill="1"/>
    <xf numFmtId="0" fontId="2" fillId="0" borderId="0" xfId="1" applyFont="1"/>
    <xf numFmtId="0" fontId="4" fillId="0" borderId="0" xfId="1" applyFont="1"/>
    <xf numFmtId="0" fontId="5" fillId="0" borderId="0" xfId="1" applyFont="1" applyFill="1"/>
    <xf numFmtId="0" fontId="6" fillId="0" borderId="0" xfId="1" applyFont="1" applyFill="1"/>
    <xf numFmtId="0" fontId="5" fillId="0" borderId="0" xfId="1" applyFont="1"/>
    <xf numFmtId="0" fontId="5" fillId="0" borderId="0" xfId="1" applyFont="1" applyFill="1" applyBorder="1"/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 applyFill="1" applyBorder="1"/>
    <xf numFmtId="0" fontId="7" fillId="0" borderId="0" xfId="1" applyFont="1" applyFill="1"/>
    <xf numFmtId="0" fontId="4" fillId="0" borderId="0" xfId="1" applyFont="1" applyFill="1"/>
    <xf numFmtId="4" fontId="5" fillId="0" borderId="1" xfId="1" applyNumberFormat="1" applyFont="1" applyFill="1" applyBorder="1"/>
    <xf numFmtId="4" fontId="5" fillId="0" borderId="2" xfId="1" applyNumberFormat="1" applyFont="1" applyFill="1" applyBorder="1"/>
    <xf numFmtId="4" fontId="6" fillId="0" borderId="2" xfId="1" applyNumberFormat="1" applyFont="1" applyFill="1" applyBorder="1"/>
    <xf numFmtId="4" fontId="9" fillId="0" borderId="3" xfId="2" applyNumberFormat="1" applyFont="1" applyFill="1" applyBorder="1" applyAlignment="1">
      <alignment horizontal="right" wrapText="1"/>
    </xf>
    <xf numFmtId="49" fontId="5" fillId="0" borderId="4" xfId="2" applyNumberFormat="1" applyFont="1" applyFill="1" applyBorder="1" applyAlignment="1">
      <alignment horizontal="center" wrapText="1"/>
    </xf>
    <xf numFmtId="4" fontId="5" fillId="0" borderId="6" xfId="1" applyNumberFormat="1" applyFont="1" applyFill="1" applyBorder="1"/>
    <xf numFmtId="4" fontId="5" fillId="0" borderId="7" xfId="1" applyNumberFormat="1" applyFont="1" applyFill="1" applyBorder="1"/>
    <xf numFmtId="4" fontId="6" fillId="0" borderId="7" xfId="1" applyNumberFormat="1" applyFont="1" applyFill="1" applyBorder="1"/>
    <xf numFmtId="4" fontId="9" fillId="0" borderId="8" xfId="2" applyNumberFormat="1" applyFont="1" applyFill="1" applyBorder="1" applyAlignment="1">
      <alignment horizontal="right" wrapText="1"/>
    </xf>
    <xf numFmtId="49" fontId="5" fillId="0" borderId="9" xfId="2" applyNumberFormat="1" applyFont="1" applyBorder="1" applyAlignment="1">
      <alignment horizontal="center" wrapText="1"/>
    </xf>
    <xf numFmtId="0" fontId="1" fillId="0" borderId="0" xfId="1" applyFont="1"/>
    <xf numFmtId="4" fontId="5" fillId="0" borderId="8" xfId="1" applyNumberFormat="1" applyFont="1" applyFill="1" applyBorder="1"/>
    <xf numFmtId="0" fontId="5" fillId="0" borderId="9" xfId="1" applyFont="1" applyBorder="1"/>
    <xf numFmtId="0" fontId="10" fillId="0" borderId="0" xfId="1" applyFont="1"/>
    <xf numFmtId="0" fontId="11" fillId="0" borderId="0" xfId="1" applyFont="1"/>
    <xf numFmtId="4" fontId="9" fillId="0" borderId="6" xfId="1" applyNumberFormat="1" applyFont="1" applyFill="1" applyBorder="1"/>
    <xf numFmtId="4" fontId="9" fillId="0" borderId="7" xfId="1" applyNumberFormat="1" applyFont="1" applyFill="1" applyBorder="1"/>
    <xf numFmtId="4" fontId="12" fillId="0" borderId="7" xfId="1" applyNumberFormat="1" applyFont="1" applyFill="1" applyBorder="1"/>
    <xf numFmtId="4" fontId="9" fillId="0" borderId="8" xfId="1" applyNumberFormat="1" applyFont="1" applyFill="1" applyBorder="1"/>
    <xf numFmtId="0" fontId="9" fillId="0" borderId="9" xfId="1" applyFont="1" applyBorder="1"/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14" fillId="0" borderId="12" xfId="1" applyFont="1" applyFill="1" applyBorder="1" applyAlignment="1">
      <alignment horizontal="center"/>
    </xf>
    <xf numFmtId="0" fontId="15" fillId="0" borderId="12" xfId="1" applyFont="1" applyFill="1" applyBorder="1" applyAlignment="1">
      <alignment horizontal="center"/>
    </xf>
    <xf numFmtId="0" fontId="14" fillId="0" borderId="13" xfId="1" applyFont="1" applyFill="1" applyBorder="1" applyAlignment="1">
      <alignment horizontal="center"/>
    </xf>
    <xf numFmtId="0" fontId="14" fillId="0" borderId="14" xfId="1" applyFont="1" applyBorder="1" applyAlignment="1">
      <alignment horizontal="center"/>
    </xf>
    <xf numFmtId="0" fontId="14" fillId="0" borderId="15" xfId="1" applyFont="1" applyBorder="1" applyAlignment="1">
      <alignment horizontal="center"/>
    </xf>
    <xf numFmtId="0" fontId="14" fillId="0" borderId="16" xfId="1" applyFont="1" applyBorder="1" applyAlignment="1">
      <alignment horizontal="center"/>
    </xf>
    <xf numFmtId="0" fontId="14" fillId="0" borderId="17" xfId="1" applyFont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15" fillId="0" borderId="17" xfId="1" applyFont="1" applyBorder="1" applyAlignment="1">
      <alignment horizontal="center"/>
    </xf>
    <xf numFmtId="0" fontId="14" fillId="0" borderId="18" xfId="1" applyFont="1" applyFill="1" applyBorder="1" applyAlignment="1">
      <alignment horizontal="center"/>
    </xf>
    <xf numFmtId="0" fontId="14" fillId="0" borderId="19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1" fillId="0" borderId="0" xfId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16" fillId="0" borderId="0" xfId="1" applyFont="1"/>
    <xf numFmtId="0" fontId="18" fillId="0" borderId="29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19" fillId="0" borderId="20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18" xfId="1" applyFont="1" applyFill="1" applyBorder="1" applyAlignment="1">
      <alignment horizontal="center"/>
    </xf>
    <xf numFmtId="0" fontId="19" fillId="0" borderId="17" xfId="1" applyFont="1" applyFill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16" xfId="1" applyFont="1" applyFill="1" applyBorder="1" applyAlignment="1">
      <alignment horizontal="center"/>
    </xf>
    <xf numFmtId="0" fontId="19" fillId="0" borderId="15" xfId="1" applyFont="1" applyBorder="1" applyAlignment="1">
      <alignment horizontal="center"/>
    </xf>
    <xf numFmtId="0" fontId="19" fillId="0" borderId="44" xfId="1" applyFont="1" applyBorder="1" applyAlignment="1">
      <alignment horizontal="center"/>
    </xf>
    <xf numFmtId="0" fontId="19" fillId="0" borderId="45" xfId="1" applyFont="1" applyFill="1" applyBorder="1" applyAlignment="1">
      <alignment horizontal="center"/>
    </xf>
    <xf numFmtId="0" fontId="19" fillId="0" borderId="12" xfId="1" applyFont="1" applyFill="1" applyBorder="1" applyAlignment="1">
      <alignment horizontal="center"/>
    </xf>
    <xf numFmtId="0" fontId="19" fillId="0" borderId="46" xfId="1" applyFont="1" applyFill="1" applyBorder="1" applyAlignment="1">
      <alignment horizontal="center"/>
    </xf>
    <xf numFmtId="0" fontId="19" fillId="0" borderId="11" xfId="1" applyFont="1" applyFill="1" applyBorder="1" applyAlignment="1">
      <alignment horizontal="center"/>
    </xf>
    <xf numFmtId="0" fontId="18" fillId="0" borderId="10" xfId="1" applyFont="1" applyBorder="1"/>
    <xf numFmtId="0" fontId="18" fillId="0" borderId="47" xfId="1" applyFont="1" applyBorder="1"/>
    <xf numFmtId="4" fontId="18" fillId="0" borderId="39" xfId="1" applyNumberFormat="1" applyFont="1" applyFill="1" applyBorder="1"/>
    <xf numFmtId="4" fontId="18" fillId="0" borderId="7" xfId="1" applyNumberFormat="1" applyFont="1" applyFill="1" applyBorder="1"/>
    <xf numFmtId="4" fontId="18" fillId="0" borderId="28" xfId="1" applyNumberFormat="1" applyFont="1" applyFill="1" applyBorder="1"/>
    <xf numFmtId="4" fontId="18" fillId="0" borderId="6" xfId="1" applyNumberFormat="1" applyFont="1" applyFill="1" applyBorder="1"/>
    <xf numFmtId="0" fontId="3" fillId="0" borderId="10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7" xfId="1" applyNumberFormat="1" applyFont="1" applyFill="1" applyBorder="1"/>
    <xf numFmtId="4" fontId="2" fillId="0" borderId="28" xfId="1" applyNumberFormat="1" applyFont="1" applyFill="1" applyBorder="1"/>
    <xf numFmtId="4" fontId="2" fillId="0" borderId="6" xfId="1" applyNumberFormat="1" applyFont="1" applyFill="1" applyBorder="1"/>
    <xf numFmtId="0" fontId="2" fillId="0" borderId="10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18" fillId="0" borderId="39" xfId="2" applyNumberFormat="1" applyFont="1" applyFill="1" applyBorder="1" applyAlignment="1">
      <alignment horizontal="right" wrapText="1"/>
    </xf>
    <xf numFmtId="0" fontId="2" fillId="0" borderId="5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18" fillId="0" borderId="49" xfId="2" applyNumberFormat="1" applyFont="1" applyFill="1" applyBorder="1" applyAlignment="1">
      <alignment horizontal="right" wrapText="1"/>
    </xf>
    <xf numFmtId="4" fontId="2" fillId="0" borderId="2" xfId="1" applyNumberFormat="1" applyFont="1" applyFill="1" applyBorder="1"/>
    <xf numFmtId="4" fontId="2" fillId="0" borderId="50" xfId="1" applyNumberFormat="1" applyFont="1" applyFill="1" applyBorder="1"/>
    <xf numFmtId="4" fontId="2" fillId="0" borderId="1" xfId="1" applyNumberFormat="1" applyFont="1" applyFill="1" applyBorder="1"/>
    <xf numFmtId="0" fontId="20" fillId="0" borderId="0" xfId="1" applyFont="1"/>
    <xf numFmtId="0" fontId="20" fillId="0" borderId="0" xfId="1" applyFont="1" applyFill="1"/>
    <xf numFmtId="0" fontId="20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20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/>
    </xf>
    <xf numFmtId="0" fontId="17" fillId="0" borderId="33" xfId="1" applyFont="1" applyFill="1" applyBorder="1" applyAlignment="1">
      <alignment horizontal="center" vertical="center"/>
    </xf>
    <xf numFmtId="0" fontId="17" fillId="0" borderId="32" xfId="1" applyFont="1" applyFill="1" applyBorder="1" applyAlignment="1">
      <alignment horizontal="center" vertical="center"/>
    </xf>
    <xf numFmtId="0" fontId="17" fillId="0" borderId="39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2" fillId="0" borderId="35" xfId="1" applyFont="1" applyBorder="1" applyAlignment="1">
      <alignment horizontal="center" vertical="center" wrapText="1"/>
    </xf>
    <xf numFmtId="0" fontId="17" fillId="0" borderId="34" xfId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 wrapText="1"/>
    </xf>
    <xf numFmtId="0" fontId="18" fillId="0" borderId="29" xfId="1" applyFont="1" applyFill="1" applyBorder="1" applyAlignment="1">
      <alignment horizontal="center" vertical="center" wrapText="1"/>
    </xf>
    <xf numFmtId="0" fontId="18" fillId="0" borderId="28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18" fillId="0" borderId="22" xfId="1" applyFont="1" applyFill="1" applyBorder="1" applyAlignment="1">
      <alignment horizontal="center" vertical="center" wrapText="1"/>
    </xf>
    <xf numFmtId="0" fontId="18" fillId="0" borderId="21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Rapoarte%20lunare/2018/bs&amp;buat_gr%20pr_min&amp;raion_31.08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1.08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79104.3</v>
          </cell>
        </row>
        <row r="14">
          <cell r="F14">
            <v>32010.5</v>
          </cell>
        </row>
      </sheetData>
      <sheetData sheetId="3">
        <row r="11">
          <cell r="F11">
            <v>502923.32999999996</v>
          </cell>
        </row>
        <row r="12">
          <cell r="F12">
            <v>2138.2399999999998</v>
          </cell>
        </row>
        <row r="13">
          <cell r="F13">
            <v>3341.3500000000004</v>
          </cell>
        </row>
        <row r="14">
          <cell r="F14">
            <v>42754.9</v>
          </cell>
        </row>
        <row r="15">
          <cell r="F15">
            <v>434.57</v>
          </cell>
        </row>
        <row r="16">
          <cell r="F16">
            <v>15909.459999999997</v>
          </cell>
        </row>
        <row r="17">
          <cell r="F17">
            <v>5168.670000000001</v>
          </cell>
        </row>
        <row r="18">
          <cell r="F18">
            <v>284496.99</v>
          </cell>
        </row>
        <row r="19">
          <cell r="F19">
            <v>3581503.6300000004</v>
          </cell>
        </row>
        <row r="20">
          <cell r="F20">
            <v>287677.64999999997</v>
          </cell>
        </row>
      </sheetData>
      <sheetData sheetId="4">
        <row r="10">
          <cell r="I10">
            <v>38026.740000000005</v>
          </cell>
        </row>
        <row r="11">
          <cell r="H11">
            <v>243197.37999999998</v>
          </cell>
          <cell r="I11">
            <v>0</v>
          </cell>
        </row>
        <row r="12">
          <cell r="H12">
            <v>1925309.8099999998</v>
          </cell>
          <cell r="I12">
            <v>17606.79</v>
          </cell>
        </row>
        <row r="13">
          <cell r="H13">
            <v>263129.75999999995</v>
          </cell>
        </row>
        <row r="14">
          <cell r="H14">
            <v>33019.83</v>
          </cell>
        </row>
        <row r="16">
          <cell r="H16">
            <v>57289.43</v>
          </cell>
        </row>
        <row r="17">
          <cell r="H17">
            <v>554676.03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968</v>
          </cell>
          <cell r="P13">
            <v>968</v>
          </cell>
        </row>
        <row r="14">
          <cell r="O14">
            <v>277.5</v>
          </cell>
          <cell r="P14">
            <v>259</v>
          </cell>
        </row>
      </sheetData>
      <sheetData sheetId="4">
        <row r="11">
          <cell r="N11">
            <v>11519</v>
          </cell>
          <cell r="O11">
            <v>11903</v>
          </cell>
        </row>
        <row r="12">
          <cell r="N12">
            <v>104.5</v>
          </cell>
          <cell r="O12">
            <v>107</v>
          </cell>
        </row>
        <row r="13">
          <cell r="N13">
            <v>153</v>
          </cell>
          <cell r="O13">
            <v>151</v>
          </cell>
        </row>
        <row r="14">
          <cell r="N14">
            <v>658.5</v>
          </cell>
          <cell r="O14">
            <v>652</v>
          </cell>
        </row>
        <row r="15">
          <cell r="N15">
            <v>11</v>
          </cell>
          <cell r="O15">
            <v>10</v>
          </cell>
        </row>
        <row r="16">
          <cell r="N16">
            <v>701.75</v>
          </cell>
          <cell r="O16">
            <v>664</v>
          </cell>
        </row>
        <row r="17">
          <cell r="N17">
            <v>124</v>
          </cell>
          <cell r="O17">
            <v>98</v>
          </cell>
        </row>
        <row r="18">
          <cell r="N18">
            <v>10469.75</v>
          </cell>
          <cell r="O18">
            <v>10409.5</v>
          </cell>
        </row>
        <row r="19">
          <cell r="N19">
            <v>85366.75</v>
          </cell>
          <cell r="O19">
            <v>80280</v>
          </cell>
        </row>
        <row r="20">
          <cell r="N20">
            <v>8905.5</v>
          </cell>
          <cell r="O20">
            <v>9574</v>
          </cell>
        </row>
      </sheetData>
      <sheetData sheetId="5">
        <row r="10">
          <cell r="T10">
            <v>8571.75</v>
          </cell>
          <cell r="U10">
            <v>8610</v>
          </cell>
        </row>
        <row r="11">
          <cell r="T11">
            <v>3843.5</v>
          </cell>
          <cell r="U11">
            <v>3880</v>
          </cell>
        </row>
        <row r="12">
          <cell r="T12">
            <v>22977.25</v>
          </cell>
          <cell r="U12">
            <v>22891</v>
          </cell>
        </row>
        <row r="13">
          <cell r="T13">
            <v>5102.25</v>
          </cell>
          <cell r="U13">
            <v>5137</v>
          </cell>
        </row>
        <row r="14">
          <cell r="T14">
            <v>671</v>
          </cell>
          <cell r="U14">
            <v>646</v>
          </cell>
        </row>
        <row r="15">
          <cell r="T15">
            <v>3657</v>
          </cell>
          <cell r="U15">
            <v>3312</v>
          </cell>
        </row>
        <row r="16">
          <cell r="T16">
            <v>1460</v>
          </cell>
          <cell r="U16">
            <v>1389</v>
          </cell>
        </row>
        <row r="17">
          <cell r="T17">
            <v>12399.25</v>
          </cell>
          <cell r="U17">
            <v>10263</v>
          </cell>
        </row>
        <row r="18">
          <cell r="T18">
            <v>2108.75</v>
          </cell>
          <cell r="U18">
            <v>2004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7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26" sqref="E26"/>
    </sheetView>
  </sheetViews>
  <sheetFormatPr defaultRowHeight="12.75"/>
  <cols>
    <col min="1" max="1" width="33.28515625" style="4" customWidth="1"/>
    <col min="2" max="2" width="4.85546875" style="4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1" customWidth="1"/>
    <col min="10" max="10" width="11.42578125" style="1" customWidth="1"/>
    <col min="11" max="16384" width="9.140625" style="1"/>
  </cols>
  <sheetData>
    <row r="1" spans="1:11">
      <c r="A1" s="8"/>
      <c r="B1" s="8"/>
      <c r="C1" s="6"/>
      <c r="D1" s="6"/>
      <c r="E1" s="7"/>
      <c r="F1" s="6"/>
      <c r="G1" s="6"/>
      <c r="H1" s="6"/>
      <c r="I1" s="5"/>
      <c r="J1" s="5"/>
      <c r="K1" s="5"/>
    </row>
    <row r="2" spans="1:11" ht="15.75" customHeight="1">
      <c r="A2" s="96" t="s">
        <v>13</v>
      </c>
      <c r="B2" s="96"/>
      <c r="C2" s="96"/>
      <c r="D2" s="96"/>
      <c r="E2" s="96"/>
      <c r="F2" s="96"/>
      <c r="G2" s="96"/>
      <c r="H2" s="96"/>
      <c r="I2" s="5"/>
      <c r="J2" s="5"/>
      <c r="K2" s="5"/>
    </row>
    <row r="3" spans="1:11" ht="15.75">
      <c r="A3" s="96" t="s">
        <v>14</v>
      </c>
      <c r="B3" s="96"/>
      <c r="C3" s="96"/>
      <c r="D3" s="96"/>
      <c r="E3" s="96"/>
      <c r="F3" s="96"/>
      <c r="G3" s="96"/>
      <c r="H3" s="96"/>
      <c r="I3" s="5"/>
      <c r="J3" s="5"/>
      <c r="K3" s="5"/>
    </row>
    <row r="4" spans="1:11">
      <c r="A4" s="8"/>
      <c r="B4" s="8"/>
      <c r="C4" s="6"/>
      <c r="D4" s="6"/>
      <c r="E4" s="7"/>
      <c r="F4" s="6"/>
      <c r="G4" s="6"/>
      <c r="H4" s="52" t="s">
        <v>12</v>
      </c>
      <c r="I4" s="5"/>
      <c r="J4" s="5"/>
      <c r="K4" s="5"/>
    </row>
    <row r="5" spans="1:11" ht="25.5" customHeight="1">
      <c r="A5" s="97" t="s">
        <v>15</v>
      </c>
      <c r="B5" s="110" t="s">
        <v>16</v>
      </c>
      <c r="C5" s="111" t="s">
        <v>23</v>
      </c>
      <c r="D5" s="104"/>
      <c r="E5" s="104"/>
      <c r="F5" s="104"/>
      <c r="G5" s="104"/>
      <c r="H5" s="105"/>
      <c r="I5" s="5"/>
      <c r="J5" s="5"/>
      <c r="K5" s="5"/>
    </row>
    <row r="6" spans="1:11" ht="25.5" customHeight="1">
      <c r="A6" s="98"/>
      <c r="B6" s="112"/>
      <c r="C6" s="113" t="s">
        <v>11</v>
      </c>
      <c r="D6" s="114" t="s">
        <v>17</v>
      </c>
      <c r="E6" s="115"/>
      <c r="F6" s="116" t="s">
        <v>18</v>
      </c>
      <c r="G6" s="116" t="s">
        <v>19</v>
      </c>
      <c r="H6" s="117" t="s">
        <v>20</v>
      </c>
      <c r="I6" s="5"/>
      <c r="J6" s="5"/>
      <c r="K6" s="5"/>
    </row>
    <row r="7" spans="1:11" s="50" customFormat="1" ht="43.5" customHeight="1">
      <c r="A7" s="99"/>
      <c r="B7" s="118"/>
      <c r="C7" s="119"/>
      <c r="D7" s="120" t="s">
        <v>21</v>
      </c>
      <c r="E7" s="121" t="s">
        <v>22</v>
      </c>
      <c r="F7" s="122"/>
      <c r="G7" s="122"/>
      <c r="H7" s="123"/>
      <c r="I7" s="51"/>
      <c r="J7" s="51"/>
      <c r="K7" s="51"/>
    </row>
    <row r="8" spans="1:11" s="35" customFormat="1" ht="10.5">
      <c r="A8" s="49">
        <v>1</v>
      </c>
      <c r="B8" s="48">
        <v>2</v>
      </c>
      <c r="C8" s="47">
        <v>3</v>
      </c>
      <c r="D8" s="44">
        <v>4</v>
      </c>
      <c r="E8" s="46">
        <v>5</v>
      </c>
      <c r="F8" s="45">
        <v>6</v>
      </c>
      <c r="G8" s="44">
        <v>7</v>
      </c>
      <c r="H8" s="43">
        <v>8</v>
      </c>
      <c r="I8" s="36"/>
      <c r="J8" s="36"/>
      <c r="K8" s="36"/>
    </row>
    <row r="9" spans="1:11" s="35" customFormat="1" ht="10.5">
      <c r="A9" s="42"/>
      <c r="B9" s="41"/>
      <c r="C9" s="40"/>
      <c r="D9" s="38"/>
      <c r="E9" s="39"/>
      <c r="F9" s="38"/>
      <c r="G9" s="38"/>
      <c r="H9" s="37"/>
      <c r="I9" s="36"/>
      <c r="J9" s="36"/>
      <c r="K9" s="36"/>
    </row>
    <row r="10" spans="1:11" s="28" customFormat="1">
      <c r="A10" s="69" t="s">
        <v>10</v>
      </c>
      <c r="B10" s="34"/>
      <c r="C10" s="33">
        <f>D10+F10+G10+H10</f>
        <v>9201873.2200000025</v>
      </c>
      <c r="D10" s="31">
        <f>SUM(D12:D21)</f>
        <v>4364409.6300000008</v>
      </c>
      <c r="E10" s="32">
        <f>SUM(E12:E21)</f>
        <v>55633.530000000006</v>
      </c>
      <c r="F10" s="31">
        <f>SUM(F12:F21)</f>
        <v>4726348.790000001</v>
      </c>
      <c r="G10" s="31">
        <f>[1]BPN!F13</f>
        <v>79104.3</v>
      </c>
      <c r="H10" s="30">
        <f>[1]BPN!F14</f>
        <v>32010.5</v>
      </c>
      <c r="I10" s="29"/>
      <c r="J10" s="29"/>
      <c r="K10" s="29"/>
    </row>
    <row r="11" spans="1:11" s="25" customFormat="1" ht="10.5" customHeight="1">
      <c r="A11" s="75" t="s">
        <v>24</v>
      </c>
      <c r="B11" s="27"/>
      <c r="C11" s="26"/>
      <c r="D11" s="21"/>
      <c r="E11" s="22"/>
      <c r="F11" s="21"/>
      <c r="G11" s="21"/>
      <c r="H11" s="20"/>
      <c r="I11" s="5"/>
      <c r="J11" s="5"/>
      <c r="K11" s="5"/>
    </row>
    <row r="12" spans="1:11">
      <c r="A12" s="81" t="s">
        <v>25</v>
      </c>
      <c r="B12" s="24" t="s">
        <v>9</v>
      </c>
      <c r="C12" s="23">
        <f t="shared" ref="C12:C21" si="0">D12+F12</f>
        <v>1490440.26</v>
      </c>
      <c r="D12" s="21">
        <v>987516.93</v>
      </c>
      <c r="E12" s="22">
        <f>[1]bs!I10</f>
        <v>38026.740000000005</v>
      </c>
      <c r="F12" s="21">
        <f>[1]buat!F11</f>
        <v>502923.32999999996</v>
      </c>
      <c r="G12" s="21"/>
      <c r="H12" s="20"/>
      <c r="I12" s="5"/>
      <c r="J12" s="5"/>
      <c r="K12" s="5"/>
    </row>
    <row r="13" spans="1:11">
      <c r="A13" s="81" t="s">
        <v>26</v>
      </c>
      <c r="B13" s="24" t="s">
        <v>8</v>
      </c>
      <c r="C13" s="23">
        <f t="shared" si="0"/>
        <v>245335.61999999997</v>
      </c>
      <c r="D13" s="21">
        <f>[1]bs!H11</f>
        <v>243197.37999999998</v>
      </c>
      <c r="E13" s="22">
        <f>[1]bs!I11</f>
        <v>0</v>
      </c>
      <c r="F13" s="21">
        <f>[1]buat!F12</f>
        <v>2138.2399999999998</v>
      </c>
      <c r="G13" s="21"/>
      <c r="H13" s="20"/>
      <c r="I13" s="5"/>
      <c r="J13" s="5"/>
      <c r="K13" s="5"/>
    </row>
    <row r="14" spans="1:11">
      <c r="A14" s="81" t="s">
        <v>27</v>
      </c>
      <c r="B14" s="24" t="s">
        <v>7</v>
      </c>
      <c r="C14" s="23">
        <f t="shared" si="0"/>
        <v>1928651.16</v>
      </c>
      <c r="D14" s="21">
        <f>[1]bs!H12</f>
        <v>1925309.8099999998</v>
      </c>
      <c r="E14" s="22">
        <f>[1]bs!I12</f>
        <v>17606.79</v>
      </c>
      <c r="F14" s="21">
        <f>[1]buat!F13</f>
        <v>3341.3500000000004</v>
      </c>
      <c r="G14" s="21"/>
      <c r="H14" s="20"/>
      <c r="I14" s="5"/>
      <c r="J14" s="5"/>
      <c r="K14" s="5"/>
    </row>
    <row r="15" spans="1:11">
      <c r="A15" s="81" t="s">
        <v>28</v>
      </c>
      <c r="B15" s="24" t="s">
        <v>6</v>
      </c>
      <c r="C15" s="23">
        <f t="shared" si="0"/>
        <v>305884.65999999997</v>
      </c>
      <c r="D15" s="21">
        <f>[1]bs!H13</f>
        <v>263129.75999999995</v>
      </c>
      <c r="E15" s="22"/>
      <c r="F15" s="21">
        <f>[1]buat!F14</f>
        <v>42754.9</v>
      </c>
      <c r="G15" s="21"/>
      <c r="H15" s="20"/>
      <c r="I15" s="5"/>
      <c r="J15" s="5"/>
      <c r="K15" s="5"/>
    </row>
    <row r="16" spans="1:11">
      <c r="A16" s="81" t="s">
        <v>29</v>
      </c>
      <c r="B16" s="24" t="s">
        <v>5</v>
      </c>
      <c r="C16" s="23">
        <f t="shared" si="0"/>
        <v>33454.400000000001</v>
      </c>
      <c r="D16" s="21">
        <f>[1]bs!H14</f>
        <v>33019.83</v>
      </c>
      <c r="E16" s="22"/>
      <c r="F16" s="21">
        <f>[1]buat!F15</f>
        <v>434.57</v>
      </c>
      <c r="G16" s="21"/>
      <c r="H16" s="20"/>
      <c r="I16" s="5"/>
      <c r="J16" s="5"/>
      <c r="K16" s="5"/>
    </row>
    <row r="17" spans="1:12" ht="25.15" customHeight="1">
      <c r="A17" s="81" t="s">
        <v>30</v>
      </c>
      <c r="B17" s="24" t="s">
        <v>4</v>
      </c>
      <c r="C17" s="23">
        <f t="shared" si="0"/>
        <v>15909.459999999997</v>
      </c>
      <c r="D17" s="21"/>
      <c r="E17" s="22"/>
      <c r="F17" s="21">
        <f>[1]buat!F16</f>
        <v>15909.459999999997</v>
      </c>
      <c r="G17" s="21"/>
      <c r="H17" s="20"/>
      <c r="I17" s="5"/>
      <c r="J17" s="5"/>
      <c r="K17" s="5"/>
    </row>
    <row r="18" spans="1:12">
      <c r="A18" s="81" t="s">
        <v>31</v>
      </c>
      <c r="B18" s="24" t="s">
        <v>3</v>
      </c>
      <c r="C18" s="23">
        <f t="shared" si="0"/>
        <v>210161.98</v>
      </c>
      <c r="D18" s="21">
        <v>204993.31</v>
      </c>
      <c r="E18" s="22"/>
      <c r="F18" s="21">
        <f>[1]buat!F17</f>
        <v>5168.670000000001</v>
      </c>
      <c r="G18" s="21"/>
      <c r="H18" s="20"/>
      <c r="I18" s="5"/>
      <c r="J18" s="5"/>
      <c r="K18" s="5"/>
    </row>
    <row r="19" spans="1:12">
      <c r="A19" s="81" t="s">
        <v>32</v>
      </c>
      <c r="B19" s="24" t="s">
        <v>2</v>
      </c>
      <c r="C19" s="23">
        <f t="shared" si="0"/>
        <v>341786.42</v>
      </c>
      <c r="D19" s="21">
        <f>[1]bs!H16</f>
        <v>57289.43</v>
      </c>
      <c r="E19" s="22"/>
      <c r="F19" s="21">
        <f>[1]buat!F18</f>
        <v>284496.99</v>
      </c>
      <c r="G19" s="21"/>
      <c r="H19" s="20"/>
      <c r="I19" s="5"/>
      <c r="J19" s="5"/>
      <c r="K19" s="5"/>
    </row>
    <row r="20" spans="1:12">
      <c r="A20" s="81" t="s">
        <v>33</v>
      </c>
      <c r="B20" s="24" t="s">
        <v>1</v>
      </c>
      <c r="C20" s="23">
        <f t="shared" si="0"/>
        <v>4136179.66</v>
      </c>
      <c r="D20" s="21">
        <f>[1]bs!H17</f>
        <v>554676.03</v>
      </c>
      <c r="E20" s="22"/>
      <c r="F20" s="21">
        <f>[1]buat!F19</f>
        <v>3581503.6300000004</v>
      </c>
      <c r="G20" s="21"/>
      <c r="H20" s="20"/>
      <c r="I20" s="5"/>
      <c r="J20" s="5"/>
      <c r="K20" s="5"/>
    </row>
    <row r="21" spans="1:12">
      <c r="A21" s="84" t="s">
        <v>34</v>
      </c>
      <c r="B21" s="19" t="s">
        <v>0</v>
      </c>
      <c r="C21" s="18">
        <f t="shared" si="0"/>
        <v>382954.79999999993</v>
      </c>
      <c r="D21" s="16">
        <v>95277.15</v>
      </c>
      <c r="E21" s="17"/>
      <c r="F21" s="16">
        <f>[1]buat!F20</f>
        <v>287677.64999999997</v>
      </c>
      <c r="G21" s="16"/>
      <c r="H21" s="15"/>
      <c r="I21" s="5"/>
      <c r="J21" s="5"/>
      <c r="K21" s="5"/>
    </row>
    <row r="22" spans="1:12">
      <c r="A22" s="90" t="s">
        <v>35</v>
      </c>
      <c r="B22" s="5"/>
      <c r="C22" s="14"/>
      <c r="D22" s="14"/>
      <c r="E22" s="13"/>
      <c r="F22" s="12"/>
      <c r="G22" s="12"/>
      <c r="H22" s="12"/>
      <c r="I22" s="5"/>
      <c r="J22" s="5"/>
      <c r="K22" s="5"/>
    </row>
    <row r="23" spans="1:12" s="10" customFormat="1" ht="30.75" customHeight="1">
      <c r="A23" s="124" t="s">
        <v>36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1"/>
    </row>
    <row r="24" spans="1:12" s="10" customFormat="1" ht="27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8"/>
      <c r="B25" s="8"/>
      <c r="C25" s="6"/>
      <c r="D25" s="6"/>
      <c r="E25" s="7"/>
      <c r="F25" s="9"/>
      <c r="G25" s="9"/>
      <c r="H25" s="9"/>
      <c r="I25" s="6"/>
      <c r="J25" s="6"/>
      <c r="K25" s="6"/>
    </row>
    <row r="26" spans="1:12">
      <c r="A26" s="8"/>
      <c r="B26" s="8"/>
      <c r="C26" s="6"/>
      <c r="D26" s="6"/>
      <c r="E26" s="7"/>
      <c r="F26" s="6"/>
      <c r="G26" s="6"/>
      <c r="H26" s="6"/>
      <c r="I26" s="5"/>
      <c r="J26" s="5"/>
      <c r="K26" s="5"/>
    </row>
    <row r="27" spans="1:12">
      <c r="A27" s="8"/>
      <c r="B27" s="8"/>
      <c r="C27" s="6"/>
      <c r="D27" s="6"/>
      <c r="E27" s="7"/>
      <c r="F27" s="6"/>
      <c r="G27" s="6"/>
      <c r="H27" s="6"/>
      <c r="I27" s="5"/>
      <c r="J27" s="5"/>
      <c r="K27" s="5"/>
    </row>
  </sheetData>
  <mergeCells count="12"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A23:J23"/>
    <mergeCell ref="A24:L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E25" sqref="E25"/>
    </sheetView>
  </sheetViews>
  <sheetFormatPr defaultRowHeight="12.75"/>
  <cols>
    <col min="1" max="1" width="31" style="4" customWidth="1"/>
    <col min="2" max="2" width="5.42578125" style="4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1" customWidth="1"/>
    <col min="9" max="9" width="9.42578125" style="1" customWidth="1"/>
    <col min="10" max="10" width="10.7109375" style="1" customWidth="1"/>
    <col min="11" max="11" width="8" style="1" customWidth="1"/>
    <col min="12" max="12" width="8.7109375" style="1" customWidth="1"/>
    <col min="13" max="16384" width="9.140625" style="1"/>
  </cols>
  <sheetData>
    <row r="1" spans="1:12" ht="21" customHeight="1">
      <c r="A1" s="53"/>
    </row>
    <row r="2" spans="1:12" ht="15.75" customHeight="1">
      <c r="A2" s="96" t="s">
        <v>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6" t="s">
        <v>14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2" ht="25.5" customHeight="1">
      <c r="A5" s="97" t="s">
        <v>15</v>
      </c>
      <c r="B5" s="100" t="s">
        <v>16</v>
      </c>
      <c r="C5" s="103" t="s">
        <v>23</v>
      </c>
      <c r="D5" s="104"/>
      <c r="E5" s="104"/>
      <c r="F5" s="104"/>
      <c r="G5" s="104"/>
      <c r="H5" s="104"/>
      <c r="I5" s="104"/>
      <c r="J5" s="104"/>
      <c r="K5" s="104"/>
      <c r="L5" s="105"/>
    </row>
    <row r="6" spans="1:12" ht="25.5" customHeight="1">
      <c r="A6" s="98"/>
      <c r="B6" s="101"/>
      <c r="C6" s="106" t="s">
        <v>39</v>
      </c>
      <c r="D6" s="107"/>
      <c r="E6" s="107"/>
      <c r="F6" s="107"/>
      <c r="G6" s="108"/>
      <c r="H6" s="106" t="s">
        <v>40</v>
      </c>
      <c r="I6" s="107"/>
      <c r="J6" s="107"/>
      <c r="K6" s="107"/>
      <c r="L6" s="109"/>
    </row>
    <row r="7" spans="1:12" s="50" customFormat="1" ht="18.75" customHeight="1">
      <c r="A7" s="99"/>
      <c r="B7" s="102"/>
      <c r="C7" s="54" t="s">
        <v>11</v>
      </c>
      <c r="D7" s="55" t="s">
        <v>17</v>
      </c>
      <c r="E7" s="55" t="s">
        <v>18</v>
      </c>
      <c r="F7" s="55" t="s">
        <v>19</v>
      </c>
      <c r="G7" s="56" t="s">
        <v>20</v>
      </c>
      <c r="H7" s="54" t="s">
        <v>11</v>
      </c>
      <c r="I7" s="55" t="s">
        <v>17</v>
      </c>
      <c r="J7" s="55" t="s">
        <v>18</v>
      </c>
      <c r="K7" s="55" t="s">
        <v>19</v>
      </c>
      <c r="L7" s="125" t="s">
        <v>20</v>
      </c>
    </row>
    <row r="8" spans="1:12" s="35" customFormat="1" ht="9.75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2" s="35" customFormat="1" ht="9.75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2" s="28" customFormat="1">
      <c r="A10" s="69" t="s">
        <v>10</v>
      </c>
      <c r="B10" s="70"/>
      <c r="C10" s="71">
        <f>D10+E10+F10+G10</f>
        <v>180050</v>
      </c>
      <c r="D10" s="72">
        <f>SUM(D12:D21)</f>
        <v>60790.75</v>
      </c>
      <c r="E10" s="72">
        <f>SUM(E12:E21)</f>
        <v>118013.75</v>
      </c>
      <c r="F10" s="72">
        <f>[2]BPN!O13</f>
        <v>968</v>
      </c>
      <c r="G10" s="73">
        <f>[2]BPN!O14</f>
        <v>277.5</v>
      </c>
      <c r="H10" s="71">
        <f>I10+J10+K10+L10</f>
        <v>173207.5</v>
      </c>
      <c r="I10" s="72">
        <f>SUM(I12:I21)</f>
        <v>58132</v>
      </c>
      <c r="J10" s="72">
        <f t="shared" ref="J10" si="0">SUM(J12:J21)</f>
        <v>113848.5</v>
      </c>
      <c r="K10" s="72">
        <f>[2]BPN!P13</f>
        <v>968</v>
      </c>
      <c r="L10" s="74">
        <f>[2]BPN!P14</f>
        <v>259</v>
      </c>
    </row>
    <row r="11" spans="1:12" s="25" customFormat="1" ht="10.5" customHeight="1">
      <c r="A11" s="75" t="s">
        <v>24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</row>
    <row r="12" spans="1:12">
      <c r="A12" s="81" t="s">
        <v>25</v>
      </c>
      <c r="B12" s="82" t="s">
        <v>9</v>
      </c>
      <c r="C12" s="83">
        <f>D12+E12</f>
        <v>20090.75</v>
      </c>
      <c r="D12" s="78">
        <f>[2]bs!T10</f>
        <v>8571.75</v>
      </c>
      <c r="E12" s="78">
        <f>[2]buat!N11</f>
        <v>11519</v>
      </c>
      <c r="F12" s="78"/>
      <c r="G12" s="79"/>
      <c r="H12" s="83">
        <f>I12+J12</f>
        <v>20513</v>
      </c>
      <c r="I12" s="78">
        <f>[2]bs!U10</f>
        <v>8610</v>
      </c>
      <c r="J12" s="78">
        <f>[2]buat!O11</f>
        <v>11903</v>
      </c>
      <c r="K12" s="78"/>
      <c r="L12" s="80"/>
    </row>
    <row r="13" spans="1:12">
      <c r="A13" s="81" t="s">
        <v>26</v>
      </c>
      <c r="B13" s="82" t="s">
        <v>8</v>
      </c>
      <c r="C13" s="83">
        <f t="shared" ref="C13:C21" si="1">D13+E13</f>
        <v>3948</v>
      </c>
      <c r="D13" s="78">
        <f>[2]bs!T11</f>
        <v>3843.5</v>
      </c>
      <c r="E13" s="78">
        <f>[2]buat!N12</f>
        <v>104.5</v>
      </c>
      <c r="F13" s="78"/>
      <c r="G13" s="79"/>
      <c r="H13" s="83">
        <f t="shared" ref="H13:H21" si="2">I13+J13</f>
        <v>3987</v>
      </c>
      <c r="I13" s="78">
        <f>[2]bs!U11</f>
        <v>3880</v>
      </c>
      <c r="J13" s="78">
        <f>[2]buat!O12</f>
        <v>107</v>
      </c>
      <c r="K13" s="78"/>
      <c r="L13" s="80"/>
    </row>
    <row r="14" spans="1:12">
      <c r="A14" s="81" t="s">
        <v>27</v>
      </c>
      <c r="B14" s="82" t="s">
        <v>7</v>
      </c>
      <c r="C14" s="83">
        <f t="shared" si="1"/>
        <v>23130.25</v>
      </c>
      <c r="D14" s="78">
        <f>[2]bs!T12</f>
        <v>22977.25</v>
      </c>
      <c r="E14" s="78">
        <f>[2]buat!N13</f>
        <v>153</v>
      </c>
      <c r="F14" s="78"/>
      <c r="G14" s="79"/>
      <c r="H14" s="83">
        <f t="shared" si="2"/>
        <v>23042</v>
      </c>
      <c r="I14" s="78">
        <f>[2]bs!U12</f>
        <v>22891</v>
      </c>
      <c r="J14" s="78">
        <f>[2]buat!O13</f>
        <v>151</v>
      </c>
      <c r="K14" s="78"/>
      <c r="L14" s="80"/>
    </row>
    <row r="15" spans="1:12">
      <c r="A15" s="81" t="s">
        <v>28</v>
      </c>
      <c r="B15" s="82" t="s">
        <v>6</v>
      </c>
      <c r="C15" s="83">
        <f t="shared" si="1"/>
        <v>5760.75</v>
      </c>
      <c r="D15" s="78">
        <f>[2]bs!T13</f>
        <v>5102.25</v>
      </c>
      <c r="E15" s="78">
        <f>[2]buat!N14</f>
        <v>658.5</v>
      </c>
      <c r="F15" s="78"/>
      <c r="G15" s="79"/>
      <c r="H15" s="83">
        <f t="shared" si="2"/>
        <v>5789</v>
      </c>
      <c r="I15" s="78">
        <f>[2]bs!U13</f>
        <v>5137</v>
      </c>
      <c r="J15" s="78">
        <f>[2]buat!O14</f>
        <v>652</v>
      </c>
      <c r="K15" s="78"/>
      <c r="L15" s="80"/>
    </row>
    <row r="16" spans="1:12">
      <c r="A16" s="81" t="s">
        <v>29</v>
      </c>
      <c r="B16" s="82" t="s">
        <v>5</v>
      </c>
      <c r="C16" s="83">
        <f t="shared" si="1"/>
        <v>682</v>
      </c>
      <c r="D16" s="78">
        <f>[2]bs!T14</f>
        <v>671</v>
      </c>
      <c r="E16" s="78">
        <f>[2]buat!N15</f>
        <v>11</v>
      </c>
      <c r="F16" s="78"/>
      <c r="G16" s="79"/>
      <c r="H16" s="83">
        <f t="shared" si="2"/>
        <v>656</v>
      </c>
      <c r="I16" s="78">
        <f>[2]bs!U14</f>
        <v>646</v>
      </c>
      <c r="J16" s="78">
        <f>[2]buat!O15</f>
        <v>10</v>
      </c>
      <c r="K16" s="78"/>
      <c r="L16" s="80"/>
    </row>
    <row r="17" spans="1:12" ht="25.15" customHeight="1">
      <c r="A17" s="81" t="s">
        <v>30</v>
      </c>
      <c r="B17" s="82" t="s">
        <v>4</v>
      </c>
      <c r="C17" s="83">
        <f t="shared" si="1"/>
        <v>701.75</v>
      </c>
      <c r="D17" s="78"/>
      <c r="E17" s="78">
        <f>[2]buat!N16</f>
        <v>701.75</v>
      </c>
      <c r="F17" s="78"/>
      <c r="G17" s="79"/>
      <c r="H17" s="83">
        <f t="shared" si="2"/>
        <v>664</v>
      </c>
      <c r="I17" s="78">
        <v>0</v>
      </c>
      <c r="J17" s="78">
        <f>[2]buat!O16</f>
        <v>664</v>
      </c>
      <c r="K17" s="78"/>
      <c r="L17" s="80"/>
    </row>
    <row r="18" spans="1:12">
      <c r="A18" s="81" t="s">
        <v>31</v>
      </c>
      <c r="B18" s="82" t="s">
        <v>3</v>
      </c>
      <c r="C18" s="83">
        <f t="shared" si="1"/>
        <v>3781</v>
      </c>
      <c r="D18" s="78">
        <f>[2]bs!T15</f>
        <v>3657</v>
      </c>
      <c r="E18" s="78">
        <f>[2]buat!N17</f>
        <v>124</v>
      </c>
      <c r="F18" s="78"/>
      <c r="G18" s="79"/>
      <c r="H18" s="83">
        <f t="shared" si="2"/>
        <v>3410</v>
      </c>
      <c r="I18" s="78">
        <f>[2]bs!U15</f>
        <v>3312</v>
      </c>
      <c r="J18" s="78">
        <f>[2]buat!O17</f>
        <v>98</v>
      </c>
      <c r="K18" s="78"/>
      <c r="L18" s="80"/>
    </row>
    <row r="19" spans="1:12">
      <c r="A19" s="81" t="s">
        <v>32</v>
      </c>
      <c r="B19" s="82" t="s">
        <v>2</v>
      </c>
      <c r="C19" s="83">
        <f t="shared" si="1"/>
        <v>11929.75</v>
      </c>
      <c r="D19" s="78">
        <f>[2]bs!T16</f>
        <v>1460</v>
      </c>
      <c r="E19" s="78">
        <f>[2]buat!N18</f>
        <v>10469.75</v>
      </c>
      <c r="F19" s="78"/>
      <c r="G19" s="79"/>
      <c r="H19" s="83">
        <f t="shared" si="2"/>
        <v>11798.5</v>
      </c>
      <c r="I19" s="78">
        <f>[2]bs!U16</f>
        <v>1389</v>
      </c>
      <c r="J19" s="78">
        <f>[2]buat!O18</f>
        <v>10409.5</v>
      </c>
      <c r="K19" s="78"/>
      <c r="L19" s="80"/>
    </row>
    <row r="20" spans="1:12">
      <c r="A20" s="81" t="s">
        <v>33</v>
      </c>
      <c r="B20" s="82" t="s">
        <v>1</v>
      </c>
      <c r="C20" s="83">
        <f t="shared" si="1"/>
        <v>97766</v>
      </c>
      <c r="D20" s="78">
        <f>[2]bs!T17</f>
        <v>12399.25</v>
      </c>
      <c r="E20" s="78">
        <f>[2]buat!N19</f>
        <v>85366.75</v>
      </c>
      <c r="F20" s="78"/>
      <c r="G20" s="79"/>
      <c r="H20" s="83">
        <f t="shared" si="2"/>
        <v>90543</v>
      </c>
      <c r="I20" s="78">
        <f>[2]bs!U17</f>
        <v>10263</v>
      </c>
      <c r="J20" s="78">
        <f>[2]buat!O19</f>
        <v>80280</v>
      </c>
      <c r="K20" s="78"/>
      <c r="L20" s="80"/>
    </row>
    <row r="21" spans="1:12">
      <c r="A21" s="84" t="s">
        <v>34</v>
      </c>
      <c r="B21" s="85" t="s">
        <v>0</v>
      </c>
      <c r="C21" s="86">
        <f t="shared" si="1"/>
        <v>11014.25</v>
      </c>
      <c r="D21" s="87">
        <f>[2]bs!T18</f>
        <v>2108.75</v>
      </c>
      <c r="E21" s="87">
        <f>[2]buat!N20</f>
        <v>8905.5</v>
      </c>
      <c r="F21" s="87"/>
      <c r="G21" s="88"/>
      <c r="H21" s="86">
        <f t="shared" si="2"/>
        <v>11578</v>
      </c>
      <c r="I21" s="87">
        <f>[2]bs!U18</f>
        <v>2004</v>
      </c>
      <c r="J21" s="87">
        <f>[2]buat!O20</f>
        <v>9574</v>
      </c>
      <c r="K21" s="87"/>
      <c r="L21" s="89"/>
    </row>
    <row r="22" spans="1:12">
      <c r="A22" s="90" t="s">
        <v>35</v>
      </c>
      <c r="B22" s="90"/>
      <c r="C22" s="91"/>
      <c r="D22" s="91"/>
      <c r="E22" s="92"/>
      <c r="F22" s="92"/>
      <c r="G22" s="92"/>
    </row>
    <row r="23" spans="1:12" s="93" customFormat="1" ht="30" customHeight="1">
      <c r="A23" s="126" t="s">
        <v>36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2" s="93" customFormat="1" ht="36.75" customHeight="1">
      <c r="A24" s="95" t="s">
        <v>37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2" customFormat="1" ht="12">
      <c r="A25" s="4"/>
      <c r="B25" s="4"/>
      <c r="E25" s="94"/>
      <c r="F25" s="94"/>
      <c r="G25" s="9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 Tatiana</dc:creator>
  <cp:lastModifiedBy>Gherta Alina</cp:lastModifiedBy>
  <dcterms:created xsi:type="dcterms:W3CDTF">2018-09-21T13:04:11Z</dcterms:created>
  <dcterms:modified xsi:type="dcterms:W3CDTF">2019-02-28T12:09:45Z</dcterms:modified>
</cp:coreProperties>
</file>