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SCRISORI\pentru publicare\iunie\"/>
    </mc:Choice>
  </mc:AlternateContent>
  <bookViews>
    <workbookView xWindow="0" yWindow="0" windowWidth="28800" windowHeight="12300" activeTab="1"/>
  </bookViews>
  <sheets>
    <sheet name="cheltuieli executat" sheetId="2" r:id="rId1"/>
    <sheet name="unitati executat" sheetId="1" r:id="rId2"/>
  </sheets>
  <externalReferences>
    <externalReference r:id="rId3"/>
  </externalReferences>
  <definedNames>
    <definedName name="_xlnm.Print_Area" localSheetId="0">'cheltuieli executat'!$A$1:$J$26</definedName>
    <definedName name="_xlnm.Print_Area" localSheetId="1">'unitati executat'!$A$1:$M$24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H21" i="1" s="1"/>
  <c r="E21" i="1"/>
  <c r="C21" i="1"/>
  <c r="J20" i="1"/>
  <c r="H20" i="1" s="1"/>
  <c r="E20" i="1"/>
  <c r="C20" i="1"/>
  <c r="J19" i="1"/>
  <c r="H19" i="1" s="1"/>
  <c r="E19" i="1"/>
  <c r="C19" i="1"/>
  <c r="J18" i="1"/>
  <c r="H18" i="1" s="1"/>
  <c r="E18" i="1"/>
  <c r="C18" i="1" s="1"/>
  <c r="J17" i="1"/>
  <c r="H17" i="1" s="1"/>
  <c r="E17" i="1"/>
  <c r="C17" i="1"/>
  <c r="J16" i="1"/>
  <c r="H16" i="1" s="1"/>
  <c r="E16" i="1"/>
  <c r="C16" i="1"/>
  <c r="J15" i="1"/>
  <c r="H15" i="1" s="1"/>
  <c r="E15" i="1"/>
  <c r="C15" i="1"/>
  <c r="J14" i="1"/>
  <c r="H14" i="1" s="1"/>
  <c r="E14" i="1"/>
  <c r="C14" i="1" s="1"/>
  <c r="J13" i="1"/>
  <c r="H13" i="1" s="1"/>
  <c r="E13" i="1"/>
  <c r="E10" i="1" s="1"/>
  <c r="C10" i="1" s="1"/>
  <c r="C13" i="1"/>
  <c r="J12" i="1"/>
  <c r="H12" i="1" s="1"/>
  <c r="E12" i="1"/>
  <c r="C12" i="1"/>
  <c r="L10" i="1"/>
  <c r="K10" i="1"/>
  <c r="I10" i="1"/>
  <c r="G10" i="1"/>
  <c r="F10" i="1"/>
  <c r="D10" i="1"/>
  <c r="J10" i="1" l="1"/>
  <c r="H10" i="1" s="1"/>
  <c r="F21" i="2"/>
  <c r="D21" i="2"/>
  <c r="F20" i="2"/>
  <c r="E20" i="2"/>
  <c r="D20" i="2"/>
  <c r="F19" i="2"/>
  <c r="D19" i="2"/>
  <c r="F18" i="2"/>
  <c r="E18" i="2"/>
  <c r="D18" i="2"/>
  <c r="F17" i="2"/>
  <c r="C17" i="2"/>
  <c r="F16" i="2"/>
  <c r="D16" i="2"/>
  <c r="F15" i="2"/>
  <c r="D15" i="2"/>
  <c r="C15" i="2" s="1"/>
  <c r="F14" i="2"/>
  <c r="E14" i="2"/>
  <c r="D14" i="2"/>
  <c r="F13" i="2"/>
  <c r="E13" i="2"/>
  <c r="D13" i="2"/>
  <c r="F12" i="2"/>
  <c r="E12" i="2"/>
  <c r="D12" i="2"/>
  <c r="D10" i="2" s="1"/>
  <c r="H10" i="2"/>
  <c r="G10" i="2"/>
  <c r="E10" i="2" l="1"/>
  <c r="C16" i="2"/>
  <c r="C21" i="2"/>
  <c r="C20" i="2"/>
  <c r="C14" i="2"/>
  <c r="F10" i="2"/>
  <c r="C10" i="2" s="1"/>
  <c r="C19" i="2"/>
  <c r="C13" i="2"/>
  <c r="C18" i="2"/>
  <c r="C12" i="2"/>
</calcChain>
</file>

<file path=xl/sharedStrings.xml><?xml version="1.0" encoding="utf-8"?>
<sst xmlns="http://schemas.openxmlformats.org/spreadsheetml/2006/main" count="78" uniqueCount="44">
  <si>
    <t>Numărul de poziții (posturi) și numărul de angajați (unităţi) în sectorul bugetar</t>
  </si>
  <si>
    <t>Denumirea indicatorului</t>
  </si>
  <si>
    <t>Cod</t>
  </si>
  <si>
    <t>Executat 30.06.2019</t>
  </si>
  <si>
    <t>numărul de unităţi (posturi)</t>
  </si>
  <si>
    <t>numărul de angajaţi (persoane fizice)</t>
  </si>
  <si>
    <t>Total</t>
  </si>
  <si>
    <t>BS</t>
  </si>
  <si>
    <t>BUAT</t>
  </si>
  <si>
    <t>BASS*</t>
  </si>
  <si>
    <t>FAOAM*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</si>
  <si>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</si>
  <si>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</si>
  <si>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</si>
  <si>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</si>
  <si>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</si>
  <si>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</si>
  <si>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</si>
  <si>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</si>
  <si>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</si>
  <si>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</si>
  <si>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</si>
  <si>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</si>
  <si>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</si>
  <si>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</si>
  <si>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</si>
  <si>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</si>
  <si>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</si>
  <si>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</si>
  <si>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</si>
  <si>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</si>
  <si>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</si>
  <si>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</si>
  <si>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</si>
  <si>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</si>
  <si>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</si>
  <si>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>Fondul de retribuire al muncii al guvernului general</t>
  </si>
  <si>
    <t>mii lei</t>
  </si>
  <si>
    <t>BASS</t>
  </si>
  <si>
    <t>FAOAM</t>
  </si>
  <si>
    <t xml:space="preserve"> total cheltuieli de personal</t>
  </si>
  <si>
    <t>inclusiv: alte plăţi băneşti ale angajaţilor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</si>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</sst>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sz val="7"/>
      <name val="Arial Cyr"/>
    </font>
    <font>
      <b/>
      <sz val="10"/>
      <name val="Arial Cyr"/>
    </font>
    <font>
      <sz val="10"/>
      <name val="Arial"/>
      <family val="2"/>
      <charset val="204"/>
    </font>
    <font>
      <sz val="9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i/>
      <sz val="7"/>
      <name val="Times New Roman"/>
      <family val="1"/>
    </font>
    <font>
      <b/>
      <i/>
      <sz val="9"/>
      <name val="Times New Roman"/>
      <family val="1"/>
    </font>
    <font>
      <i/>
      <sz val="10"/>
      <name val="Times New Roman"/>
      <family val="1"/>
    </font>
    <font>
      <i/>
      <sz val="9"/>
      <name val="Cambria"/>
      <family val="1"/>
      <charset val="204"/>
    </font>
    <font>
      <b/>
      <sz val="9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1">
    <xf numFmtId="0" fontId="0" fillId="0" borderId="0" xfId="0"/>
    <xf numFmtId="0" fontId="2" fillId="0" borderId="0" xfId="1" applyFont="1"/>
    <xf numFmtId="0" fontId="2" fillId="0" borderId="0" xfId="1" applyFont="1" applyFill="1"/>
    <xf numFmtId="0" fontId="1" fillId="0" borderId="0" xfId="1"/>
    <xf numFmtId="0" fontId="1" fillId="0" borderId="0" xfId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0" xfId="1" applyFont="1"/>
    <xf numFmtId="0" fontId="1" fillId="0" borderId="0" xfId="1" applyFont="1"/>
    <xf numFmtId="0" fontId="1" fillId="0" borderId="0" xfId="1" applyAlignment="1">
      <alignment vertical="center"/>
    </xf>
    <xf numFmtId="0" fontId="6" fillId="0" borderId="0" xfId="1" applyFont="1"/>
    <xf numFmtId="0" fontId="7" fillId="0" borderId="0" xfId="1" applyFont="1"/>
    <xf numFmtId="0" fontId="9" fillId="0" borderId="0" xfId="1" applyFont="1"/>
    <xf numFmtId="0" fontId="6" fillId="0" borderId="0" xfId="1" applyFont="1" applyFill="1"/>
    <xf numFmtId="0" fontId="11" fillId="0" borderId="1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12" fillId="0" borderId="17" xfId="1" applyFont="1" applyBorder="1" applyAlignment="1">
      <alignment horizontal="center"/>
    </xf>
    <xf numFmtId="0" fontId="12" fillId="0" borderId="18" xfId="1" applyFont="1" applyBorder="1" applyAlignment="1">
      <alignment horizontal="center"/>
    </xf>
    <xf numFmtId="0" fontId="12" fillId="0" borderId="19" xfId="1" applyFont="1" applyFill="1" applyBorder="1" applyAlignment="1">
      <alignment horizontal="center"/>
    </xf>
    <xf numFmtId="0" fontId="12" fillId="0" borderId="20" xfId="1" applyFont="1" applyFill="1" applyBorder="1" applyAlignment="1">
      <alignment horizontal="center"/>
    </xf>
    <xf numFmtId="0" fontId="12" fillId="0" borderId="21" xfId="1" applyFont="1" applyFill="1" applyBorder="1" applyAlignment="1">
      <alignment horizontal="center"/>
    </xf>
    <xf numFmtId="0" fontId="12" fillId="0" borderId="22" xfId="1" applyFont="1" applyFill="1" applyBorder="1" applyAlignment="1">
      <alignment horizontal="center"/>
    </xf>
    <xf numFmtId="0" fontId="12" fillId="0" borderId="0" xfId="1" applyFont="1" applyAlignment="1">
      <alignment horizontal="center"/>
    </xf>
    <xf numFmtId="0" fontId="12" fillId="0" borderId="23" xfId="1" applyFont="1" applyBorder="1" applyAlignment="1">
      <alignment horizontal="center"/>
    </xf>
    <xf numFmtId="0" fontId="12" fillId="0" borderId="24" xfId="1" applyFont="1" applyBorder="1" applyAlignment="1">
      <alignment horizontal="center"/>
    </xf>
    <xf numFmtId="0" fontId="12" fillId="0" borderId="25" xfId="1" applyFont="1" applyFill="1" applyBorder="1" applyAlignment="1">
      <alignment horizontal="center"/>
    </xf>
    <xf numFmtId="0" fontId="12" fillId="0" borderId="26" xfId="1" applyFont="1" applyFill="1" applyBorder="1" applyAlignment="1">
      <alignment horizontal="center"/>
    </xf>
    <xf numFmtId="0" fontId="12" fillId="0" borderId="27" xfId="1" applyFont="1" applyFill="1" applyBorder="1" applyAlignment="1">
      <alignment horizontal="center"/>
    </xf>
    <xf numFmtId="0" fontId="12" fillId="0" borderId="28" xfId="1" applyFont="1" applyFill="1" applyBorder="1" applyAlignment="1">
      <alignment horizontal="center"/>
    </xf>
    <xf numFmtId="0" fontId="11" fillId="0" borderId="29" xfId="1" applyFont="1" applyBorder="1"/>
    <xf numFmtId="0" fontId="11" fillId="0" borderId="30" xfId="1" applyFont="1" applyBorder="1"/>
    <xf numFmtId="0" fontId="10" fillId="0" borderId="0" xfId="1" applyFont="1"/>
    <xf numFmtId="0" fontId="13" fillId="0" borderId="29" xfId="1" applyFont="1" applyBorder="1"/>
    <xf numFmtId="0" fontId="6" fillId="0" borderId="30" xfId="1" applyFont="1" applyBorder="1"/>
    <xf numFmtId="3" fontId="6" fillId="0" borderId="8" xfId="1" applyNumberFormat="1" applyFont="1" applyFill="1" applyBorder="1"/>
    <xf numFmtId="0" fontId="6" fillId="0" borderId="29" xfId="2" applyFont="1" applyBorder="1" applyAlignment="1">
      <alignment wrapText="1"/>
    </xf>
    <xf numFmtId="49" fontId="6" fillId="0" borderId="30" xfId="2" applyNumberFormat="1" applyFont="1" applyBorder="1" applyAlignment="1">
      <alignment horizontal="center" wrapText="1"/>
    </xf>
    <xf numFmtId="0" fontId="6" fillId="0" borderId="31" xfId="1" applyFont="1" applyBorder="1" applyAlignment="1">
      <alignment wrapText="1"/>
    </xf>
    <xf numFmtId="49" fontId="6" fillId="0" borderId="32" xfId="2" applyNumberFormat="1" applyFont="1" applyFill="1" applyBorder="1" applyAlignment="1">
      <alignment horizontal="center" wrapText="1"/>
    </xf>
    <xf numFmtId="3" fontId="6" fillId="0" borderId="34" xfId="1" applyNumberFormat="1" applyFont="1" applyFill="1" applyBorder="1"/>
    <xf numFmtId="3" fontId="7" fillId="0" borderId="0" xfId="1" applyNumberFormat="1" applyFont="1" applyFill="1"/>
    <xf numFmtId="3" fontId="7" fillId="0" borderId="0" xfId="1" applyNumberFormat="1" applyFont="1" applyFill="1" applyBorder="1"/>
    <xf numFmtId="3" fontId="7" fillId="0" borderId="0" xfId="1" applyNumberFormat="1" applyFont="1"/>
    <xf numFmtId="0" fontId="7" fillId="0" borderId="0" xfId="1" applyFont="1" applyAlignment="1">
      <alignment vertical="center"/>
    </xf>
    <xf numFmtId="0" fontId="13" fillId="0" borderId="0" xfId="1" applyFont="1" applyFill="1"/>
    <xf numFmtId="0" fontId="6" fillId="0" borderId="0" xfId="1" applyFont="1" applyFill="1" applyAlignment="1">
      <alignment horizontal="right"/>
    </xf>
    <xf numFmtId="0" fontId="14" fillId="0" borderId="8" xfId="1" applyFont="1" applyFill="1" applyBorder="1" applyAlignment="1">
      <alignment horizontal="center" vertical="center" wrapText="1"/>
    </xf>
    <xf numFmtId="0" fontId="15" fillId="0" borderId="8" xfId="1" applyFont="1" applyFill="1" applyBorder="1" applyAlignment="1">
      <alignment horizontal="center" vertical="center" wrapText="1"/>
    </xf>
    <xf numFmtId="0" fontId="12" fillId="0" borderId="45" xfId="1" applyFont="1" applyBorder="1" applyAlignment="1">
      <alignment horizontal="center"/>
    </xf>
    <xf numFmtId="0" fontId="12" fillId="0" borderId="20" xfId="1" applyFont="1" applyBorder="1" applyAlignment="1">
      <alignment horizontal="center"/>
    </xf>
    <xf numFmtId="0" fontId="16" fillId="0" borderId="20" xfId="1" applyFont="1" applyBorder="1" applyAlignment="1">
      <alignment horizontal="center"/>
    </xf>
    <xf numFmtId="0" fontId="12" fillId="0" borderId="22" xfId="1" applyFont="1" applyBorder="1" applyAlignment="1">
      <alignment horizontal="center"/>
    </xf>
    <xf numFmtId="0" fontId="12" fillId="0" borderId="46" xfId="1" applyFont="1" applyBorder="1" applyAlignment="1">
      <alignment horizontal="center"/>
    </xf>
    <xf numFmtId="0" fontId="12" fillId="0" borderId="47" xfId="1" applyFont="1" applyFill="1" applyBorder="1" applyAlignment="1">
      <alignment horizontal="center"/>
    </xf>
    <xf numFmtId="0" fontId="16" fillId="0" borderId="26" xfId="1" applyFont="1" applyFill="1" applyBorder="1" applyAlignment="1">
      <alignment horizontal="center"/>
    </xf>
    <xf numFmtId="0" fontId="11" fillId="0" borderId="48" xfId="1" applyFont="1" applyBorder="1"/>
    <xf numFmtId="4" fontId="11" fillId="0" borderId="40" xfId="1" applyNumberFormat="1" applyFont="1" applyFill="1" applyBorder="1"/>
    <xf numFmtId="4" fontId="11" fillId="0" borderId="8" xfId="1" applyNumberFormat="1" applyFont="1" applyFill="1" applyBorder="1"/>
    <xf numFmtId="4" fontId="17" fillId="0" borderId="8" xfId="1" applyNumberFormat="1" applyFont="1" applyFill="1" applyBorder="1"/>
    <xf numFmtId="4" fontId="11" fillId="0" borderId="10" xfId="1" applyNumberFormat="1" applyFont="1" applyFill="1" applyBorder="1"/>
    <xf numFmtId="0" fontId="6" fillId="0" borderId="48" xfId="1" applyFont="1" applyBorder="1"/>
    <xf numFmtId="4" fontId="6" fillId="0" borderId="40" xfId="1" applyNumberFormat="1" applyFont="1" applyFill="1" applyBorder="1"/>
    <xf numFmtId="4" fontId="6" fillId="0" borderId="8" xfId="1" applyNumberFormat="1" applyFont="1" applyFill="1" applyBorder="1"/>
    <xf numFmtId="4" fontId="13" fillId="0" borderId="8" xfId="1" applyNumberFormat="1" applyFont="1" applyFill="1" applyBorder="1"/>
    <xf numFmtId="4" fontId="6" fillId="0" borderId="10" xfId="1" applyNumberFormat="1" applyFont="1" applyFill="1" applyBorder="1"/>
    <xf numFmtId="49" fontId="6" fillId="0" borderId="48" xfId="2" applyNumberFormat="1" applyFont="1" applyBorder="1" applyAlignment="1">
      <alignment horizontal="center" wrapText="1"/>
    </xf>
    <xf numFmtId="4" fontId="11" fillId="0" borderId="40" xfId="2" applyNumberFormat="1" applyFont="1" applyFill="1" applyBorder="1" applyAlignment="1">
      <alignment horizontal="right" wrapText="1"/>
    </xf>
    <xf numFmtId="49" fontId="6" fillId="0" borderId="49" xfId="2" applyNumberFormat="1" applyFont="1" applyFill="1" applyBorder="1" applyAlignment="1">
      <alignment horizontal="center" wrapText="1"/>
    </xf>
    <xf numFmtId="4" fontId="11" fillId="0" borderId="50" xfId="2" applyNumberFormat="1" applyFont="1" applyFill="1" applyBorder="1" applyAlignment="1">
      <alignment horizontal="right" wrapText="1"/>
    </xf>
    <xf numFmtId="4" fontId="6" fillId="0" borderId="34" xfId="1" applyNumberFormat="1" applyFont="1" applyFill="1" applyBorder="1"/>
    <xf numFmtId="4" fontId="13" fillId="0" borderId="34" xfId="1" applyNumberFormat="1" applyFont="1" applyFill="1" applyBorder="1"/>
    <xf numFmtId="4" fontId="6" fillId="0" borderId="36" xfId="1" applyNumberFormat="1" applyFont="1" applyFill="1" applyBorder="1"/>
    <xf numFmtId="0" fontId="7" fillId="0" borderId="0" xfId="1" applyFont="1" applyFill="1"/>
    <xf numFmtId="0" fontId="18" fillId="0" borderId="0" xfId="1" applyFont="1" applyFill="1"/>
    <xf numFmtId="0" fontId="7" fillId="0" borderId="0" xfId="1" applyFont="1" applyFill="1" applyBorder="1"/>
    <xf numFmtId="0" fontId="7" fillId="0" borderId="0" xfId="1" applyFont="1" applyAlignment="1">
      <alignment wrapText="1"/>
    </xf>
    <xf numFmtId="0" fontId="1" fillId="0" borderId="0" xfId="1" applyAlignment="1">
      <alignment wrapText="1"/>
    </xf>
    <xf numFmtId="0" fontId="6" fillId="0" borderId="0" xfId="1" applyFont="1" applyFill="1" applyBorder="1"/>
    <xf numFmtId="0" fontId="19" fillId="0" borderId="0" xfId="1" applyFont="1" applyFill="1"/>
    <xf numFmtId="3" fontId="20" fillId="0" borderId="8" xfId="1" applyNumberFormat="1" applyFont="1" applyFill="1" applyBorder="1"/>
    <xf numFmtId="3" fontId="2" fillId="0" borderId="8" xfId="1" applyNumberFormat="1" applyFont="1" applyFill="1" applyBorder="1"/>
    <xf numFmtId="3" fontId="2" fillId="0" borderId="34" xfId="1" applyNumberFormat="1" applyFont="1" applyFill="1" applyBorder="1"/>
    <xf numFmtId="3" fontId="20" fillId="0" borderId="7" xfId="1" applyNumberFormat="1" applyFont="1" applyFill="1" applyBorder="1"/>
    <xf numFmtId="3" fontId="2" fillId="0" borderId="7" xfId="1" applyNumberFormat="1" applyFont="1" applyFill="1" applyBorder="1"/>
    <xf numFmtId="3" fontId="20" fillId="0" borderId="9" xfId="1" applyNumberFormat="1" applyFont="1" applyFill="1" applyBorder="1"/>
    <xf numFmtId="3" fontId="20" fillId="0" borderId="10" xfId="1" applyNumberFormat="1" applyFont="1" applyFill="1" applyBorder="1"/>
    <xf numFmtId="3" fontId="2" fillId="0" borderId="9" xfId="1" applyNumberFormat="1" applyFont="1" applyFill="1" applyBorder="1"/>
    <xf numFmtId="3" fontId="2" fillId="0" borderId="10" xfId="1" applyNumberFormat="1" applyFont="1" applyFill="1" applyBorder="1"/>
    <xf numFmtId="3" fontId="20" fillId="0" borderId="7" xfId="2" applyNumberFormat="1" applyFont="1" applyFill="1" applyBorder="1" applyAlignment="1">
      <alignment horizontal="right" wrapText="1"/>
    </xf>
    <xf numFmtId="3" fontId="20" fillId="0" borderId="33" xfId="2" applyNumberFormat="1" applyFont="1" applyFill="1" applyBorder="1" applyAlignment="1">
      <alignment horizontal="right" wrapText="1"/>
    </xf>
    <xf numFmtId="3" fontId="2" fillId="0" borderId="35" xfId="1" applyNumberFormat="1" applyFont="1" applyFill="1" applyBorder="1"/>
    <xf numFmtId="3" fontId="2" fillId="0" borderId="36" xfId="1" applyNumberFormat="1" applyFont="1" applyFill="1" applyBorder="1"/>
    <xf numFmtId="0" fontId="7" fillId="0" borderId="0" xfId="1" applyFont="1" applyAlignment="1">
      <alignment horizontal="left" vertical="center" wrapText="1"/>
    </xf>
    <xf numFmtId="0" fontId="8" fillId="0" borderId="0" xfId="1" applyFont="1" applyAlignment="1">
      <alignment horizont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37" xfId="1" applyFont="1" applyBorder="1" applyAlignment="1">
      <alignment horizontal="center" vertical="center" wrapText="1"/>
    </xf>
    <xf numFmtId="0" fontId="6" fillId="0" borderId="39" xfId="1" applyFont="1" applyBorder="1" applyAlignment="1">
      <alignment horizontal="center" vertical="center" wrapText="1"/>
    </xf>
    <xf numFmtId="0" fontId="6" fillId="0" borderId="41" xfId="1" applyFont="1" applyBorder="1" applyAlignment="1">
      <alignment horizontal="center" vertical="center" wrapText="1"/>
    </xf>
    <xf numFmtId="0" fontId="8" fillId="0" borderId="38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11" fillId="0" borderId="13" xfId="1" applyFont="1" applyFill="1" applyBorder="1" applyAlignment="1">
      <alignment horizontal="center" vertical="center" wrapText="1"/>
    </xf>
    <xf numFmtId="0" fontId="11" fillId="0" borderId="42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11" fillId="0" borderId="40" xfId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 vertical="center" wrapText="1"/>
    </xf>
    <xf numFmtId="0" fontId="11" fillId="0" borderId="43" xfId="1" applyFont="1" applyFill="1" applyBorder="1" applyAlignment="1">
      <alignment horizontal="center" vertical="center" wrapText="1"/>
    </xf>
    <xf numFmtId="0" fontId="11" fillId="0" borderId="16" xfId="1" applyFont="1" applyFill="1" applyBorder="1" applyAlignment="1">
      <alignment horizontal="center" vertical="center" wrapText="1"/>
    </xf>
    <xf numFmtId="0" fontId="11" fillId="0" borderId="44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19/bs&amp;buat_gr%20pr_min&amp;raion_30.06.2019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F13">
            <v>73567.3</v>
          </cell>
          <cell r="O13">
            <v>976</v>
          </cell>
          <cell r="P13">
            <v>976</v>
          </cell>
        </row>
        <row r="14">
          <cell r="F14">
            <v>28639</v>
          </cell>
          <cell r="O14">
            <v>261.5</v>
          </cell>
          <cell r="P14">
            <v>243</v>
          </cell>
        </row>
      </sheetData>
      <sheetData sheetId="3">
        <row r="11">
          <cell r="F11">
            <v>495081.18000000005</v>
          </cell>
          <cell r="O11">
            <v>11574.75</v>
          </cell>
          <cell r="P11">
            <v>11939</v>
          </cell>
        </row>
        <row r="12">
          <cell r="F12">
            <v>2187.7300000000005</v>
          </cell>
          <cell r="O12">
            <v>93.5</v>
          </cell>
          <cell r="P12">
            <v>98</v>
          </cell>
        </row>
        <row r="13">
          <cell r="F13">
            <v>4096.2700000000004</v>
          </cell>
          <cell r="O13">
            <v>154.25</v>
          </cell>
          <cell r="P13">
            <v>155</v>
          </cell>
        </row>
        <row r="14">
          <cell r="F14">
            <v>39252.170000000013</v>
          </cell>
          <cell r="O14">
            <v>661.75</v>
          </cell>
          <cell r="P14">
            <v>656</v>
          </cell>
        </row>
        <row r="15">
          <cell r="F15">
            <v>173.26999999999998</v>
          </cell>
          <cell r="O15">
            <v>7</v>
          </cell>
          <cell r="P15">
            <v>7</v>
          </cell>
        </row>
        <row r="16">
          <cell r="F16">
            <v>17102.7</v>
          </cell>
          <cell r="O16">
            <v>776.75</v>
          </cell>
          <cell r="P16">
            <v>719</v>
          </cell>
        </row>
        <row r="17">
          <cell r="F17">
            <v>4330.1400000000003</v>
          </cell>
          <cell r="O17">
            <v>110.5</v>
          </cell>
          <cell r="P17">
            <v>87</v>
          </cell>
        </row>
        <row r="18">
          <cell r="F18">
            <v>337248.29999999993</v>
          </cell>
          <cell r="O18">
            <v>10162.5</v>
          </cell>
          <cell r="P18">
            <v>10619</v>
          </cell>
        </row>
        <row r="19">
          <cell r="F19">
            <v>3859702.3299999987</v>
          </cell>
          <cell r="O19">
            <v>86652</v>
          </cell>
          <cell r="P19">
            <v>81484</v>
          </cell>
        </row>
        <row r="20">
          <cell r="F20">
            <v>291387.93999999994</v>
          </cell>
          <cell r="O20">
            <v>9674.4</v>
          </cell>
          <cell r="P20">
            <v>10370</v>
          </cell>
        </row>
      </sheetData>
      <sheetData sheetId="4">
        <row r="10">
          <cell r="H10">
            <v>798728.96000000008</v>
          </cell>
          <cell r="I10">
            <v>1538.45</v>
          </cell>
        </row>
        <row r="11">
          <cell r="H11">
            <v>175466.12</v>
          </cell>
          <cell r="I11">
            <v>1758.74</v>
          </cell>
        </row>
        <row r="12">
          <cell r="H12">
            <v>1500665.76</v>
          </cell>
          <cell r="I12">
            <v>19690.04</v>
          </cell>
        </row>
        <row r="13">
          <cell r="H13">
            <v>292440.31</v>
          </cell>
        </row>
        <row r="14">
          <cell r="H14">
            <v>31560.04</v>
          </cell>
        </row>
        <row r="15">
          <cell r="H15">
            <v>194142.43</v>
          </cell>
          <cell r="I15">
            <v>10.44</v>
          </cell>
        </row>
        <row r="16">
          <cell r="H16">
            <v>56021.700000000004</v>
          </cell>
        </row>
        <row r="17">
          <cell r="H17">
            <v>142489.12999999998</v>
          </cell>
          <cell r="I17">
            <v>174.26</v>
          </cell>
        </row>
        <row r="18">
          <cell r="H18">
            <v>84258.3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6"/>
  <sheetViews>
    <sheetView showZeros="0" view="pageBreakPreview" zoomScale="90" zoomScaleSheetLayoutView="9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C10" sqref="C10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80" customWidth="1"/>
    <col min="6" max="6" width="13.140625" style="2" customWidth="1"/>
    <col min="7" max="7" width="12" style="2" customWidth="1"/>
    <col min="8" max="8" width="11.140625" style="2" customWidth="1"/>
    <col min="9" max="9" width="8.28515625" style="3" customWidth="1"/>
    <col min="10" max="10" width="11.42578125" style="3" customWidth="1"/>
    <col min="11" max="16384" width="9.140625" style="3"/>
  </cols>
  <sheetData>
    <row r="1" spans="1:11">
      <c r="A1" s="9"/>
      <c r="B1" s="9"/>
      <c r="C1" s="12"/>
      <c r="D1" s="12"/>
      <c r="E1" s="46"/>
      <c r="F1" s="12"/>
      <c r="G1" s="12"/>
      <c r="H1" s="12"/>
      <c r="I1" s="10"/>
      <c r="J1" s="10"/>
      <c r="K1" s="10"/>
    </row>
    <row r="2" spans="1:11" ht="15.75">
      <c r="A2" s="95" t="s">
        <v>36</v>
      </c>
      <c r="B2" s="95"/>
      <c r="C2" s="95"/>
      <c r="D2" s="95"/>
      <c r="E2" s="95"/>
      <c r="F2" s="95"/>
      <c r="G2" s="95"/>
      <c r="H2" s="95"/>
      <c r="I2" s="10"/>
      <c r="J2" s="10"/>
      <c r="K2" s="10"/>
    </row>
    <row r="3" spans="1:11" ht="15.75">
      <c r="A3" s="95"/>
      <c r="B3" s="95"/>
      <c r="C3" s="95"/>
      <c r="D3" s="95"/>
      <c r="E3" s="95"/>
      <c r="F3" s="95"/>
      <c r="G3" s="95"/>
      <c r="H3" s="95"/>
      <c r="I3" s="10"/>
      <c r="J3" s="10"/>
      <c r="K3" s="10"/>
    </row>
    <row r="4" spans="1:11">
      <c r="A4" s="9"/>
      <c r="B4" s="9"/>
      <c r="C4" s="12"/>
      <c r="D4" s="12"/>
      <c r="E4" s="46"/>
      <c r="F4" s="12"/>
      <c r="G4" s="12"/>
      <c r="H4" s="47" t="s">
        <v>37</v>
      </c>
      <c r="I4" s="10"/>
      <c r="J4" s="10"/>
      <c r="K4" s="10"/>
    </row>
    <row r="5" spans="1:11" ht="25.5" customHeight="1">
      <c r="A5" s="96" t="s">
        <v>1</v>
      </c>
      <c r="B5" s="99" t="s">
        <v>2</v>
      </c>
      <c r="C5" s="102" t="s">
        <v>3</v>
      </c>
      <c r="D5" s="103"/>
      <c r="E5" s="103"/>
      <c r="F5" s="103"/>
      <c r="G5" s="103"/>
      <c r="H5" s="104"/>
      <c r="I5" s="10"/>
      <c r="J5" s="10"/>
      <c r="K5" s="10"/>
    </row>
    <row r="6" spans="1:11" ht="25.5" customHeight="1">
      <c r="A6" s="97"/>
      <c r="B6" s="100"/>
      <c r="C6" s="105" t="s">
        <v>6</v>
      </c>
      <c r="D6" s="107" t="s">
        <v>7</v>
      </c>
      <c r="E6" s="108"/>
      <c r="F6" s="109" t="s">
        <v>8</v>
      </c>
      <c r="G6" s="109" t="s">
        <v>38</v>
      </c>
      <c r="H6" s="111" t="s">
        <v>39</v>
      </c>
      <c r="I6" s="10"/>
      <c r="J6" s="10"/>
      <c r="K6" s="10"/>
    </row>
    <row r="7" spans="1:11" s="4" customFormat="1" ht="43.5" customHeight="1">
      <c r="A7" s="98"/>
      <c r="B7" s="101"/>
      <c r="C7" s="106"/>
      <c r="D7" s="48" t="s">
        <v>40</v>
      </c>
      <c r="E7" s="49" t="s">
        <v>41</v>
      </c>
      <c r="F7" s="110"/>
      <c r="G7" s="110"/>
      <c r="H7" s="112"/>
      <c r="I7" s="17"/>
      <c r="J7" s="17"/>
      <c r="K7" s="17"/>
    </row>
    <row r="8" spans="1:11" s="5" customFormat="1" ht="10.5">
      <c r="A8" s="18">
        <v>1</v>
      </c>
      <c r="B8" s="50">
        <v>2</v>
      </c>
      <c r="C8" s="20">
        <v>3</v>
      </c>
      <c r="D8" s="51">
        <v>4</v>
      </c>
      <c r="E8" s="52">
        <v>5</v>
      </c>
      <c r="F8" s="21">
        <v>6</v>
      </c>
      <c r="G8" s="51">
        <v>7</v>
      </c>
      <c r="H8" s="53">
        <v>8</v>
      </c>
      <c r="I8" s="24"/>
      <c r="J8" s="24"/>
      <c r="K8" s="24"/>
    </row>
    <row r="9" spans="1:11" s="5" customFormat="1" ht="10.5">
      <c r="A9" s="25"/>
      <c r="B9" s="54"/>
      <c r="C9" s="55"/>
      <c r="D9" s="28"/>
      <c r="E9" s="56"/>
      <c r="F9" s="28"/>
      <c r="G9" s="28"/>
      <c r="H9" s="30"/>
      <c r="I9" s="24"/>
      <c r="J9" s="24"/>
      <c r="K9" s="24"/>
    </row>
    <row r="10" spans="1:11" s="6" customFormat="1">
      <c r="A10" s="31" t="s">
        <v>11</v>
      </c>
      <c r="B10" s="57"/>
      <c r="C10" s="58">
        <f>D10+F10+G10+H10</f>
        <v>8428541.0800000001</v>
      </c>
      <c r="D10" s="59">
        <f>SUM(D12:D21)</f>
        <v>3275772.75</v>
      </c>
      <c r="E10" s="60">
        <f>SUM(E12:E21)</f>
        <v>23171.929999999997</v>
      </c>
      <c r="F10" s="59">
        <f t="shared" ref="F10" si="0">SUM(F12:F21)</f>
        <v>5050562.0299999993</v>
      </c>
      <c r="G10" s="59">
        <f>[1]BPN!F13</f>
        <v>73567.3</v>
      </c>
      <c r="H10" s="61">
        <f>[1]BPN!F14</f>
        <v>28639</v>
      </c>
      <c r="I10" s="33"/>
      <c r="J10" s="33"/>
      <c r="K10" s="33"/>
    </row>
    <row r="11" spans="1:11" s="7" customFormat="1" ht="10.5" customHeight="1">
      <c r="A11" s="34" t="s">
        <v>12</v>
      </c>
      <c r="B11" s="62"/>
      <c r="C11" s="63"/>
      <c r="D11" s="64"/>
      <c r="E11" s="65"/>
      <c r="F11" s="64"/>
      <c r="G11" s="64"/>
      <c r="H11" s="66"/>
      <c r="I11" s="10"/>
      <c r="J11" s="10"/>
      <c r="K11" s="10"/>
    </row>
    <row r="12" spans="1:11">
      <c r="A12" s="37" t="s">
        <v>13</v>
      </c>
      <c r="B12" s="67" t="s">
        <v>14</v>
      </c>
      <c r="C12" s="68">
        <f>D12+F12</f>
        <v>1293810.1400000001</v>
      </c>
      <c r="D12" s="64">
        <f>[1]bs!H10</f>
        <v>798728.96000000008</v>
      </c>
      <c r="E12" s="65">
        <f>[1]bs!I10</f>
        <v>1538.45</v>
      </c>
      <c r="F12" s="64">
        <f>[1]buat!F11</f>
        <v>495081.18000000005</v>
      </c>
      <c r="G12" s="64"/>
      <c r="H12" s="66"/>
      <c r="I12" s="10"/>
      <c r="J12" s="10"/>
      <c r="K12" s="10"/>
    </row>
    <row r="13" spans="1:11">
      <c r="A13" s="37" t="s">
        <v>15</v>
      </c>
      <c r="B13" s="67" t="s">
        <v>16</v>
      </c>
      <c r="C13" s="68">
        <f t="shared" ref="C13:C21" si="1">D13+F13</f>
        <v>177653.85</v>
      </c>
      <c r="D13" s="64">
        <f>[1]bs!H11</f>
        <v>175466.12</v>
      </c>
      <c r="E13" s="65">
        <f>[1]bs!I11</f>
        <v>1758.74</v>
      </c>
      <c r="F13" s="64">
        <f>[1]buat!F12</f>
        <v>2187.7300000000005</v>
      </c>
      <c r="G13" s="64"/>
      <c r="H13" s="66"/>
      <c r="I13" s="10"/>
      <c r="J13" s="10"/>
      <c r="K13" s="10"/>
    </row>
    <row r="14" spans="1:11">
      <c r="A14" s="37" t="s">
        <v>17</v>
      </c>
      <c r="B14" s="67" t="s">
        <v>18</v>
      </c>
      <c r="C14" s="68">
        <f t="shared" si="1"/>
        <v>1504762.03</v>
      </c>
      <c r="D14" s="64">
        <f>[1]bs!H12</f>
        <v>1500665.76</v>
      </c>
      <c r="E14" s="65">
        <f>[1]bs!I12</f>
        <v>19690.04</v>
      </c>
      <c r="F14" s="64">
        <f>[1]buat!F13</f>
        <v>4096.2700000000004</v>
      </c>
      <c r="G14" s="64"/>
      <c r="H14" s="66"/>
      <c r="I14" s="10"/>
      <c r="J14" s="10"/>
      <c r="K14" s="10"/>
    </row>
    <row r="15" spans="1:11">
      <c r="A15" s="37" t="s">
        <v>19</v>
      </c>
      <c r="B15" s="67" t="s">
        <v>20</v>
      </c>
      <c r="C15" s="68">
        <f t="shared" si="1"/>
        <v>331692.48</v>
      </c>
      <c r="D15" s="64">
        <f>[1]bs!H13</f>
        <v>292440.31</v>
      </c>
      <c r="E15" s="65"/>
      <c r="F15" s="64">
        <f>[1]buat!F14</f>
        <v>39252.170000000013</v>
      </c>
      <c r="G15" s="64"/>
      <c r="H15" s="66"/>
      <c r="I15" s="10"/>
      <c r="J15" s="10"/>
      <c r="K15" s="10"/>
    </row>
    <row r="16" spans="1:11">
      <c r="A16" s="37" t="s">
        <v>21</v>
      </c>
      <c r="B16" s="67" t="s">
        <v>22</v>
      </c>
      <c r="C16" s="68">
        <f t="shared" si="1"/>
        <v>31733.31</v>
      </c>
      <c r="D16" s="64">
        <f>[1]bs!H14</f>
        <v>31560.04</v>
      </c>
      <c r="E16" s="65"/>
      <c r="F16" s="64">
        <f>[1]buat!F15</f>
        <v>173.26999999999998</v>
      </c>
      <c r="G16" s="64"/>
      <c r="H16" s="66"/>
      <c r="I16" s="10"/>
      <c r="J16" s="10"/>
      <c r="K16" s="10"/>
    </row>
    <row r="17" spans="1:11" ht="25.15" customHeight="1">
      <c r="A17" s="37" t="s">
        <v>23</v>
      </c>
      <c r="B17" s="67" t="s">
        <v>24</v>
      </c>
      <c r="C17" s="68">
        <f t="shared" si="1"/>
        <v>17102.7</v>
      </c>
      <c r="D17" s="64"/>
      <c r="E17" s="65"/>
      <c r="F17" s="64">
        <f>[1]buat!F16</f>
        <v>17102.7</v>
      </c>
      <c r="G17" s="64"/>
      <c r="H17" s="66"/>
      <c r="I17" s="10"/>
      <c r="J17" s="10"/>
      <c r="K17" s="10"/>
    </row>
    <row r="18" spans="1:11">
      <c r="A18" s="37" t="s">
        <v>25</v>
      </c>
      <c r="B18" s="67" t="s">
        <v>26</v>
      </c>
      <c r="C18" s="68">
        <f t="shared" si="1"/>
        <v>198472.57</v>
      </c>
      <c r="D18" s="64">
        <f>[1]bs!H15</f>
        <v>194142.43</v>
      </c>
      <c r="E18" s="65">
        <f>[1]bs!I15</f>
        <v>10.44</v>
      </c>
      <c r="F18" s="64">
        <f>[1]buat!F17</f>
        <v>4330.1400000000003</v>
      </c>
      <c r="G18" s="64"/>
      <c r="H18" s="66"/>
      <c r="I18" s="10"/>
      <c r="J18" s="10"/>
      <c r="K18" s="10"/>
    </row>
    <row r="19" spans="1:11">
      <c r="A19" s="37" t="s">
        <v>27</v>
      </c>
      <c r="B19" s="67" t="s">
        <v>28</v>
      </c>
      <c r="C19" s="68">
        <f t="shared" si="1"/>
        <v>393269.99999999994</v>
      </c>
      <c r="D19" s="64">
        <f>[1]bs!H16</f>
        <v>56021.700000000004</v>
      </c>
      <c r="E19" s="65"/>
      <c r="F19" s="64">
        <f>[1]buat!F18</f>
        <v>337248.29999999993</v>
      </c>
      <c r="G19" s="64"/>
      <c r="H19" s="66"/>
      <c r="I19" s="10"/>
      <c r="J19" s="10"/>
      <c r="K19" s="10"/>
    </row>
    <row r="20" spans="1:11">
      <c r="A20" s="37" t="s">
        <v>29</v>
      </c>
      <c r="B20" s="67" t="s">
        <v>30</v>
      </c>
      <c r="C20" s="68">
        <f t="shared" si="1"/>
        <v>4002191.4599999986</v>
      </c>
      <c r="D20" s="64">
        <f>[1]bs!H17</f>
        <v>142489.12999999998</v>
      </c>
      <c r="E20" s="65">
        <f>[1]bs!I17</f>
        <v>174.26</v>
      </c>
      <c r="F20" s="64">
        <f>[1]buat!F19</f>
        <v>3859702.3299999987</v>
      </c>
      <c r="G20" s="64"/>
      <c r="H20" s="66"/>
      <c r="I20" s="10"/>
      <c r="J20" s="10"/>
      <c r="K20" s="10"/>
    </row>
    <row r="21" spans="1:11">
      <c r="A21" s="39" t="s">
        <v>31</v>
      </c>
      <c r="B21" s="69" t="s">
        <v>32</v>
      </c>
      <c r="C21" s="70">
        <f t="shared" si="1"/>
        <v>375646.23999999993</v>
      </c>
      <c r="D21" s="71">
        <f>[1]bs!H18</f>
        <v>84258.3</v>
      </c>
      <c r="E21" s="72"/>
      <c r="F21" s="71">
        <f>[1]buat!F20</f>
        <v>291387.93999999994</v>
      </c>
      <c r="G21" s="71"/>
      <c r="H21" s="73"/>
      <c r="I21" s="10"/>
      <c r="J21" s="10"/>
      <c r="K21" s="10"/>
    </row>
    <row r="22" spans="1:11">
      <c r="A22" s="10" t="s">
        <v>33</v>
      </c>
      <c r="B22" s="10"/>
      <c r="C22" s="74"/>
      <c r="D22" s="74"/>
      <c r="E22" s="75"/>
      <c r="F22" s="76"/>
      <c r="G22" s="76"/>
      <c r="H22" s="76"/>
      <c r="I22" s="10"/>
      <c r="J22" s="10"/>
      <c r="K22" s="10"/>
    </row>
    <row r="23" spans="1:11" s="78" customFormat="1" ht="30.75" customHeight="1">
      <c r="A23" s="94" t="s">
        <v>42</v>
      </c>
      <c r="B23" s="94"/>
      <c r="C23" s="94"/>
      <c r="D23" s="94"/>
      <c r="E23" s="94"/>
      <c r="F23" s="94"/>
      <c r="G23" s="94"/>
      <c r="H23" s="94"/>
      <c r="I23" s="94"/>
      <c r="J23" s="94"/>
      <c r="K23" s="77"/>
    </row>
    <row r="24" spans="1:11" s="78" customFormat="1" ht="27.75" customHeight="1">
      <c r="A24" s="94" t="s">
        <v>43</v>
      </c>
      <c r="B24" s="94"/>
      <c r="C24" s="94"/>
      <c r="D24" s="94"/>
      <c r="E24" s="94"/>
      <c r="F24" s="94"/>
      <c r="G24" s="94"/>
      <c r="H24" s="94"/>
      <c r="I24" s="94"/>
      <c r="J24" s="94"/>
      <c r="K24" s="77"/>
    </row>
    <row r="25" spans="1:11" s="2" customFormat="1" ht="12">
      <c r="A25" s="9"/>
      <c r="B25" s="9"/>
      <c r="C25" s="12"/>
      <c r="D25" s="12"/>
      <c r="E25" s="46"/>
      <c r="F25" s="79"/>
      <c r="G25" s="79"/>
      <c r="H25" s="79"/>
      <c r="I25" s="12"/>
      <c r="J25" s="12"/>
      <c r="K25" s="12"/>
    </row>
    <row r="26" spans="1:11">
      <c r="A26" s="9"/>
      <c r="B26" s="9"/>
      <c r="C26" s="12"/>
      <c r="D26" s="12"/>
      <c r="E26" s="46"/>
      <c r="F26" s="12"/>
      <c r="G26" s="12"/>
      <c r="H26" s="12"/>
      <c r="I26" s="10"/>
      <c r="J26" s="10"/>
      <c r="K26" s="10"/>
    </row>
  </sheetData>
  <mergeCells count="12"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24"/>
  <sheetViews>
    <sheetView showZeros="0" tabSelected="1" view="pageBreakPreview" zoomScale="110" zoomScaleSheetLayoutView="11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M17" sqref="M17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" style="2" customWidth="1"/>
    <col min="8" max="8" width="10.5703125" style="3" customWidth="1"/>
    <col min="9" max="9" width="10" style="3" customWidth="1"/>
    <col min="10" max="10" width="10.7109375" style="3" customWidth="1"/>
    <col min="11" max="11" width="8" style="3" customWidth="1"/>
    <col min="12" max="12" width="8.7109375" style="3" customWidth="1"/>
    <col min="13" max="16384" width="9.140625" style="3"/>
  </cols>
  <sheetData>
    <row r="1" spans="1:13" ht="15" customHeight="1">
      <c r="A1" s="11"/>
      <c r="B1" s="9"/>
      <c r="C1" s="12"/>
      <c r="D1" s="12"/>
      <c r="E1" s="12"/>
      <c r="F1" s="12"/>
      <c r="G1" s="12"/>
      <c r="H1" s="10"/>
      <c r="I1" s="10"/>
      <c r="J1" s="10"/>
      <c r="K1" s="10"/>
      <c r="L1" s="10"/>
      <c r="M1" s="10"/>
    </row>
    <row r="2" spans="1:13" ht="15.75" customHeight="1">
      <c r="A2" s="95" t="s">
        <v>0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10"/>
    </row>
    <row r="3" spans="1:13" ht="9.75" customHeight="1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10"/>
    </row>
    <row r="4" spans="1:13">
      <c r="A4" s="9"/>
      <c r="B4" s="9"/>
      <c r="C4" s="12"/>
      <c r="D4" s="12"/>
      <c r="E4" s="12"/>
      <c r="F4" s="12"/>
      <c r="G4" s="12"/>
      <c r="H4" s="10"/>
      <c r="I4" s="10"/>
      <c r="J4" s="10"/>
      <c r="K4" s="10"/>
      <c r="L4" s="10"/>
      <c r="M4" s="10"/>
    </row>
    <row r="5" spans="1:13" ht="25.5" customHeight="1">
      <c r="A5" s="96" t="s">
        <v>1</v>
      </c>
      <c r="B5" s="113" t="s">
        <v>2</v>
      </c>
      <c r="C5" s="116" t="s">
        <v>3</v>
      </c>
      <c r="D5" s="103"/>
      <c r="E5" s="103"/>
      <c r="F5" s="103"/>
      <c r="G5" s="103"/>
      <c r="H5" s="103"/>
      <c r="I5" s="103"/>
      <c r="J5" s="103"/>
      <c r="K5" s="103"/>
      <c r="L5" s="104"/>
      <c r="M5" s="10"/>
    </row>
    <row r="6" spans="1:13" ht="25.5" customHeight="1">
      <c r="A6" s="97"/>
      <c r="B6" s="114"/>
      <c r="C6" s="117" t="s">
        <v>4</v>
      </c>
      <c r="D6" s="118"/>
      <c r="E6" s="118"/>
      <c r="F6" s="118"/>
      <c r="G6" s="119"/>
      <c r="H6" s="117" t="s">
        <v>5</v>
      </c>
      <c r="I6" s="118"/>
      <c r="J6" s="118"/>
      <c r="K6" s="118"/>
      <c r="L6" s="120"/>
      <c r="M6" s="10"/>
    </row>
    <row r="7" spans="1:13" s="4" customFormat="1" ht="18.75" customHeight="1">
      <c r="A7" s="98"/>
      <c r="B7" s="115"/>
      <c r="C7" s="13" t="s">
        <v>6</v>
      </c>
      <c r="D7" s="14" t="s">
        <v>7</v>
      </c>
      <c r="E7" s="14" t="s">
        <v>8</v>
      </c>
      <c r="F7" s="14" t="s">
        <v>9</v>
      </c>
      <c r="G7" s="15" t="s">
        <v>10</v>
      </c>
      <c r="H7" s="13" t="s">
        <v>6</v>
      </c>
      <c r="I7" s="14" t="s">
        <v>7</v>
      </c>
      <c r="J7" s="14" t="s">
        <v>8</v>
      </c>
      <c r="K7" s="14" t="s">
        <v>9</v>
      </c>
      <c r="L7" s="16" t="s">
        <v>10</v>
      </c>
      <c r="M7" s="17"/>
    </row>
    <row r="8" spans="1:13" s="5" customFormat="1" ht="10.5">
      <c r="A8" s="18">
        <v>1</v>
      </c>
      <c r="B8" s="19">
        <v>2</v>
      </c>
      <c r="C8" s="20">
        <v>3</v>
      </c>
      <c r="D8" s="21">
        <v>4</v>
      </c>
      <c r="E8" s="21">
        <v>5</v>
      </c>
      <c r="F8" s="21">
        <v>6</v>
      </c>
      <c r="G8" s="22">
        <v>7</v>
      </c>
      <c r="H8" s="20">
        <v>8</v>
      </c>
      <c r="I8" s="21">
        <v>9</v>
      </c>
      <c r="J8" s="21">
        <v>10</v>
      </c>
      <c r="K8" s="21">
        <v>11</v>
      </c>
      <c r="L8" s="23">
        <v>12</v>
      </c>
      <c r="M8" s="24"/>
    </row>
    <row r="9" spans="1:13" s="5" customFormat="1" ht="10.5">
      <c r="A9" s="25"/>
      <c r="B9" s="26"/>
      <c r="C9" s="27"/>
      <c r="D9" s="28"/>
      <c r="E9" s="28"/>
      <c r="F9" s="28"/>
      <c r="G9" s="29"/>
      <c r="H9" s="27"/>
      <c r="I9" s="28"/>
      <c r="J9" s="28"/>
      <c r="K9" s="28"/>
      <c r="L9" s="30"/>
      <c r="M9" s="24"/>
    </row>
    <row r="10" spans="1:13" s="6" customFormat="1">
      <c r="A10" s="31" t="s">
        <v>11</v>
      </c>
      <c r="B10" s="32"/>
      <c r="C10" s="84">
        <f>D10+E10+F10+G10</f>
        <v>171692.9</v>
      </c>
      <c r="D10" s="81">
        <f>SUM(D12:D21)</f>
        <v>50588</v>
      </c>
      <c r="E10" s="81">
        <f>SUM(E12:E21)</f>
        <v>119867.4</v>
      </c>
      <c r="F10" s="81">
        <f>[1]BPN!O13</f>
        <v>976</v>
      </c>
      <c r="G10" s="86">
        <f>[1]BPN!O14</f>
        <v>261.5</v>
      </c>
      <c r="H10" s="84">
        <f>I10+J10+K10+L10</f>
        <v>167315</v>
      </c>
      <c r="I10" s="81">
        <f>SUM(I12:I21)</f>
        <v>49962</v>
      </c>
      <c r="J10" s="81">
        <f t="shared" ref="J10" si="0">SUM(J12:J21)</f>
        <v>116134</v>
      </c>
      <c r="K10" s="81">
        <f>[1]BPN!P13</f>
        <v>976</v>
      </c>
      <c r="L10" s="87">
        <f>[1]BPN!P14</f>
        <v>243</v>
      </c>
      <c r="M10" s="33"/>
    </row>
    <row r="11" spans="1:13" s="7" customFormat="1" ht="10.5" customHeight="1">
      <c r="A11" s="34" t="s">
        <v>12</v>
      </c>
      <c r="B11" s="35"/>
      <c r="C11" s="85"/>
      <c r="D11" s="82"/>
      <c r="E11" s="82"/>
      <c r="F11" s="82"/>
      <c r="G11" s="88"/>
      <c r="H11" s="85"/>
      <c r="I11" s="82"/>
      <c r="J11" s="82"/>
      <c r="K11" s="82"/>
      <c r="L11" s="89"/>
      <c r="M11" s="10"/>
    </row>
    <row r="12" spans="1:13">
      <c r="A12" s="37" t="s">
        <v>13</v>
      </c>
      <c r="B12" s="38" t="s">
        <v>14</v>
      </c>
      <c r="C12" s="90">
        <f>D12+E12</f>
        <v>19815.75</v>
      </c>
      <c r="D12" s="36">
        <v>8241</v>
      </c>
      <c r="E12" s="82">
        <f>[1]buat!O11</f>
        <v>11574.75</v>
      </c>
      <c r="F12" s="82"/>
      <c r="G12" s="88"/>
      <c r="H12" s="90">
        <f>I12+J12</f>
        <v>20213</v>
      </c>
      <c r="I12" s="36">
        <v>8274</v>
      </c>
      <c r="J12" s="82">
        <f>[1]buat!P11</f>
        <v>11939</v>
      </c>
      <c r="K12" s="82"/>
      <c r="L12" s="89"/>
      <c r="M12" s="10"/>
    </row>
    <row r="13" spans="1:13">
      <c r="A13" s="37" t="s">
        <v>15</v>
      </c>
      <c r="B13" s="38" t="s">
        <v>16</v>
      </c>
      <c r="C13" s="90">
        <f t="shared" ref="C13:C21" si="1">D13+E13</f>
        <v>3519.5</v>
      </c>
      <c r="D13" s="36">
        <v>3426</v>
      </c>
      <c r="E13" s="82">
        <f>[1]buat!O12</f>
        <v>93.5</v>
      </c>
      <c r="F13" s="82"/>
      <c r="G13" s="88"/>
      <c r="H13" s="90">
        <f t="shared" ref="H13:H21" si="2">I13+J13</f>
        <v>3516</v>
      </c>
      <c r="I13" s="36">
        <v>3418</v>
      </c>
      <c r="J13" s="82">
        <f>[1]buat!P12</f>
        <v>98</v>
      </c>
      <c r="K13" s="82"/>
      <c r="L13" s="89"/>
      <c r="M13" s="10"/>
    </row>
    <row r="14" spans="1:13">
      <c r="A14" s="37" t="s">
        <v>17</v>
      </c>
      <c r="B14" s="38" t="s">
        <v>18</v>
      </c>
      <c r="C14" s="90">
        <f t="shared" si="1"/>
        <v>22824.25</v>
      </c>
      <c r="D14" s="36">
        <v>22670</v>
      </c>
      <c r="E14" s="82">
        <f>[1]buat!O13</f>
        <v>154.25</v>
      </c>
      <c r="F14" s="82"/>
      <c r="G14" s="88"/>
      <c r="H14" s="90">
        <f t="shared" si="2"/>
        <v>22806</v>
      </c>
      <c r="I14" s="36">
        <v>22651</v>
      </c>
      <c r="J14" s="82">
        <f>[1]buat!P13</f>
        <v>155</v>
      </c>
      <c r="K14" s="82"/>
      <c r="L14" s="89"/>
      <c r="M14" s="10"/>
    </row>
    <row r="15" spans="1:13">
      <c r="A15" s="37" t="s">
        <v>19</v>
      </c>
      <c r="B15" s="38" t="s">
        <v>20</v>
      </c>
      <c r="C15" s="90">
        <f t="shared" si="1"/>
        <v>5819.75</v>
      </c>
      <c r="D15" s="36">
        <v>5158</v>
      </c>
      <c r="E15" s="82">
        <f>[1]buat!O14</f>
        <v>661.75</v>
      </c>
      <c r="F15" s="82"/>
      <c r="G15" s="88"/>
      <c r="H15" s="90">
        <f t="shared" si="2"/>
        <v>5771</v>
      </c>
      <c r="I15" s="36">
        <v>5115</v>
      </c>
      <c r="J15" s="82">
        <f>[1]buat!P14</f>
        <v>656</v>
      </c>
      <c r="K15" s="82"/>
      <c r="L15" s="89"/>
      <c r="M15" s="10"/>
    </row>
    <row r="16" spans="1:13">
      <c r="A16" s="37" t="s">
        <v>21</v>
      </c>
      <c r="B16" s="38" t="s">
        <v>22</v>
      </c>
      <c r="C16" s="90">
        <f t="shared" si="1"/>
        <v>597</v>
      </c>
      <c r="D16" s="36">
        <v>590</v>
      </c>
      <c r="E16" s="82">
        <f>[1]buat!O15</f>
        <v>7</v>
      </c>
      <c r="F16" s="82"/>
      <c r="G16" s="88"/>
      <c r="H16" s="90">
        <f t="shared" si="2"/>
        <v>591</v>
      </c>
      <c r="I16" s="36">
        <v>584</v>
      </c>
      <c r="J16" s="82">
        <f>[1]buat!P15</f>
        <v>7</v>
      </c>
      <c r="K16" s="82"/>
      <c r="L16" s="89"/>
      <c r="M16" s="10"/>
    </row>
    <row r="17" spans="1:13" ht="25.15" customHeight="1">
      <c r="A17" s="37" t="s">
        <v>23</v>
      </c>
      <c r="B17" s="38" t="s">
        <v>24</v>
      </c>
      <c r="C17" s="90">
        <f t="shared" si="1"/>
        <v>776.75</v>
      </c>
      <c r="D17" s="36"/>
      <c r="E17" s="82">
        <f>[1]buat!O16</f>
        <v>776.75</v>
      </c>
      <c r="F17" s="82"/>
      <c r="G17" s="88"/>
      <c r="H17" s="90">
        <f t="shared" si="2"/>
        <v>719</v>
      </c>
      <c r="I17" s="36">
        <v>0</v>
      </c>
      <c r="J17" s="82">
        <f>[1]buat!P16</f>
        <v>719</v>
      </c>
      <c r="K17" s="82"/>
      <c r="L17" s="89"/>
      <c r="M17" s="10"/>
    </row>
    <row r="18" spans="1:13">
      <c r="A18" s="37" t="s">
        <v>25</v>
      </c>
      <c r="B18" s="38" t="s">
        <v>26</v>
      </c>
      <c r="C18" s="90">
        <f t="shared" si="1"/>
        <v>4309.5</v>
      </c>
      <c r="D18" s="36">
        <v>4199</v>
      </c>
      <c r="E18" s="82">
        <f>[1]buat!O17</f>
        <v>110.5</v>
      </c>
      <c r="F18" s="82"/>
      <c r="G18" s="88"/>
      <c r="H18" s="90">
        <f t="shared" si="2"/>
        <v>3960</v>
      </c>
      <c r="I18" s="36">
        <v>3873</v>
      </c>
      <c r="J18" s="82">
        <f>[1]buat!P17</f>
        <v>87</v>
      </c>
      <c r="K18" s="82"/>
      <c r="L18" s="89"/>
      <c r="M18" s="10"/>
    </row>
    <row r="19" spans="1:13">
      <c r="A19" s="37" t="s">
        <v>27</v>
      </c>
      <c r="B19" s="38" t="s">
        <v>28</v>
      </c>
      <c r="C19" s="90">
        <f t="shared" si="1"/>
        <v>11595.5</v>
      </c>
      <c r="D19" s="36">
        <v>1433</v>
      </c>
      <c r="E19" s="82">
        <f>[1]buat!O18</f>
        <v>10162.5</v>
      </c>
      <c r="F19" s="82"/>
      <c r="G19" s="88"/>
      <c r="H19" s="90">
        <f t="shared" si="2"/>
        <v>12063</v>
      </c>
      <c r="I19" s="36">
        <v>1444</v>
      </c>
      <c r="J19" s="82">
        <f>[1]buat!P18</f>
        <v>10619</v>
      </c>
      <c r="K19" s="82"/>
      <c r="L19" s="89"/>
      <c r="M19" s="10"/>
    </row>
    <row r="20" spans="1:13">
      <c r="A20" s="37" t="s">
        <v>29</v>
      </c>
      <c r="B20" s="38" t="s">
        <v>30</v>
      </c>
      <c r="C20" s="90">
        <f t="shared" si="1"/>
        <v>89408</v>
      </c>
      <c r="D20" s="36">
        <v>2756</v>
      </c>
      <c r="E20" s="82">
        <f>[1]buat!O19</f>
        <v>86652</v>
      </c>
      <c r="F20" s="82"/>
      <c r="G20" s="88"/>
      <c r="H20" s="90">
        <f t="shared" si="2"/>
        <v>84068</v>
      </c>
      <c r="I20" s="36">
        <v>2584</v>
      </c>
      <c r="J20" s="82">
        <f>[1]buat!P19</f>
        <v>81484</v>
      </c>
      <c r="K20" s="82"/>
      <c r="L20" s="89"/>
      <c r="M20" s="10"/>
    </row>
    <row r="21" spans="1:13">
      <c r="A21" s="39" t="s">
        <v>31</v>
      </c>
      <c r="B21" s="40" t="s">
        <v>32</v>
      </c>
      <c r="C21" s="91">
        <f t="shared" si="1"/>
        <v>11789.4</v>
      </c>
      <c r="D21" s="41">
        <v>2115</v>
      </c>
      <c r="E21" s="83">
        <f>[1]buat!O20</f>
        <v>9674.4</v>
      </c>
      <c r="F21" s="83"/>
      <c r="G21" s="92"/>
      <c r="H21" s="91">
        <f t="shared" si="2"/>
        <v>12389</v>
      </c>
      <c r="I21" s="41">
        <v>2019</v>
      </c>
      <c r="J21" s="83">
        <f>[1]buat!P20</f>
        <v>10370</v>
      </c>
      <c r="K21" s="83"/>
      <c r="L21" s="93"/>
      <c r="M21" s="10"/>
    </row>
    <row r="22" spans="1:13">
      <c r="A22" s="10" t="s">
        <v>33</v>
      </c>
      <c r="B22" s="10"/>
      <c r="C22" s="42"/>
      <c r="D22" s="42"/>
      <c r="E22" s="43"/>
      <c r="F22" s="43"/>
      <c r="G22" s="43"/>
      <c r="H22" s="44"/>
      <c r="I22" s="44"/>
      <c r="J22" s="44"/>
      <c r="K22" s="44"/>
      <c r="L22" s="44"/>
      <c r="M22" s="10"/>
    </row>
    <row r="23" spans="1:13" s="8" customFormat="1" ht="30" customHeight="1">
      <c r="A23" s="94" t="s">
        <v>34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45"/>
    </row>
    <row r="24" spans="1:13" s="8" customFormat="1" ht="36.75" customHeight="1">
      <c r="A24" s="94" t="s">
        <v>35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45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cp:lastPrinted>2019-07-26T08:20:07Z</cp:lastPrinted>
  <dcterms:created xsi:type="dcterms:W3CDTF">2019-07-26T07:36:51Z</dcterms:created>
  <dcterms:modified xsi:type="dcterms:W3CDTF">2019-08-09T05:40:52Z</dcterms:modified>
</cp:coreProperties>
</file>