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ON\MinFin\Dinamica BUAT\2024\"/>
    </mc:Choice>
  </mc:AlternateContent>
  <bookViews>
    <workbookView xWindow="0" yWindow="0" windowWidth="25125" windowHeight="12180"/>
  </bookViews>
  <sheets>
    <sheet name="Capacitate 2024 cu TDG" sheetId="1" r:id="rId1"/>
  </sheets>
  <definedNames>
    <definedName name="_xlnm._FilterDatabase" localSheetId="0" hidden="1">'Capacitate 2024 cu TDG'!$A$6:$J$979</definedName>
    <definedName name="_xlnm.Print_Area" localSheetId="0">'Capacitate 2024 cu TDG'!$A$1:$K$975</definedName>
    <definedName name="_xlnm.Print_Titles" localSheetId="0">'Capacitate 2024 cu TDG'!$4:$6</definedName>
  </definedNames>
  <calcPr calcId="162913"/>
</workbook>
</file>

<file path=xl/calcChain.xml><?xml version="1.0" encoding="utf-8"?>
<calcChain xmlns="http://schemas.openxmlformats.org/spreadsheetml/2006/main">
  <c r="H971" i="1" l="1"/>
  <c r="H959" i="1"/>
  <c r="H965" i="1"/>
  <c r="H953" i="1"/>
  <c r="H970" i="1"/>
  <c r="H973" i="1"/>
  <c r="H962" i="1"/>
  <c r="H956" i="1"/>
  <c r="H954" i="1"/>
  <c r="H968" i="1"/>
  <c r="H967" i="1"/>
  <c r="H951" i="1"/>
  <c r="H949" i="1"/>
  <c r="H969" i="1"/>
  <c r="H958" i="1"/>
  <c r="H966" i="1"/>
  <c r="H972" i="1"/>
  <c r="H963" i="1"/>
  <c r="H961" i="1"/>
  <c r="H960" i="1"/>
  <c r="H955" i="1"/>
  <c r="H957" i="1"/>
  <c r="H964" i="1"/>
  <c r="H952" i="1"/>
  <c r="H950" i="1"/>
  <c r="H948" i="1"/>
  <c r="I973" i="1" l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4" i="1"/>
  <c r="I343" i="1"/>
  <c r="I342" i="1"/>
  <c r="I341" i="1"/>
  <c r="I340" i="1"/>
  <c r="I339" i="1"/>
  <c r="I338" i="1"/>
  <c r="I337" i="1"/>
  <c r="I336" i="1"/>
  <c r="I335" i="1"/>
  <c r="I334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8" i="1"/>
  <c r="I67" i="1"/>
  <c r="I66" i="1"/>
  <c r="I65" i="1"/>
  <c r="I64" i="1"/>
  <c r="I63" i="1"/>
  <c r="I62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9" i="1"/>
  <c r="I10" i="1"/>
  <c r="I8" i="1"/>
  <c r="J973" i="1" l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5" i="1"/>
  <c r="K945" i="1" s="1"/>
  <c r="J944" i="1"/>
  <c r="K944" i="1" s="1"/>
  <c r="J943" i="1"/>
  <c r="K943" i="1" s="1"/>
  <c r="J942" i="1"/>
  <c r="K942" i="1" s="1"/>
  <c r="J941" i="1"/>
  <c r="K941" i="1" s="1"/>
  <c r="J940" i="1"/>
  <c r="K940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0" i="1"/>
  <c r="K860" i="1" s="1"/>
  <c r="J859" i="1"/>
  <c r="K859" i="1" s="1"/>
  <c r="J858" i="1"/>
  <c r="K858" i="1" s="1"/>
  <c r="J857" i="1"/>
  <c r="K857" i="1" s="1"/>
  <c r="J856" i="1"/>
  <c r="K856" i="1" s="1"/>
  <c r="J855" i="1"/>
  <c r="K855" i="1" s="1"/>
  <c r="J854" i="1"/>
  <c r="K854" i="1" s="1"/>
  <c r="J853" i="1"/>
  <c r="K853" i="1" s="1"/>
  <c r="J852" i="1"/>
  <c r="K852" i="1" s="1"/>
  <c r="J851" i="1"/>
  <c r="K851" i="1" s="1"/>
  <c r="J850" i="1"/>
  <c r="K850" i="1" s="1"/>
  <c r="J849" i="1"/>
  <c r="K849" i="1" s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8" i="1"/>
  <c r="K838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K816" i="1" s="1"/>
  <c r="J815" i="1"/>
  <c r="K815" i="1" s="1"/>
  <c r="J814" i="1"/>
  <c r="K814" i="1" s="1"/>
  <c r="J813" i="1"/>
  <c r="K813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9" i="1"/>
  <c r="K9" i="1" s="1"/>
  <c r="J10" i="1"/>
  <c r="K10" i="1" s="1"/>
  <c r="J8" i="1"/>
  <c r="K8" i="1" s="1"/>
  <c r="E8" i="1" l="1"/>
  <c r="E9" i="1"/>
  <c r="E10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4" i="1"/>
  <c r="E335" i="1"/>
  <c r="E336" i="1"/>
  <c r="E337" i="1"/>
  <c r="E338" i="1"/>
  <c r="E339" i="1"/>
  <c r="E340" i="1"/>
  <c r="E341" i="1"/>
  <c r="E342" i="1"/>
  <c r="E343" i="1"/>
  <c r="E344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</calcChain>
</file>

<file path=xl/sharedStrings.xml><?xml version="1.0" encoding="utf-8"?>
<sst xmlns="http://schemas.openxmlformats.org/spreadsheetml/2006/main" count="951" uniqueCount="869">
  <si>
    <t>mun. Bălți</t>
  </si>
  <si>
    <t>Consiliul Municipal</t>
  </si>
  <si>
    <t>Elizaveta</t>
  </si>
  <si>
    <t>Sadovoe</t>
  </si>
  <si>
    <t>mun. Chișinău</t>
  </si>
  <si>
    <t>Băcioi</t>
  </si>
  <si>
    <t>Bubuieci</t>
  </si>
  <si>
    <t>Budești</t>
  </si>
  <si>
    <t>Ciorescu</t>
  </si>
  <si>
    <t>Codru</t>
  </si>
  <si>
    <t>Colonița</t>
  </si>
  <si>
    <t>Condrița</t>
  </si>
  <si>
    <t>Cricova</t>
  </si>
  <si>
    <t>Cruzești</t>
  </si>
  <si>
    <t>Durlești</t>
  </si>
  <si>
    <t>Ghidighici</t>
  </si>
  <si>
    <t>Grătiești</t>
  </si>
  <si>
    <t>Sîngera</t>
  </si>
  <si>
    <t>Stăuceni</t>
  </si>
  <si>
    <t>Tohatin</t>
  </si>
  <si>
    <t>Trușeni</t>
  </si>
  <si>
    <t>Vadul lui Vodă</t>
  </si>
  <si>
    <t>Vatra</t>
  </si>
  <si>
    <t>Anenii Noi</t>
  </si>
  <si>
    <t>Botnărești</t>
  </si>
  <si>
    <t>Bulboaca</t>
  </si>
  <si>
    <t>Calfa</t>
  </si>
  <si>
    <t>Chetrosu</t>
  </si>
  <si>
    <t>Chirca</t>
  </si>
  <si>
    <t>Ciobanovca</t>
  </si>
  <si>
    <t>Cobusca Nouă</t>
  </si>
  <si>
    <t>Cobusca Veche</t>
  </si>
  <si>
    <t>Delacău</t>
  </si>
  <si>
    <t>Floreni</t>
  </si>
  <si>
    <t>Geamăna</t>
  </si>
  <si>
    <t>Gura Bîcului</t>
  </si>
  <si>
    <t>Hîrbovăț</t>
  </si>
  <si>
    <t>Maximovca</t>
  </si>
  <si>
    <t>Mereni</t>
  </si>
  <si>
    <t>Merenii Noi</t>
  </si>
  <si>
    <t>Ochiul Roș</t>
  </si>
  <si>
    <t>Puhăceni</t>
  </si>
  <si>
    <t>Roșcani</t>
  </si>
  <si>
    <t>Speia</t>
  </si>
  <si>
    <t>Șerpeni</t>
  </si>
  <si>
    <t>Telița</t>
  </si>
  <si>
    <t>Ţînţăreni</t>
  </si>
  <si>
    <t>Zolotievca</t>
  </si>
  <si>
    <t>Varnița</t>
  </si>
  <si>
    <t>Basarabeasca</t>
  </si>
  <si>
    <t>Abaclia</t>
  </si>
  <si>
    <t>Başcalia</t>
  </si>
  <si>
    <t>Carabetovca</t>
  </si>
  <si>
    <t>Iordanovca</t>
  </si>
  <si>
    <t>Iserlia</t>
  </si>
  <si>
    <t>Sadaclia</t>
  </si>
  <si>
    <t>Briceni</t>
  </si>
  <si>
    <t>Balasineşti</t>
  </si>
  <si>
    <t>Bălcăuți</t>
  </si>
  <si>
    <t>Beleavinţi</t>
  </si>
  <si>
    <t>Berliniţi</t>
  </si>
  <si>
    <t>Bogdănești</t>
  </si>
  <si>
    <t>Caracuşenii Vechi</t>
  </si>
  <si>
    <t>Coteala</t>
  </si>
  <si>
    <t>Cotiujeni</t>
  </si>
  <si>
    <t>Colicăuți</t>
  </si>
  <si>
    <t>Corjeuți</t>
  </si>
  <si>
    <t>Criva</t>
  </si>
  <si>
    <t>Drepcăuți</t>
  </si>
  <si>
    <t>Grimăncăuți</t>
  </si>
  <si>
    <t>Halahora de Sus</t>
  </si>
  <si>
    <t>Hlina</t>
  </si>
  <si>
    <t>Larga</t>
  </si>
  <si>
    <t>Lipcani</t>
  </si>
  <si>
    <t>Mărcăuți</t>
  </si>
  <si>
    <t>Medveja</t>
  </si>
  <si>
    <t>Mihăileni</t>
  </si>
  <si>
    <t>Pererita</t>
  </si>
  <si>
    <t>Şirăuţi</t>
  </si>
  <si>
    <t>Slobozia-Şirăuţi</t>
  </si>
  <si>
    <t>Tabani</t>
  </si>
  <si>
    <t>Tețcani</t>
  </si>
  <si>
    <t>Trebisăuți</t>
  </si>
  <si>
    <t>Cahul</t>
  </si>
  <si>
    <t>Alexanderfeld</t>
  </si>
  <si>
    <t>Alexandru Ioan Cuza</t>
  </si>
  <si>
    <t>Andrușul de Jos</t>
  </si>
  <si>
    <t>Andrușul de Sus</t>
  </si>
  <si>
    <t>Badicul Moldovenesc</t>
  </si>
  <si>
    <t>Baurci-Moldoveni</t>
  </si>
  <si>
    <t>Borceag</t>
  </si>
  <si>
    <t>Brînza</t>
  </si>
  <si>
    <t>Bucuria</t>
  </si>
  <si>
    <t>Burlacu</t>
  </si>
  <si>
    <t>Burlăceni</t>
  </si>
  <si>
    <t>Cîşliţa-Prut</t>
  </si>
  <si>
    <t>Colibași</t>
  </si>
  <si>
    <t>Chioselia Mare</t>
  </si>
  <si>
    <t>Crihana Veche</t>
  </si>
  <si>
    <t>Cucoara</t>
  </si>
  <si>
    <t>Doina</t>
  </si>
  <si>
    <t>Găvănoasa</t>
  </si>
  <si>
    <t>Giurgiulești</t>
  </si>
  <si>
    <t>Huluboaia</t>
  </si>
  <si>
    <t>Iujnoe</t>
  </si>
  <si>
    <t>Larga Nouă</t>
  </si>
  <si>
    <t>Lebedenco</t>
  </si>
  <si>
    <t>Lopăţica</t>
  </si>
  <si>
    <t>Lucești</t>
  </si>
  <si>
    <t>Manta</t>
  </si>
  <si>
    <t>Moscovei</t>
  </si>
  <si>
    <t>Pelinei</t>
  </si>
  <si>
    <t>Roșu</t>
  </si>
  <si>
    <t>Slobozia Mare</t>
  </si>
  <si>
    <t>Taraclia de Salcie</t>
  </si>
  <si>
    <t>Tartaul de Salcie</t>
  </si>
  <si>
    <t>Tătărești</t>
  </si>
  <si>
    <t>Vadul lui Isac</t>
  </si>
  <si>
    <t>Văleni</t>
  </si>
  <si>
    <t>Zîrnești</t>
  </si>
  <si>
    <t>Cantemir</t>
  </si>
  <si>
    <t>Antonești</t>
  </si>
  <si>
    <t>Baimaclia</t>
  </si>
  <si>
    <t>Cania</t>
  </si>
  <si>
    <t>Capaclia</t>
  </si>
  <si>
    <t>Cîietu</t>
  </si>
  <si>
    <t>Chioselia</t>
  </si>
  <si>
    <t>Cîşla</t>
  </si>
  <si>
    <t>Ciobalaccia</t>
  </si>
  <si>
    <t>Cîrpești</t>
  </si>
  <si>
    <t>Cociulia</t>
  </si>
  <si>
    <t>Coştangalia</t>
  </si>
  <si>
    <t>Enichioi</t>
  </si>
  <si>
    <t>Gotești</t>
  </si>
  <si>
    <t>Haragîş</t>
  </si>
  <si>
    <t>Lărguța</t>
  </si>
  <si>
    <t>Lingura</t>
  </si>
  <si>
    <t>Pleșeni</t>
  </si>
  <si>
    <t>Plopi</t>
  </si>
  <si>
    <t>Porumbești</t>
  </si>
  <si>
    <t>Sadîc</t>
  </si>
  <si>
    <t>Şamalia</t>
  </si>
  <si>
    <t>Stoianovca</t>
  </si>
  <si>
    <t>Tartaul</t>
  </si>
  <si>
    <t>Țiganca</t>
  </si>
  <si>
    <t>Toceni</t>
  </si>
  <si>
    <t>Vişniovca</t>
  </si>
  <si>
    <t>Călărași</t>
  </si>
  <si>
    <t>Bahmut</t>
  </si>
  <si>
    <t>Bravicea</t>
  </si>
  <si>
    <t>Buda</t>
  </si>
  <si>
    <t>Căbăiești</t>
  </si>
  <si>
    <t>Dereneu</t>
  </si>
  <si>
    <t>Frumoasa</t>
  </si>
  <si>
    <t>Hîrjauca</t>
  </si>
  <si>
    <t>Hirova</t>
  </si>
  <si>
    <t>Hoginești</t>
  </si>
  <si>
    <t>Horodiște</t>
  </si>
  <si>
    <t>Meleșeni</t>
  </si>
  <si>
    <t>Nișcani</t>
  </si>
  <si>
    <t>Onișcani</t>
  </si>
  <si>
    <t>Păulești</t>
  </si>
  <si>
    <t>Peticeni</t>
  </si>
  <si>
    <t>Pitușca</t>
  </si>
  <si>
    <t>Pîrjolteni</t>
  </si>
  <si>
    <t>Răciula</t>
  </si>
  <si>
    <t>Rădeni</t>
  </si>
  <si>
    <t>Sadova</t>
  </si>
  <si>
    <t>Săseni</t>
  </si>
  <si>
    <t>Sipoteni</t>
  </si>
  <si>
    <t>Temeleuți</t>
  </si>
  <si>
    <t>Ţibirica</t>
  </si>
  <si>
    <t>Tuzara</t>
  </si>
  <si>
    <t>Vălcineț</t>
  </si>
  <si>
    <t>Vărzăreștii Noi</t>
  </si>
  <si>
    <t>Căușeni</t>
  </si>
  <si>
    <t>Baccealia</t>
  </si>
  <si>
    <t>Căinari</t>
  </si>
  <si>
    <t>Chircăiești</t>
  </si>
  <si>
    <t>Chircăieștii Noi</t>
  </si>
  <si>
    <t>Ciuflești</t>
  </si>
  <si>
    <t>Cîrnățeni</t>
  </si>
  <si>
    <t>Cîrnățenii Noi</t>
  </si>
  <si>
    <t>Coșcalia</t>
  </si>
  <si>
    <t>Copanca</t>
  </si>
  <si>
    <t>Fîrlădeni</t>
  </si>
  <si>
    <t>Grădinița</t>
  </si>
  <si>
    <t>Grigorievca</t>
  </si>
  <si>
    <t>Hagimus</t>
  </si>
  <si>
    <t>Opaci</t>
  </si>
  <si>
    <t>Pervomaisc</t>
  </si>
  <si>
    <t>Plop-Știubei</t>
  </si>
  <si>
    <t>Săiți</t>
  </si>
  <si>
    <t>Sălcuța</t>
  </si>
  <si>
    <t>Tănătari</t>
  </si>
  <si>
    <t>Tănătarii Noi</t>
  </si>
  <si>
    <t>Taraclia</t>
  </si>
  <si>
    <t>Tocuz</t>
  </si>
  <si>
    <t>Ucrainca</t>
  </si>
  <si>
    <t>Ursoaia</t>
  </si>
  <si>
    <t>Zaim</t>
  </si>
  <si>
    <t>Cimișlia</t>
  </si>
  <si>
    <t>Albina</t>
  </si>
  <si>
    <t>Batîr</t>
  </si>
  <si>
    <t>Cenac</t>
  </si>
  <si>
    <t>Ciucur-Mingir</t>
  </si>
  <si>
    <t>Codreni</t>
  </si>
  <si>
    <t>Ecaterinovca</t>
  </si>
  <si>
    <t>Gradişte</t>
  </si>
  <si>
    <t>Gura Galbenei</t>
  </si>
  <si>
    <t>Hîrtop</t>
  </si>
  <si>
    <t>Ialpujeni</t>
  </si>
  <si>
    <t>Ivanovca Nouă</t>
  </si>
  <si>
    <t>Javgur</t>
  </si>
  <si>
    <t>Lipoveni</t>
  </si>
  <si>
    <t>Mihailovca</t>
  </si>
  <si>
    <t>Porumbrei</t>
  </si>
  <si>
    <t>Sagaidac</t>
  </si>
  <si>
    <t>Satul Nou</t>
  </si>
  <si>
    <t>Selemet</t>
  </si>
  <si>
    <t>Suric</t>
  </si>
  <si>
    <t>Topala</t>
  </si>
  <si>
    <t>Troiţcoe</t>
  </si>
  <si>
    <t>Valea Perjei</t>
  </si>
  <si>
    <t>Criuleni</t>
  </si>
  <si>
    <t>Bălăbănești</t>
  </si>
  <si>
    <t>Bălțata</t>
  </si>
  <si>
    <t>Boşcana</t>
  </si>
  <si>
    <t>Cimișeni</t>
  </si>
  <si>
    <t>Corjova</t>
  </si>
  <si>
    <t>Coșernița</t>
  </si>
  <si>
    <t>Cruglic</t>
  </si>
  <si>
    <t>Dolinnoe</t>
  </si>
  <si>
    <t>Drăsliceni</t>
  </si>
  <si>
    <t>Dubăsarii Vechi</t>
  </si>
  <si>
    <t>Hîrtopul Mare</t>
  </si>
  <si>
    <t>Hrușova</t>
  </si>
  <si>
    <t>Işnovăţ</t>
  </si>
  <si>
    <t>Izbiște</t>
  </si>
  <si>
    <t>Jevreni</t>
  </si>
  <si>
    <t>Maşcăuţi</t>
  </si>
  <si>
    <t>Măgdăcești</t>
  </si>
  <si>
    <t>Miclești</t>
  </si>
  <si>
    <t>Onițcani</t>
  </si>
  <si>
    <t>Pașcani</t>
  </si>
  <si>
    <t>Răculești</t>
  </si>
  <si>
    <t>Rîșcova</t>
  </si>
  <si>
    <t>Slobozia-Dușca</t>
  </si>
  <si>
    <t>Zăicana</t>
  </si>
  <si>
    <t>Dondușeni</t>
  </si>
  <si>
    <t>Arionești</t>
  </si>
  <si>
    <t>Baraboi</t>
  </si>
  <si>
    <t>Cernoleuca</t>
  </si>
  <si>
    <t>Climăuți</t>
  </si>
  <si>
    <t>Corbu</t>
  </si>
  <si>
    <t>Crișcăuți</t>
  </si>
  <si>
    <t>Elizavetovca</t>
  </si>
  <si>
    <t>Frasin</t>
  </si>
  <si>
    <t>Moşana</t>
  </si>
  <si>
    <t>Orașul Dondușeni</t>
  </si>
  <si>
    <t>Pivniceni</t>
  </si>
  <si>
    <t>Plop</t>
  </si>
  <si>
    <t>Pocrovca</t>
  </si>
  <si>
    <t>Rediul Mare</t>
  </si>
  <si>
    <t>Scăieni</t>
  </si>
  <si>
    <t>Sudarca</t>
  </si>
  <si>
    <t>Ţaul</t>
  </si>
  <si>
    <t>Teleșeuca</t>
  </si>
  <si>
    <t>Tîrnova</t>
  </si>
  <si>
    <t>Drochia</t>
  </si>
  <si>
    <t>Antoneuca</t>
  </si>
  <si>
    <t>Baroncea</t>
  </si>
  <si>
    <t>Cotova</t>
  </si>
  <si>
    <t>Dominteni</t>
  </si>
  <si>
    <t>Fîntînița</t>
  </si>
  <si>
    <t>Gribova</t>
  </si>
  <si>
    <t>Hăsnăşenii Mari</t>
  </si>
  <si>
    <t>Hăsnăşenii Noi</t>
  </si>
  <si>
    <t>Maramonovca</t>
  </si>
  <si>
    <t>Miciurin</t>
  </si>
  <si>
    <t>Mîndîc</t>
  </si>
  <si>
    <t>Moara de Piatră</t>
  </si>
  <si>
    <t>Nicoreni</t>
  </si>
  <si>
    <t>Ochiul Alb</t>
  </si>
  <si>
    <t>Orașul Drochia</t>
  </si>
  <si>
    <t>Palanca</t>
  </si>
  <si>
    <t>Pelinia</t>
  </si>
  <si>
    <t>Pervomaiscoe</t>
  </si>
  <si>
    <t>Petreni</t>
  </si>
  <si>
    <t>Popeștii de Jos</t>
  </si>
  <si>
    <t>Popeștii de Sus</t>
  </si>
  <si>
    <t>Şalvirii Vechi</t>
  </si>
  <si>
    <t>Sofia</t>
  </si>
  <si>
    <t>Şuri</t>
  </si>
  <si>
    <t>Țarigrad</t>
  </si>
  <si>
    <t>Zgurița</t>
  </si>
  <si>
    <t>Dubăsari</t>
  </si>
  <si>
    <t>Cocieri</t>
  </si>
  <si>
    <t>Coșnița</t>
  </si>
  <si>
    <t>Doroţcaia</t>
  </si>
  <si>
    <t>Holercani</t>
  </si>
  <si>
    <t>Marcăuţi</t>
  </si>
  <si>
    <t>Molovata</t>
  </si>
  <si>
    <t>Molovata Nouă</t>
  </si>
  <si>
    <t>Oxentea</t>
  </si>
  <si>
    <t>Pîrîta</t>
  </si>
  <si>
    <t>Ustia</t>
  </si>
  <si>
    <t>Edineț</t>
  </si>
  <si>
    <t>Alexeevca</t>
  </si>
  <si>
    <t>Bădragii Noi</t>
  </si>
  <si>
    <t>Bădragii Vechi</t>
  </si>
  <si>
    <t>Bleșteni</t>
  </si>
  <si>
    <t>Brătușeni</t>
  </si>
  <si>
    <t>Brînzeni</t>
  </si>
  <si>
    <t>Burlănești</t>
  </si>
  <si>
    <t>Cepeleuți</t>
  </si>
  <si>
    <t>Chetroșica Nouă</t>
  </si>
  <si>
    <t>Constantinovca</t>
  </si>
  <si>
    <t>Corpaci</t>
  </si>
  <si>
    <t>Cuconeștii Noi</t>
  </si>
  <si>
    <t>Cupcini</t>
  </si>
  <si>
    <t>Fetești</t>
  </si>
  <si>
    <t>Gaşpar</t>
  </si>
  <si>
    <t>Goleni</t>
  </si>
  <si>
    <t>Gordinești</t>
  </si>
  <si>
    <t>Hancăuţi</t>
  </si>
  <si>
    <t>Hincăuţi</t>
  </si>
  <si>
    <t>Hlinaia</t>
  </si>
  <si>
    <t>Lopatnic</t>
  </si>
  <si>
    <t>Parcova</t>
  </si>
  <si>
    <t>Rotunda</t>
  </si>
  <si>
    <t>Ruseni</t>
  </si>
  <si>
    <t>Stolniceni</t>
  </si>
  <si>
    <t>Şofrîncani</t>
  </si>
  <si>
    <t>Terebna</t>
  </si>
  <si>
    <t>Trinca</t>
  </si>
  <si>
    <t>Viișoara</t>
  </si>
  <si>
    <t>Zăbriceni</t>
  </si>
  <si>
    <t>Fălești</t>
  </si>
  <si>
    <t>Albinețul Vechi</t>
  </si>
  <si>
    <t>Bocani</t>
  </si>
  <si>
    <t>Catranîc</t>
  </si>
  <si>
    <t>Călinești</t>
  </si>
  <si>
    <t>Călugăr</t>
  </si>
  <si>
    <t>Chetriș</t>
  </si>
  <si>
    <t>Ciolacu Nou</t>
  </si>
  <si>
    <t>Egorovca</t>
  </si>
  <si>
    <t>Făleștii Noi</t>
  </si>
  <si>
    <t>Glinjeni</t>
  </si>
  <si>
    <t>Hiliuți</t>
  </si>
  <si>
    <t>Hîncești</t>
  </si>
  <si>
    <t>Horești</t>
  </si>
  <si>
    <t>Ilenuța</t>
  </si>
  <si>
    <t>Işcălău</t>
  </si>
  <si>
    <t>Izvoare</t>
  </si>
  <si>
    <t>Logofteni</t>
  </si>
  <si>
    <t>Mărăndeni</t>
  </si>
  <si>
    <t>Musteața</t>
  </si>
  <si>
    <t>Natalievca</t>
  </si>
  <si>
    <t>Năvîrneţ</t>
  </si>
  <si>
    <t>Obreja Veche</t>
  </si>
  <si>
    <t>Pietrosu</t>
  </si>
  <si>
    <t>Pînzăreni</t>
  </si>
  <si>
    <t>Pîrlița</t>
  </si>
  <si>
    <t>Pompa</t>
  </si>
  <si>
    <t>Pruteni</t>
  </si>
  <si>
    <t>Răuțel</t>
  </si>
  <si>
    <t>Risipeni</t>
  </si>
  <si>
    <t>Sărata Veche</t>
  </si>
  <si>
    <t>Scumpia</t>
  </si>
  <si>
    <t>Taxobeni</t>
  </si>
  <si>
    <t>Florești</t>
  </si>
  <si>
    <t>Băhrinești</t>
  </si>
  <si>
    <t>Caşunca</t>
  </si>
  <si>
    <t>Cernița</t>
  </si>
  <si>
    <t>Ciripcău</t>
  </si>
  <si>
    <t>Ciutulești</t>
  </si>
  <si>
    <t>Cuhureștii de Jos</t>
  </si>
  <si>
    <t>Cuhureștii de Sus</t>
  </si>
  <si>
    <t>Cunicea</t>
  </si>
  <si>
    <t>Domulgeni</t>
  </si>
  <si>
    <t>Frumușica</t>
  </si>
  <si>
    <t>Ghindești</t>
  </si>
  <si>
    <t>Gura Camencii</t>
  </si>
  <si>
    <t>Gura Căinarului</t>
  </si>
  <si>
    <t>Iliciovca</t>
  </si>
  <si>
    <t>Japca</t>
  </si>
  <si>
    <t>Lunga</t>
  </si>
  <si>
    <t>Mărculești</t>
  </si>
  <si>
    <t>Orașul Ghindești</t>
  </si>
  <si>
    <t>Orașul Mărculești</t>
  </si>
  <si>
    <t>Napadova</t>
  </si>
  <si>
    <t>Nicolaevca</t>
  </si>
  <si>
    <t>Prajila</t>
  </si>
  <si>
    <t>Prodănești</t>
  </si>
  <si>
    <t>Putinești</t>
  </si>
  <si>
    <t>Rădulenii Vechi</t>
  </si>
  <si>
    <t>Roșietici</t>
  </si>
  <si>
    <t>Sănătăuca</t>
  </si>
  <si>
    <t>Sevirova</t>
  </si>
  <si>
    <t>Ștefănești</t>
  </si>
  <si>
    <t>Tîrgul Vertiujeni</t>
  </si>
  <si>
    <t>Trifănești</t>
  </si>
  <si>
    <t>Vărvăreuca</t>
  </si>
  <si>
    <t>Văscăuţi</t>
  </si>
  <si>
    <t>Vertiujeni</t>
  </si>
  <si>
    <t>Zăluceni</t>
  </si>
  <si>
    <t>Glodeni</t>
  </si>
  <si>
    <t>Balatina</t>
  </si>
  <si>
    <t>Cajba</t>
  </si>
  <si>
    <t>Camenca</t>
  </si>
  <si>
    <t>Ciuciulea</t>
  </si>
  <si>
    <t>Cobani</t>
  </si>
  <si>
    <t>Cuhnești</t>
  </si>
  <si>
    <t>Danu</t>
  </si>
  <si>
    <t>Dușmani</t>
  </si>
  <si>
    <t>Fundurii Noi</t>
  </si>
  <si>
    <t>Fundurii Vechi</t>
  </si>
  <si>
    <t>Hîjdieni</t>
  </si>
  <si>
    <t>Iabloana</t>
  </si>
  <si>
    <t>Limbenii Noi</t>
  </si>
  <si>
    <t>Limbenii Vechi</t>
  </si>
  <si>
    <t>Petrunea</t>
  </si>
  <si>
    <t>Sturzovca</t>
  </si>
  <si>
    <t>Bălceana</t>
  </si>
  <si>
    <t>Bobeica</t>
  </si>
  <si>
    <t>Boghiceni</t>
  </si>
  <si>
    <t>Bozieni</t>
  </si>
  <si>
    <t>Bujor</t>
  </si>
  <si>
    <t>Buţeni</t>
  </si>
  <si>
    <t>Caracui</t>
  </si>
  <si>
    <t>Călmățui</t>
  </si>
  <si>
    <t>Cărpineni</t>
  </si>
  <si>
    <t>Cățeleni</t>
  </si>
  <si>
    <t>Cioara</t>
  </si>
  <si>
    <t>Ciuciuleni</t>
  </si>
  <si>
    <t>Cotul Morii</t>
  </si>
  <si>
    <t>Crasnoarmeiscoe</t>
  </si>
  <si>
    <t>Dancu</t>
  </si>
  <si>
    <t>Drăgușenii Noi</t>
  </si>
  <si>
    <t>Fundul Galbenei</t>
  </si>
  <si>
    <t>Ivanovca</t>
  </si>
  <si>
    <t>Lăpușna</t>
  </si>
  <si>
    <t>Leușeni</t>
  </si>
  <si>
    <t>Logănești</t>
  </si>
  <si>
    <t>Mereșeni</t>
  </si>
  <si>
    <t>Mingir</t>
  </si>
  <si>
    <t>Mirești</t>
  </si>
  <si>
    <t>Negrea</t>
  </si>
  <si>
    <t>Nemțeni</t>
  </si>
  <si>
    <t>Obileni</t>
  </si>
  <si>
    <t>Onești</t>
  </si>
  <si>
    <t>Pogănești</t>
  </si>
  <si>
    <t>Sărata-Galbenă</t>
  </si>
  <si>
    <t>Secăreni</t>
  </si>
  <si>
    <t>Șipoteni</t>
  </si>
  <si>
    <t>Voinescu</t>
  </si>
  <si>
    <t>Ialoveni</t>
  </si>
  <si>
    <t>Bardar</t>
  </si>
  <si>
    <t>Cărbuna</t>
  </si>
  <si>
    <t>Cigîrleni</t>
  </si>
  <si>
    <t>Costești</t>
  </si>
  <si>
    <t>Dănceni</t>
  </si>
  <si>
    <t>Gangura</t>
  </si>
  <si>
    <t>Hansca</t>
  </si>
  <si>
    <t>Horodca</t>
  </si>
  <si>
    <t>Malcoci</t>
  </si>
  <si>
    <t>Mileștii Mici</t>
  </si>
  <si>
    <t>Molești</t>
  </si>
  <si>
    <t>Nimoreni</t>
  </si>
  <si>
    <t>Pojăreni</t>
  </si>
  <si>
    <t>Puhoi</t>
  </si>
  <si>
    <t>Răzeni</t>
  </si>
  <si>
    <t>Ruseștii Noi</t>
  </si>
  <si>
    <t>Sociteni</t>
  </si>
  <si>
    <t>Suruceni</t>
  </si>
  <si>
    <t>Ţipala</t>
  </si>
  <si>
    <t>Ulmu</t>
  </si>
  <si>
    <t>Văsieni</t>
  </si>
  <si>
    <t>Văratic</t>
  </si>
  <si>
    <t>Zîmbreni</t>
  </si>
  <si>
    <t>Leova</t>
  </si>
  <si>
    <t>Băiuș</t>
  </si>
  <si>
    <t>Beştemac</t>
  </si>
  <si>
    <t>Borogani</t>
  </si>
  <si>
    <t>Cazangic</t>
  </si>
  <si>
    <t>Ceadîr</t>
  </si>
  <si>
    <t>Cneazevca</t>
  </si>
  <si>
    <t>Colibabovca</t>
  </si>
  <si>
    <t>Covurlui</t>
  </si>
  <si>
    <t>Cupcui</t>
  </si>
  <si>
    <t>Filipeni</t>
  </si>
  <si>
    <t>Hănăsenii Noi</t>
  </si>
  <si>
    <t>Iargara</t>
  </si>
  <si>
    <t>Orac</t>
  </si>
  <si>
    <t>Romanovca</t>
  </si>
  <si>
    <t>Sărata Nouă</t>
  </si>
  <si>
    <t>Sărata-Răzeși</t>
  </si>
  <si>
    <t>Sărăteni</t>
  </si>
  <si>
    <t>Sărățica Nouă</t>
  </si>
  <si>
    <t>Sîrma</t>
  </si>
  <si>
    <t>Tigheci</t>
  </si>
  <si>
    <t>Tochile-Răducani</t>
  </si>
  <si>
    <t>Tomai</t>
  </si>
  <si>
    <t>Tomaiul Nou</t>
  </si>
  <si>
    <t>Vozneseni</t>
  </si>
  <si>
    <t>Nisporeni</t>
  </si>
  <si>
    <t>Bălăureşti</t>
  </si>
  <si>
    <t>Bălănești</t>
  </si>
  <si>
    <t>Bărboieni</t>
  </si>
  <si>
    <t>Boldurești</t>
  </si>
  <si>
    <t>Bolțun</t>
  </si>
  <si>
    <t>Brătuleni</t>
  </si>
  <si>
    <t>Bursuc</t>
  </si>
  <si>
    <t>Călimănești</t>
  </si>
  <si>
    <t>Ciorești</t>
  </si>
  <si>
    <t>Ciutești</t>
  </si>
  <si>
    <t>Cristești</t>
  </si>
  <si>
    <t>Grozești</t>
  </si>
  <si>
    <t>Iurceni</t>
  </si>
  <si>
    <t>Marinici</t>
  </si>
  <si>
    <t>Milești</t>
  </si>
  <si>
    <t>Seliște</t>
  </si>
  <si>
    <t>Soltănești</t>
  </si>
  <si>
    <t>Șișcani</t>
  </si>
  <si>
    <t>Valea-Trestieni</t>
  </si>
  <si>
    <t>Vărzăreşti</t>
  </si>
  <si>
    <t>Vînători</t>
  </si>
  <si>
    <t>Zberoaia</t>
  </si>
  <si>
    <t>Ocnița</t>
  </si>
  <si>
    <t>Bîrlădeni</t>
  </si>
  <si>
    <t>Bîrnova</t>
  </si>
  <si>
    <t>Calaraşovca</t>
  </si>
  <si>
    <t>Clocușna</t>
  </si>
  <si>
    <t>Corestăuți</t>
  </si>
  <si>
    <t>Dîngeni</t>
  </si>
  <si>
    <t>Frunză</t>
  </si>
  <si>
    <t>Gîrbova</t>
  </si>
  <si>
    <t>Grinăuţi-Moldova</t>
  </si>
  <si>
    <t>Hădărăuți</t>
  </si>
  <si>
    <t>Lencăuți</t>
  </si>
  <si>
    <t>Lipnic</t>
  </si>
  <si>
    <t>Mereșeuca</t>
  </si>
  <si>
    <t>Mihălășeni</t>
  </si>
  <si>
    <t>Naslavcea</t>
  </si>
  <si>
    <t>Orașul Ocnița</t>
  </si>
  <si>
    <t>Otaci</t>
  </si>
  <si>
    <t>Sauca</t>
  </si>
  <si>
    <t>Unguri</t>
  </si>
  <si>
    <t>Orhei</t>
  </si>
  <si>
    <t>Berezlogi</t>
  </si>
  <si>
    <t>Biești</t>
  </si>
  <si>
    <t>Bolohan</t>
  </si>
  <si>
    <t>Brăviceni</t>
  </si>
  <si>
    <t>Bulăiești</t>
  </si>
  <si>
    <t>Chiperceni</t>
  </si>
  <si>
    <t>Ciocîlteni</t>
  </si>
  <si>
    <t>Clişova</t>
  </si>
  <si>
    <t>Crihana</t>
  </si>
  <si>
    <t>Cucuruzeni</t>
  </si>
  <si>
    <t>Donici</t>
  </si>
  <si>
    <t>Ghetlova</t>
  </si>
  <si>
    <t>Isacova</t>
  </si>
  <si>
    <t>Ivancea</t>
  </si>
  <si>
    <t>Jora de Mijloc</t>
  </si>
  <si>
    <t>Mălăiești</t>
  </si>
  <si>
    <t>Mitoc</t>
  </si>
  <si>
    <t>Mîrzești</t>
  </si>
  <si>
    <t>Morozeni</t>
  </si>
  <si>
    <t>Neculăieuca</t>
  </si>
  <si>
    <t>Pelivan</t>
  </si>
  <si>
    <t>Peresecina</t>
  </si>
  <si>
    <t>Piatra</t>
  </si>
  <si>
    <t>Podgoreni</t>
  </si>
  <si>
    <t>Pohorniceni</t>
  </si>
  <si>
    <t>Pohrebeni</t>
  </si>
  <si>
    <t>Puțintei</t>
  </si>
  <si>
    <t>Sămănanca</t>
  </si>
  <si>
    <t>Susleni</t>
  </si>
  <si>
    <t>Step-Soci</t>
  </si>
  <si>
    <t>Teleșeu</t>
  </si>
  <si>
    <t>Trebujeni</t>
  </si>
  <si>
    <t>Vatici</t>
  </si>
  <si>
    <t>Vîşcăuţi</t>
  </si>
  <si>
    <t>Zahoreni</t>
  </si>
  <si>
    <t>Zorile</t>
  </si>
  <si>
    <t>Rezina</t>
  </si>
  <si>
    <t>Buşăuca</t>
  </si>
  <si>
    <t>Cinișeuți</t>
  </si>
  <si>
    <t>Cogîlniceni</t>
  </si>
  <si>
    <t>Cuizăuca</t>
  </si>
  <si>
    <t>Echimăuți</t>
  </si>
  <si>
    <t>Ghiduleni</t>
  </si>
  <si>
    <t>Ignăţei</t>
  </si>
  <si>
    <t>Lalova</t>
  </si>
  <si>
    <t>Lipceni</t>
  </si>
  <si>
    <t>Mateuți</t>
  </si>
  <si>
    <t>Meşeni</t>
  </si>
  <si>
    <t>Mincenii de Jos</t>
  </si>
  <si>
    <t>Otac</t>
  </si>
  <si>
    <t>Păpăuți</t>
  </si>
  <si>
    <t>Peciște</t>
  </si>
  <si>
    <t>Pereni</t>
  </si>
  <si>
    <t>Pripiceni-Răzeși</t>
  </si>
  <si>
    <t>Saharna Nouă</t>
  </si>
  <si>
    <t>Sîrcova</t>
  </si>
  <si>
    <t>Solonceni</t>
  </si>
  <si>
    <t>Ţareuca</t>
  </si>
  <si>
    <t>Trifești</t>
  </si>
  <si>
    <t>Rîșcani</t>
  </si>
  <si>
    <t>Alexăndrești</t>
  </si>
  <si>
    <t>Aluniș</t>
  </si>
  <si>
    <t>Borosenii Noi</t>
  </si>
  <si>
    <t>Braniște</t>
  </si>
  <si>
    <t>Corlăteni</t>
  </si>
  <si>
    <t>Duruitoarea Nouă</t>
  </si>
  <si>
    <t>Gălășeni</t>
  </si>
  <si>
    <t>Grinăuți</t>
  </si>
  <si>
    <t>Malinovscoe</t>
  </si>
  <si>
    <t>Nihoreni</t>
  </si>
  <si>
    <t>Petrușeni</t>
  </si>
  <si>
    <t>Pociumbăuți</t>
  </si>
  <si>
    <t>Pociumbeni</t>
  </si>
  <si>
    <t>Pîrjota</t>
  </si>
  <si>
    <t>Răcăria</t>
  </si>
  <si>
    <t>Recea</t>
  </si>
  <si>
    <t>Rîşcani</t>
  </si>
  <si>
    <t>Singureni</t>
  </si>
  <si>
    <t>Sturzeni</t>
  </si>
  <si>
    <t>Şumna</t>
  </si>
  <si>
    <t>Șaptebani</t>
  </si>
  <si>
    <t>Vasileuți</t>
  </si>
  <si>
    <t>Zăicani</t>
  </si>
  <si>
    <t>Sîngerei</t>
  </si>
  <si>
    <t>Alexăndreni</t>
  </si>
  <si>
    <t>Bălășești</t>
  </si>
  <si>
    <t>Bilicenii Noi</t>
  </si>
  <si>
    <t>Bilicenii Vechi</t>
  </si>
  <si>
    <t>Biruința</t>
  </si>
  <si>
    <t>Bursuceni</t>
  </si>
  <si>
    <t>Chișcăreni</t>
  </si>
  <si>
    <t>Ciuciuieni</t>
  </si>
  <si>
    <t>Copăceni</t>
  </si>
  <si>
    <t>Coșcodeni</t>
  </si>
  <si>
    <t>Cotiujenii Mici</t>
  </si>
  <si>
    <t>Cubolta</t>
  </si>
  <si>
    <t>Dobrogea Veche</t>
  </si>
  <si>
    <t>Drăgănești</t>
  </si>
  <si>
    <t>Dumbrăvița</t>
  </si>
  <si>
    <t>Grigorăuca</t>
  </si>
  <si>
    <t>Heciul Nou</t>
  </si>
  <si>
    <t>Iezărenii Vechi</t>
  </si>
  <si>
    <t>Pepeni</t>
  </si>
  <si>
    <t>Prepelița</t>
  </si>
  <si>
    <t>Rădoaia</t>
  </si>
  <si>
    <t>Sîngereii Noi</t>
  </si>
  <si>
    <t>Ţambula</t>
  </si>
  <si>
    <t>Tăura Veche</t>
  </si>
  <si>
    <t>Soroca</t>
  </si>
  <si>
    <t>Băxani</t>
  </si>
  <si>
    <t>Bădiceni</t>
  </si>
  <si>
    <t>Bulboci</t>
  </si>
  <si>
    <t>Căinarii Vechi</t>
  </si>
  <si>
    <t>Cosăuţi</t>
  </si>
  <si>
    <t>Cremenciug</t>
  </si>
  <si>
    <t>Dărcăuți</t>
  </si>
  <si>
    <t>Dubna</t>
  </si>
  <si>
    <t>Egoreni</t>
  </si>
  <si>
    <t>Holoșnița</t>
  </si>
  <si>
    <t>Hristici</t>
  </si>
  <si>
    <t>Iarova</t>
  </si>
  <si>
    <t>Nimereuca</t>
  </si>
  <si>
    <t>Oclanda</t>
  </si>
  <si>
    <t>Ocolina</t>
  </si>
  <si>
    <t>Parcani</t>
  </si>
  <si>
    <t>Pîrliţa</t>
  </si>
  <si>
    <t>Racovăț</t>
  </si>
  <si>
    <t>Regina Maria</t>
  </si>
  <si>
    <t>Redi-Cereşnovăţ</t>
  </si>
  <si>
    <t>Rublenița</t>
  </si>
  <si>
    <t>Rudi</t>
  </si>
  <si>
    <t>Schineni</t>
  </si>
  <si>
    <t>Stoicani</t>
  </si>
  <si>
    <t>Şolcani</t>
  </si>
  <si>
    <t>Șeptelici</t>
  </si>
  <si>
    <t>Tătărăuca Veche</t>
  </si>
  <si>
    <t>Trifăuți</t>
  </si>
  <si>
    <t>Vasilcău</t>
  </si>
  <si>
    <t>Vădeni</t>
  </si>
  <si>
    <t>Vărăncău</t>
  </si>
  <si>
    <t>Visoca</t>
  </si>
  <si>
    <t>Volovița</t>
  </si>
  <si>
    <t>Zastînca</t>
  </si>
  <si>
    <t>Strășeni</t>
  </si>
  <si>
    <t>Bucovăț</t>
  </si>
  <si>
    <t>Căpriana</t>
  </si>
  <si>
    <t>Chirianca</t>
  </si>
  <si>
    <t>Codreanca</t>
  </si>
  <si>
    <t>Cojuşna</t>
  </si>
  <si>
    <t>Dolna</t>
  </si>
  <si>
    <t>Gălești</t>
  </si>
  <si>
    <t>Ghelăuza</t>
  </si>
  <si>
    <t>Greblești</t>
  </si>
  <si>
    <t>Lozova</t>
  </si>
  <si>
    <t>Micăuți</t>
  </si>
  <si>
    <t>Micleușeni</t>
  </si>
  <si>
    <t>Negrești</t>
  </si>
  <si>
    <t>Pănășești</t>
  </si>
  <si>
    <t>Romăneşti</t>
  </si>
  <si>
    <t>Scoreni</t>
  </si>
  <si>
    <t>Sireţi</t>
  </si>
  <si>
    <t>Țigănești</t>
  </si>
  <si>
    <t>Voinova</t>
  </si>
  <si>
    <t>Vorniceni</t>
  </si>
  <si>
    <t>Zubrești</t>
  </si>
  <si>
    <t>Șoldănești</t>
  </si>
  <si>
    <t>Alcedar</t>
  </si>
  <si>
    <t>Climăuții de Jos</t>
  </si>
  <si>
    <t>Chipeşca</t>
  </si>
  <si>
    <t>Cobîlea</t>
  </si>
  <si>
    <t>Cotiujenii Mari</t>
  </si>
  <si>
    <t>Cușmirca</t>
  </si>
  <si>
    <t>Dobrușa</t>
  </si>
  <si>
    <t>Fuzăuca</t>
  </si>
  <si>
    <t>Găuzeni</t>
  </si>
  <si>
    <t>Mihuleni</t>
  </si>
  <si>
    <t>Olișcani</t>
  </si>
  <si>
    <t>Pohoarna</t>
  </si>
  <si>
    <t>Poiana</t>
  </si>
  <si>
    <t>Răspopeni</t>
  </si>
  <si>
    <t>Rogojeni</t>
  </si>
  <si>
    <t>Salcia</t>
  </si>
  <si>
    <t>Sămășcani</t>
  </si>
  <si>
    <t>Şestaci</t>
  </si>
  <si>
    <t>Șipca</t>
  </si>
  <si>
    <t>Vadul-Raşcov</t>
  </si>
  <si>
    <t>Ștefan Vodă</t>
  </si>
  <si>
    <t>Alava</t>
  </si>
  <si>
    <t>Brezoaia</t>
  </si>
  <si>
    <t>Carahasani</t>
  </si>
  <si>
    <t>Căplani</t>
  </si>
  <si>
    <t>Cioburciu</t>
  </si>
  <si>
    <t>Copceac</t>
  </si>
  <si>
    <t>Crocmaz</t>
  </si>
  <si>
    <t>Ermoclia</t>
  </si>
  <si>
    <t>Feștelița</t>
  </si>
  <si>
    <t>Marianca de Jos</t>
  </si>
  <si>
    <t>Olănești</t>
  </si>
  <si>
    <t>Popeasca</t>
  </si>
  <si>
    <t>Purcari</t>
  </si>
  <si>
    <t>Răscăieţi</t>
  </si>
  <si>
    <t>Semionovca</t>
  </si>
  <si>
    <t>Slobozia</t>
  </si>
  <si>
    <t>Talmaza</t>
  </si>
  <si>
    <t>Tudora</t>
  </si>
  <si>
    <t>Volintiri</t>
  </si>
  <si>
    <t>Albota de Jos</t>
  </si>
  <si>
    <t>Albota de Sus</t>
  </si>
  <si>
    <t>Aluatu</t>
  </si>
  <si>
    <t>Balabanu</t>
  </si>
  <si>
    <t>Budăi</t>
  </si>
  <si>
    <t>Cairaclia</t>
  </si>
  <si>
    <t>Cealîc</t>
  </si>
  <si>
    <t>Corten</t>
  </si>
  <si>
    <t>Musaitu</t>
  </si>
  <si>
    <t>Novosiolovca</t>
  </si>
  <si>
    <t>Tvardița</t>
  </si>
  <si>
    <t>Vinogradovca</t>
  </si>
  <si>
    <t>Telenești</t>
  </si>
  <si>
    <t>Bănești</t>
  </si>
  <si>
    <t>Bogzești</t>
  </si>
  <si>
    <t>Brînzenii Noi</t>
  </si>
  <si>
    <t>Căzănești</t>
  </si>
  <si>
    <t>Chițcanii Vechi</t>
  </si>
  <si>
    <t>Chiștelnița</t>
  </si>
  <si>
    <t>Ciulucani</t>
  </si>
  <si>
    <t>Codrul Nou</t>
  </si>
  <si>
    <t>Coropceni</t>
  </si>
  <si>
    <t>Crăsnășeni</t>
  </si>
  <si>
    <t>Ghiliceni</t>
  </si>
  <si>
    <t>Hirișeni</t>
  </si>
  <si>
    <t>Inești</t>
  </si>
  <si>
    <t>Mîndrești</t>
  </si>
  <si>
    <t>Negureni</t>
  </si>
  <si>
    <t>Nucăreni</t>
  </si>
  <si>
    <t>Ordășei</t>
  </si>
  <si>
    <t>Pistruieni</t>
  </si>
  <si>
    <t>Ratuş</t>
  </si>
  <si>
    <t>Sărătenii Vechi</t>
  </si>
  <si>
    <t>Scorțeni</t>
  </si>
  <si>
    <t>Suhuluceni</t>
  </si>
  <si>
    <t>Tîrșiței</t>
  </si>
  <si>
    <t>Țînțăreni</t>
  </si>
  <si>
    <t>Verejeni</t>
  </si>
  <si>
    <t>Zgărdești</t>
  </si>
  <si>
    <t>Ungheni</t>
  </si>
  <si>
    <t>Agronomovca</t>
  </si>
  <si>
    <t>Boghenii Noi</t>
  </si>
  <si>
    <t>Buciumeni</t>
  </si>
  <si>
    <t>Bumbăta</t>
  </si>
  <si>
    <t>Buşila</t>
  </si>
  <si>
    <t>Cetireni</t>
  </si>
  <si>
    <t>Chirileni</t>
  </si>
  <si>
    <t>Cioropcani</t>
  </si>
  <si>
    <t>Condrăteşti</t>
  </si>
  <si>
    <t>Cornești</t>
  </si>
  <si>
    <t>Cornova</t>
  </si>
  <si>
    <t>Costuleni</t>
  </si>
  <si>
    <t>Florițoaia Veche</t>
  </si>
  <si>
    <t>Hîrcești</t>
  </si>
  <si>
    <t>Mănoilești</t>
  </si>
  <si>
    <t>Măcărești</t>
  </si>
  <si>
    <t>Măgurele</t>
  </si>
  <si>
    <t>Morenii Noi</t>
  </si>
  <si>
    <t>Năpădeni</t>
  </si>
  <si>
    <t>Negurenii Vechi</t>
  </si>
  <si>
    <t>Orașul Cornești</t>
  </si>
  <si>
    <t>Petrești</t>
  </si>
  <si>
    <t>Rădenii Vechi</t>
  </si>
  <si>
    <t>Sculeni</t>
  </si>
  <si>
    <t>Sinești</t>
  </si>
  <si>
    <t>Teșcureni</t>
  </si>
  <si>
    <t>Todirești</t>
  </si>
  <si>
    <t>Unţeşti</t>
  </si>
  <si>
    <t>Valea Mare</t>
  </si>
  <si>
    <t>Zagarancea</t>
  </si>
  <si>
    <t>UTA Găgăuzia</t>
  </si>
  <si>
    <t>Cod Org1 benef</t>
  </si>
  <si>
    <t>Avdarma</t>
  </si>
  <si>
    <t>Baurci</t>
  </si>
  <si>
    <t>Besalma</t>
  </si>
  <si>
    <t>Besghioz</t>
  </si>
  <si>
    <t>Bugeac</t>
  </si>
  <si>
    <t>Carbalia</t>
  </si>
  <si>
    <t>Cazaclia</t>
  </si>
  <si>
    <t>Chioselia Rusa</t>
  </si>
  <si>
    <t>Chiriet-Lunga</t>
  </si>
  <si>
    <t>Chirsova</t>
  </si>
  <si>
    <t>Cioc-Maidan</t>
  </si>
  <si>
    <t>Cismichioi</t>
  </si>
  <si>
    <t>Congaz</t>
  </si>
  <si>
    <t>Congazcicul de Sus</t>
  </si>
  <si>
    <t>Cotovscoe</t>
  </si>
  <si>
    <t>Dezghingea</t>
  </si>
  <si>
    <t>Etulia</t>
  </si>
  <si>
    <t>UAT</t>
  </si>
  <si>
    <t>Ferapontievca</t>
  </si>
  <si>
    <t>Gaidar</t>
  </si>
  <si>
    <t>Joltai</t>
  </si>
  <si>
    <t>Svetlîi</t>
  </si>
  <si>
    <t>municipiul Comrat</t>
  </si>
  <si>
    <t>municipiul Ceadir-Lunga</t>
  </si>
  <si>
    <t>orasul Vulcanesti</t>
  </si>
  <si>
    <t>mii lei</t>
  </si>
  <si>
    <t>Informatie_x000D_</t>
  </si>
  <si>
    <t>Venituri proprii</t>
  </si>
  <si>
    <r>
      <rPr>
        <i/>
        <sz val="10"/>
        <color theme="1"/>
        <rFont val="Times New Roman"/>
        <family val="1"/>
        <charset val="204"/>
      </rPr>
      <t>dintre care: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cheltuieli administrative</t>
    </r>
  </si>
  <si>
    <t xml:space="preserve">Total cheltuieli </t>
  </si>
  <si>
    <t xml:space="preserve">Ponderea cheltuielilor administrative în volumul total de cheltuieli, % </t>
  </si>
  <si>
    <t>5=4/3*100</t>
  </si>
  <si>
    <t>Defalcări de la impozitele și taxele de stat</t>
  </si>
  <si>
    <t>9=6+7+8</t>
  </si>
  <si>
    <t>10=4/9*100</t>
  </si>
  <si>
    <t>Total venituri proprii, defalcări și TDG</t>
  </si>
  <si>
    <r>
      <t xml:space="preserve">Capacitatea administrativă a UAT                     </t>
    </r>
    <r>
      <rPr>
        <sz val="10"/>
        <rFont val="times new roman"/>
        <family val="1"/>
      </rPr>
      <t>(ponderea cheltuielilor administrative în venituri proprii, defalcări de la impozite și taxe de stat și TDG, %)</t>
    </r>
  </si>
  <si>
    <t>Transferuri cu destinație generală (TDG, compensare, alte TDG)</t>
  </si>
  <si>
    <t>privind capacitatea administrativă adecvată a UAT de nivel I (inclusiv mun.Bălți și mun.Chișinău) conform execuției bugetare 2024</t>
  </si>
  <si>
    <t>2024 executat</t>
  </si>
  <si>
    <r>
      <t xml:space="preserve">UAT cu capacitate administrativă adecvată </t>
    </r>
    <r>
      <rPr>
        <sz val="10"/>
        <rFont val="times new roman"/>
        <family val="1"/>
      </rPr>
      <t>(ponderea chelt.administrative/(Vp+D+TDG)&lt;50%</t>
    </r>
    <r>
      <rPr>
        <b/>
        <sz val="10"/>
        <rFont val="times new roman"/>
        <family val="1"/>
        <charset val="204"/>
      </rPr>
      <t xml:space="preserve">)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</si>
</sst>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 ;[Red]\-#,##0.0\ "/>
    <numFmt numFmtId="166" formatCode="0.0"/>
    <numFmt numFmtId="167" formatCode="0.0%"/>
  </numFmts>
  <fonts count="22">
    <font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1" fillId="0" borderId="0"/>
    <xf numFmtId="9" fontId="2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1" fillId="0" borderId="0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right" vertical="center"/>
    </xf>
    <xf numFmtId="164" fontId="3" fillId="0" borderId="3" xfId="3" applyNumberFormat="1" applyFont="1" applyFill="1" applyBorder="1" applyAlignment="1">
      <alignment horizontal="right" vertical="center"/>
    </xf>
    <xf numFmtId="164" fontId="2" fillId="0" borderId="3" xfId="3" applyNumberFormat="1" applyFont="1" applyFill="1" applyBorder="1" applyAlignment="1">
      <alignment vertical="center"/>
    </xf>
    <xf numFmtId="164" fontId="3" fillId="0" borderId="3" xfId="3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6" xfId="3" applyNumberFormat="1" applyFont="1" applyFill="1" applyBorder="1" applyAlignment="1">
      <alignment vertical="center" wrapText="1"/>
    </xf>
    <xf numFmtId="0" fontId="2" fillId="0" borderId="6" xfId="0" applyFont="1" applyBorder="1"/>
    <xf numFmtId="0" fontId="2" fillId="0" borderId="6" xfId="0" applyNumberFormat="1" applyFont="1" applyBorder="1" applyAlignment="1">
      <alignment horizontal="left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0" xfId="0" applyNumberFormat="1" applyFont="1" applyAlignment="1">
      <alignment horizontal="center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164" fontId="15" fillId="0" borderId="3" xfId="3" applyNumberFormat="1" applyFont="1" applyFill="1" applyBorder="1" applyAlignment="1">
      <alignment vertical="center"/>
    </xf>
    <xf numFmtId="164" fontId="18" fillId="0" borderId="8" xfId="0" applyNumberFormat="1" applyFont="1" applyBorder="1" applyAlignment="1">
      <alignment horizontal="right" vertical="center" wrapText="1"/>
    </xf>
    <xf numFmtId="164" fontId="17" fillId="0" borderId="14" xfId="0" applyNumberFormat="1" applyFont="1" applyBorder="1" applyAlignment="1">
      <alignment horizontal="right" vertical="center" wrapText="1"/>
    </xf>
    <xf numFmtId="0" fontId="15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3" fillId="0" borderId="3" xfId="0" applyNumberFormat="1" applyFont="1" applyBorder="1"/>
    <xf numFmtId="164" fontId="2" fillId="0" borderId="4" xfId="0" applyNumberFormat="1" applyFont="1" applyBorder="1"/>
    <xf numFmtId="164" fontId="3" fillId="0" borderId="4" xfId="0" applyNumberFormat="1" applyFont="1" applyBorder="1"/>
    <xf numFmtId="164" fontId="15" fillId="0" borderId="4" xfId="0" applyNumberFormat="1" applyFont="1" applyBorder="1"/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2" fillId="0" borderId="16" xfId="3" applyNumberFormat="1" applyFont="1" applyFill="1" applyBorder="1" applyAlignment="1">
      <alignment horizontal="right" vertical="center"/>
    </xf>
    <xf numFmtId="164" fontId="17" fillId="0" borderId="17" xfId="0" applyNumberFormat="1" applyFont="1" applyBorder="1" applyAlignment="1">
      <alignment horizontal="right" vertical="center" wrapText="1"/>
    </xf>
    <xf numFmtId="164" fontId="3" fillId="0" borderId="16" xfId="3" applyNumberFormat="1" applyFont="1" applyFill="1" applyBorder="1" applyAlignment="1">
      <alignment horizontal="right" vertical="center"/>
    </xf>
    <xf numFmtId="165" fontId="17" fillId="0" borderId="17" xfId="0" applyNumberFormat="1" applyFont="1" applyBorder="1" applyAlignment="1">
      <alignment horizontal="right" vertical="center" wrapText="1"/>
    </xf>
    <xf numFmtId="164" fontId="2" fillId="0" borderId="16" xfId="3" applyNumberFormat="1" applyFont="1" applyFill="1" applyBorder="1" applyAlignment="1">
      <alignment vertical="center"/>
    </xf>
    <xf numFmtId="164" fontId="3" fillId="0" borderId="16" xfId="3" applyNumberFormat="1" applyFont="1" applyFill="1" applyBorder="1" applyAlignment="1">
      <alignment vertical="center"/>
    </xf>
    <xf numFmtId="165" fontId="18" fillId="0" borderId="17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5" fontId="17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/>
    <xf numFmtId="0" fontId="3" fillId="0" borderId="20" xfId="0" applyFont="1" applyBorder="1"/>
    <xf numFmtId="166" fontId="2" fillId="0" borderId="20" xfId="0" applyNumberFormat="1" applyFont="1" applyBorder="1"/>
    <xf numFmtId="164" fontId="2" fillId="0" borderId="20" xfId="0" applyNumberFormat="1" applyFont="1" applyBorder="1"/>
    <xf numFmtId="164" fontId="3" fillId="0" borderId="20" xfId="0" applyNumberFormat="1" applyFont="1" applyBorder="1"/>
    <xf numFmtId="164" fontId="2" fillId="0" borderId="21" xfId="0" applyNumberFormat="1" applyFont="1" applyBorder="1"/>
    <xf numFmtId="0" fontId="20" fillId="0" borderId="0" xfId="0" applyNumberFormat="1" applyFont="1" applyBorder="1" applyAlignment="1">
      <alignment horizontal="right" vertical="center"/>
    </xf>
    <xf numFmtId="0" fontId="3" fillId="0" borderId="6" xfId="3" applyNumberFormat="1" applyFont="1" applyFill="1" applyBorder="1" applyAlignment="1">
      <alignment horizontal="center" vertical="center" wrapText="1"/>
    </xf>
    <xf numFmtId="0" fontId="3" fillId="0" borderId="22" xfId="0" applyFont="1" applyBorder="1"/>
    <xf numFmtId="164" fontId="15" fillId="0" borderId="0" xfId="0" applyNumberFormat="1" applyFont="1" applyAlignment="1">
      <alignment horizontal="right" vertical="center" wrapText="1"/>
    </xf>
    <xf numFmtId="0" fontId="15" fillId="0" borderId="0" xfId="0" applyFont="1"/>
    <xf numFmtId="167" fontId="2" fillId="0" borderId="0" xfId="4" applyNumberFormat="1" applyFont="1"/>
    <xf numFmtId="0" fontId="9" fillId="0" borderId="9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</cellXfs>
  <cellStyles count="5">
    <cellStyle name="Normal" xfId="0" builtinId="0"/>
    <cellStyle name="Percent" xfId="4" builtinId="5"/>
    <cellStyle name="Обычный 2" xfId="1"/>
    <cellStyle name="Обычный 26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79"/>
  <sheetViews>
    <sheetView showZeros="0" tabSelected="1" zoomScaleNormal="100" zoomScaleSheetLayoutView="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979" sqref="I979"/>
    </sheetView>
  </sheetViews>
  <sheetFormatPr defaultRowHeight="12.75"/>
  <cols>
    <col min="1" max="1" width="5.5703125" style="1" customWidth="1"/>
    <col min="2" max="2" width="22.85546875" style="2" customWidth="1"/>
    <col min="3" max="3" width="13" style="2" customWidth="1"/>
    <col min="4" max="4" width="13.42578125" style="2" customWidth="1"/>
    <col min="5" max="5" width="12.140625" style="2" customWidth="1"/>
    <col min="6" max="6" width="13" style="2" customWidth="1"/>
    <col min="7" max="8" width="13.5703125" style="2" customWidth="1"/>
    <col min="9" max="9" width="14" style="2" customWidth="1"/>
    <col min="10" max="10" width="17.42578125" style="2" customWidth="1"/>
    <col min="11" max="11" width="16.42578125" style="3" customWidth="1"/>
    <col min="12" max="16384" width="9.140625" style="3"/>
  </cols>
  <sheetData>
    <row r="1" spans="1:11" ht="18.75" customHeight="1">
      <c r="A1" s="71" t="s">
        <v>854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17.25" customHeight="1">
      <c r="A2" s="71" t="s">
        <v>866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1.75" customHeight="1" thickBot="1">
      <c r="A3" s="16"/>
      <c r="B3" s="16"/>
      <c r="C3" s="16"/>
      <c r="D3" s="16"/>
      <c r="E3" s="6"/>
      <c r="F3" s="6"/>
      <c r="G3" s="6"/>
      <c r="H3" s="6"/>
      <c r="I3" s="6"/>
      <c r="J3" s="6"/>
      <c r="K3" s="61" t="s">
        <v>853</v>
      </c>
    </row>
    <row r="4" spans="1:11" ht="15.75" customHeight="1" thickBot="1">
      <c r="A4" s="69" t="s">
        <v>827</v>
      </c>
      <c r="B4" s="67" t="s">
        <v>845</v>
      </c>
      <c r="C4" s="72" t="s">
        <v>867</v>
      </c>
      <c r="D4" s="73"/>
      <c r="E4" s="73"/>
      <c r="F4" s="73"/>
      <c r="G4" s="73"/>
      <c r="H4" s="73"/>
      <c r="I4" s="73"/>
      <c r="J4" s="73"/>
      <c r="K4" s="74"/>
    </row>
    <row r="5" spans="1:11" s="4" customFormat="1" ht="138.75" customHeight="1" thickBot="1">
      <c r="A5" s="70"/>
      <c r="B5" s="68"/>
      <c r="C5" s="40" t="s">
        <v>857</v>
      </c>
      <c r="D5" s="40" t="s">
        <v>856</v>
      </c>
      <c r="E5" s="41" t="s">
        <v>858</v>
      </c>
      <c r="F5" s="42" t="s">
        <v>855</v>
      </c>
      <c r="G5" s="42" t="s">
        <v>860</v>
      </c>
      <c r="H5" s="42" t="s">
        <v>865</v>
      </c>
      <c r="I5" s="42" t="s">
        <v>863</v>
      </c>
      <c r="J5" s="42" t="s">
        <v>864</v>
      </c>
      <c r="K5" s="42" t="s">
        <v>868</v>
      </c>
    </row>
    <row r="6" spans="1:11" s="4" customFormat="1" ht="15.75" customHeight="1" thickBot="1">
      <c r="A6" s="14">
        <v>1</v>
      </c>
      <c r="B6" s="15">
        <v>2</v>
      </c>
      <c r="C6" s="15">
        <v>3</v>
      </c>
      <c r="D6" s="26">
        <v>4</v>
      </c>
      <c r="E6" s="26" t="s">
        <v>859</v>
      </c>
      <c r="F6" s="15">
        <v>6</v>
      </c>
      <c r="G6" s="15">
        <v>7</v>
      </c>
      <c r="H6" s="15">
        <v>8</v>
      </c>
      <c r="I6" s="15" t="s">
        <v>861</v>
      </c>
      <c r="J6" s="15" t="s">
        <v>862</v>
      </c>
      <c r="K6" s="15">
        <v>11</v>
      </c>
    </row>
    <row r="7" spans="1:11" s="5" customFormat="1">
      <c r="A7" s="8"/>
      <c r="B7" s="62" t="s">
        <v>0</v>
      </c>
      <c r="C7" s="45"/>
      <c r="D7" s="18"/>
      <c r="E7" s="31"/>
      <c r="F7" s="36"/>
      <c r="G7" s="38"/>
      <c r="H7" s="38"/>
      <c r="I7" s="39"/>
      <c r="J7" s="44"/>
      <c r="K7" s="63"/>
    </row>
    <row r="8" spans="1:11">
      <c r="A8" s="9">
        <v>1020</v>
      </c>
      <c r="B8" s="23" t="s">
        <v>1</v>
      </c>
      <c r="C8" s="43">
        <v>1114563.48</v>
      </c>
      <c r="D8" s="17">
        <v>72501.789999999994</v>
      </c>
      <c r="E8" s="29">
        <f t="shared" ref="E8:E10" si="0">D8/C8*100</f>
        <v>6.5049493636737497</v>
      </c>
      <c r="F8" s="35">
        <v>91741.81</v>
      </c>
      <c r="G8" s="37">
        <v>229181.8</v>
      </c>
      <c r="H8" s="37">
        <v>590.79999999999995</v>
      </c>
      <c r="I8" s="37">
        <f>F8+G8+H8</f>
        <v>321514.40999999997</v>
      </c>
      <c r="J8" s="46">
        <f>D8/I8*100</f>
        <v>22.550090367644795</v>
      </c>
      <c r="K8" s="57">
        <f>IF(J8&gt;50,0,J8)</f>
        <v>22.550090367644795</v>
      </c>
    </row>
    <row r="9" spans="1:11">
      <c r="A9" s="9">
        <v>1021</v>
      </c>
      <c r="B9" s="23" t="s">
        <v>2</v>
      </c>
      <c r="C9" s="43">
        <v>10473.85</v>
      </c>
      <c r="D9" s="17">
        <v>2727.81</v>
      </c>
      <c r="E9" s="29">
        <f t="shared" si="0"/>
        <v>26.044004831079302</v>
      </c>
      <c r="F9" s="35">
        <v>2633.87</v>
      </c>
      <c r="G9" s="37">
        <v>2228.19</v>
      </c>
      <c r="H9" s="37">
        <v>2786</v>
      </c>
      <c r="I9" s="37">
        <f t="shared" ref="I9:I10" si="1">F9+G9+H9</f>
        <v>7648.0599999999995</v>
      </c>
      <c r="J9" s="46">
        <f t="shared" ref="J9:J10" si="2">D9/I9*100</f>
        <v>35.666691945408381</v>
      </c>
      <c r="K9" s="57">
        <f t="shared" ref="K9:K10" si="3">IF(J9&gt;50,0,J9)</f>
        <v>35.666691945408381</v>
      </c>
    </row>
    <row r="10" spans="1:11">
      <c r="A10" s="9">
        <v>1022</v>
      </c>
      <c r="B10" s="23" t="s">
        <v>3</v>
      </c>
      <c r="C10" s="43">
        <v>5031.09</v>
      </c>
      <c r="D10" s="17">
        <v>1845</v>
      </c>
      <c r="E10" s="29">
        <f t="shared" si="0"/>
        <v>36.671973667734029</v>
      </c>
      <c r="F10" s="35">
        <v>520.22</v>
      </c>
      <c r="G10" s="37">
        <v>1099.4000000000001</v>
      </c>
      <c r="H10" s="37">
        <v>1627.5</v>
      </c>
      <c r="I10" s="37">
        <f t="shared" si="1"/>
        <v>3247.12</v>
      </c>
      <c r="J10" s="46">
        <f t="shared" si="2"/>
        <v>56.819581660055682</v>
      </c>
      <c r="K10" s="57">
        <f t="shared" si="3"/>
        <v>0</v>
      </c>
    </row>
    <row r="11" spans="1:11">
      <c r="A11" s="7"/>
      <c r="B11" s="23"/>
      <c r="C11" s="47"/>
      <c r="D11" s="19"/>
      <c r="E11" s="29"/>
      <c r="F11" s="35"/>
      <c r="G11" s="37"/>
      <c r="H11" s="37"/>
      <c r="I11" s="39"/>
      <c r="J11" s="46"/>
      <c r="K11" s="55"/>
    </row>
    <row r="12" spans="1:11" s="5" customFormat="1">
      <c r="A12" s="8"/>
      <c r="B12" s="62" t="s">
        <v>4</v>
      </c>
      <c r="C12" s="48"/>
      <c r="D12" s="20"/>
      <c r="E12" s="31"/>
      <c r="F12" s="36"/>
      <c r="G12" s="38"/>
      <c r="H12" s="38"/>
      <c r="I12" s="39"/>
      <c r="J12" s="46"/>
      <c r="K12" s="56"/>
    </row>
    <row r="13" spans="1:11">
      <c r="A13" s="9">
        <v>1001</v>
      </c>
      <c r="B13" s="23" t="s">
        <v>1</v>
      </c>
      <c r="C13" s="47">
        <v>7761732.3399999999</v>
      </c>
      <c r="D13" s="19">
        <v>340379.46</v>
      </c>
      <c r="E13" s="29">
        <f t="shared" ref="E13:E31" si="4">D13/C13*100</f>
        <v>4.3853542622934611</v>
      </c>
      <c r="F13" s="35">
        <v>923972.64</v>
      </c>
      <c r="G13" s="37">
        <v>2499742.5099999998</v>
      </c>
      <c r="H13" s="37"/>
      <c r="I13" s="37">
        <f t="shared" ref="I13:I31" si="5">F13+G13+H13</f>
        <v>3423715.15</v>
      </c>
      <c r="J13" s="46">
        <f t="shared" ref="J13:J31" si="6">D13/I13*100</f>
        <v>9.941815983143341</v>
      </c>
      <c r="K13" s="58">
        <f t="shared" ref="K13:K68" si="7">IF(J13&gt;50,0,J13)</f>
        <v>9.941815983143341</v>
      </c>
    </row>
    <row r="14" spans="1:11">
      <c r="A14" s="9">
        <v>1002</v>
      </c>
      <c r="B14" s="23" t="s">
        <v>5</v>
      </c>
      <c r="C14" s="47">
        <v>92329.55</v>
      </c>
      <c r="D14" s="19">
        <v>10269.69</v>
      </c>
      <c r="E14" s="29">
        <f t="shared" si="4"/>
        <v>11.122863698566711</v>
      </c>
      <c r="F14" s="35">
        <v>31930.87</v>
      </c>
      <c r="G14" s="37">
        <v>27951.62</v>
      </c>
      <c r="H14" s="37">
        <v>5733.5</v>
      </c>
      <c r="I14" s="37">
        <f t="shared" si="5"/>
        <v>65615.989999999991</v>
      </c>
      <c r="J14" s="46">
        <f t="shared" si="6"/>
        <v>15.651200263838131</v>
      </c>
      <c r="K14" s="58">
        <f t="shared" si="7"/>
        <v>15.651200263838131</v>
      </c>
    </row>
    <row r="15" spans="1:11">
      <c r="A15" s="9">
        <v>1003</v>
      </c>
      <c r="B15" s="23" t="s">
        <v>6</v>
      </c>
      <c r="C15" s="47">
        <v>20254.97</v>
      </c>
      <c r="D15" s="19">
        <v>7978.62</v>
      </c>
      <c r="E15" s="29">
        <f t="shared" si="4"/>
        <v>39.390924795247777</v>
      </c>
      <c r="F15" s="35">
        <v>4269.63</v>
      </c>
      <c r="G15" s="37">
        <v>11458.93</v>
      </c>
      <c r="H15" s="37">
        <v>4640.2</v>
      </c>
      <c r="I15" s="37">
        <f t="shared" si="5"/>
        <v>20368.760000000002</v>
      </c>
      <c r="J15" s="46">
        <f t="shared" si="6"/>
        <v>39.170867544219675</v>
      </c>
      <c r="K15" s="58">
        <f t="shared" si="7"/>
        <v>39.170867544219675</v>
      </c>
    </row>
    <row r="16" spans="1:11">
      <c r="A16" s="9">
        <v>1004</v>
      </c>
      <c r="B16" s="23" t="s">
        <v>7</v>
      </c>
      <c r="C16" s="47">
        <v>26753.01</v>
      </c>
      <c r="D16" s="19">
        <v>2908.98</v>
      </c>
      <c r="E16" s="29">
        <f t="shared" si="4"/>
        <v>10.873468069574228</v>
      </c>
      <c r="F16" s="35">
        <v>4284.32</v>
      </c>
      <c r="G16" s="37">
        <v>5196.03</v>
      </c>
      <c r="H16" s="37">
        <v>3158.4</v>
      </c>
      <c r="I16" s="37">
        <f t="shared" si="5"/>
        <v>12638.749999999998</v>
      </c>
      <c r="J16" s="46">
        <f t="shared" si="6"/>
        <v>23.016358421521119</v>
      </c>
      <c r="K16" s="58">
        <f t="shared" si="7"/>
        <v>23.016358421521119</v>
      </c>
    </row>
    <row r="17" spans="1:11">
      <c r="A17" s="9">
        <v>1005</v>
      </c>
      <c r="B17" s="23" t="s">
        <v>8</v>
      </c>
      <c r="C17" s="47">
        <v>40087.93</v>
      </c>
      <c r="D17" s="19">
        <v>5864</v>
      </c>
      <c r="E17" s="29">
        <f t="shared" si="4"/>
        <v>14.627844341177006</v>
      </c>
      <c r="F17" s="35">
        <v>2496.08</v>
      </c>
      <c r="G17" s="37">
        <v>14389.22</v>
      </c>
      <c r="H17" s="37">
        <v>3445.4</v>
      </c>
      <c r="I17" s="37">
        <f t="shared" si="5"/>
        <v>20330.7</v>
      </c>
      <c r="J17" s="46">
        <f t="shared" si="6"/>
        <v>28.843079677532007</v>
      </c>
      <c r="K17" s="58">
        <f t="shared" si="7"/>
        <v>28.843079677532007</v>
      </c>
    </row>
    <row r="18" spans="1:11">
      <c r="A18" s="9">
        <v>1011</v>
      </c>
      <c r="B18" s="23" t="s">
        <v>9</v>
      </c>
      <c r="C18" s="47">
        <v>78394.679999999993</v>
      </c>
      <c r="D18" s="19">
        <v>8416.06</v>
      </c>
      <c r="E18" s="29">
        <f t="shared" si="4"/>
        <v>10.735498888444981</v>
      </c>
      <c r="F18" s="35">
        <v>11310.56</v>
      </c>
      <c r="G18" s="37">
        <v>58556.79</v>
      </c>
      <c r="H18" s="37">
        <v>8001.2</v>
      </c>
      <c r="I18" s="37">
        <f t="shared" si="5"/>
        <v>77868.55</v>
      </c>
      <c r="J18" s="46">
        <f t="shared" si="6"/>
        <v>10.808034822787889</v>
      </c>
      <c r="K18" s="58">
        <f t="shared" si="7"/>
        <v>10.808034822787889</v>
      </c>
    </row>
    <row r="19" spans="1:11">
      <c r="A19" s="9">
        <v>1006</v>
      </c>
      <c r="B19" s="23" t="s">
        <v>10</v>
      </c>
      <c r="C19" s="47">
        <v>30132.52</v>
      </c>
      <c r="D19" s="19">
        <v>3544.55</v>
      </c>
      <c r="E19" s="29">
        <f t="shared" si="4"/>
        <v>11.763204670568541</v>
      </c>
      <c r="F19" s="35">
        <v>10750.33</v>
      </c>
      <c r="G19" s="37">
        <v>6024.15</v>
      </c>
      <c r="H19" s="37">
        <v>2484.1999999999998</v>
      </c>
      <c r="I19" s="37">
        <f t="shared" si="5"/>
        <v>19258.68</v>
      </c>
      <c r="J19" s="46">
        <f t="shared" si="6"/>
        <v>18.404947794968297</v>
      </c>
      <c r="K19" s="58">
        <f t="shared" si="7"/>
        <v>18.404947794968297</v>
      </c>
    </row>
    <row r="20" spans="1:11">
      <c r="A20" s="9">
        <v>1007</v>
      </c>
      <c r="B20" s="23" t="s">
        <v>11</v>
      </c>
      <c r="C20" s="47">
        <v>4125.8900000000003</v>
      </c>
      <c r="D20" s="19">
        <v>1556.85</v>
      </c>
      <c r="E20" s="29">
        <f t="shared" si="4"/>
        <v>37.733676855175489</v>
      </c>
      <c r="F20" s="35">
        <v>318.02999999999997</v>
      </c>
      <c r="G20" s="37">
        <v>271.37</v>
      </c>
      <c r="H20" s="37">
        <v>1599.9</v>
      </c>
      <c r="I20" s="37">
        <f t="shared" si="5"/>
        <v>2189.3000000000002</v>
      </c>
      <c r="J20" s="46">
        <f t="shared" si="6"/>
        <v>71.111770885671206</v>
      </c>
      <c r="K20" s="58">
        <f t="shared" si="7"/>
        <v>0</v>
      </c>
    </row>
    <row r="21" spans="1:11">
      <c r="A21" s="9">
        <v>1012</v>
      </c>
      <c r="B21" s="23" t="s">
        <v>12</v>
      </c>
      <c r="C21" s="47">
        <v>49572.49</v>
      </c>
      <c r="D21" s="19">
        <v>5276.17</v>
      </c>
      <c r="E21" s="29">
        <f t="shared" si="4"/>
        <v>10.64334270882903</v>
      </c>
      <c r="F21" s="35">
        <v>5243.45</v>
      </c>
      <c r="G21" s="37">
        <v>29362.74</v>
      </c>
      <c r="H21" s="37">
        <v>5123.3999999999996</v>
      </c>
      <c r="I21" s="37">
        <f t="shared" si="5"/>
        <v>39729.590000000004</v>
      </c>
      <c r="J21" s="46">
        <f t="shared" si="6"/>
        <v>13.280202488875419</v>
      </c>
      <c r="K21" s="58">
        <f t="shared" si="7"/>
        <v>13.280202488875419</v>
      </c>
    </row>
    <row r="22" spans="1:11">
      <c r="A22" s="9">
        <v>1008</v>
      </c>
      <c r="B22" s="23" t="s">
        <v>13</v>
      </c>
      <c r="C22" s="47">
        <v>9177.91</v>
      </c>
      <c r="D22" s="19">
        <v>2292.71</v>
      </c>
      <c r="E22" s="29">
        <f t="shared" si="4"/>
        <v>24.980741802872334</v>
      </c>
      <c r="F22" s="35">
        <v>742.68</v>
      </c>
      <c r="G22" s="37">
        <v>1273.6600000000001</v>
      </c>
      <c r="H22" s="37">
        <v>1956.5</v>
      </c>
      <c r="I22" s="37">
        <f t="shared" si="5"/>
        <v>3972.84</v>
      </c>
      <c r="J22" s="46">
        <f t="shared" si="6"/>
        <v>57.709598171585064</v>
      </c>
      <c r="K22" s="58">
        <f t="shared" si="7"/>
        <v>0</v>
      </c>
    </row>
    <row r="23" spans="1:11">
      <c r="A23" s="9">
        <v>1013</v>
      </c>
      <c r="B23" s="23" t="s">
        <v>14</v>
      </c>
      <c r="C23" s="47">
        <v>140057.60000000001</v>
      </c>
      <c r="D23" s="19">
        <v>8830.52</v>
      </c>
      <c r="E23" s="29">
        <f t="shared" si="4"/>
        <v>6.3049202613781761</v>
      </c>
      <c r="F23" s="35">
        <v>29107.919999999998</v>
      </c>
      <c r="G23" s="37">
        <v>54110.400000000001</v>
      </c>
      <c r="H23" s="37">
        <v>9571.4</v>
      </c>
      <c r="I23" s="37">
        <f t="shared" si="5"/>
        <v>92789.72</v>
      </c>
      <c r="J23" s="46">
        <f t="shared" si="6"/>
        <v>9.5167007724562591</v>
      </c>
      <c r="K23" s="58">
        <f t="shared" si="7"/>
        <v>9.5167007724562591</v>
      </c>
    </row>
    <row r="24" spans="1:11">
      <c r="A24" s="9">
        <v>1009</v>
      </c>
      <c r="B24" s="23" t="s">
        <v>15</v>
      </c>
      <c r="C24" s="47">
        <v>34249.870000000003</v>
      </c>
      <c r="D24" s="19">
        <v>3825.01</v>
      </c>
      <c r="E24" s="29">
        <f t="shared" si="4"/>
        <v>11.167954798076606</v>
      </c>
      <c r="F24" s="35">
        <v>2890.44</v>
      </c>
      <c r="G24" s="37">
        <v>9817.44</v>
      </c>
      <c r="H24" s="37">
        <v>2894.6</v>
      </c>
      <c r="I24" s="37">
        <f t="shared" si="5"/>
        <v>15602.480000000001</v>
      </c>
      <c r="J24" s="46">
        <f t="shared" si="6"/>
        <v>24.515397552184012</v>
      </c>
      <c r="K24" s="58">
        <f t="shared" si="7"/>
        <v>24.515397552184012</v>
      </c>
    </row>
    <row r="25" spans="1:11">
      <c r="A25" s="9">
        <v>1010</v>
      </c>
      <c r="B25" s="23" t="s">
        <v>16</v>
      </c>
      <c r="C25" s="47">
        <v>33810.720000000001</v>
      </c>
      <c r="D25" s="19">
        <v>4099.45</v>
      </c>
      <c r="E25" s="29">
        <f t="shared" si="4"/>
        <v>12.124704827344699</v>
      </c>
      <c r="F25" s="35">
        <v>5712.22</v>
      </c>
      <c r="G25" s="37">
        <v>11922.03</v>
      </c>
      <c r="H25" s="37">
        <v>3544.8</v>
      </c>
      <c r="I25" s="37">
        <f t="shared" si="5"/>
        <v>21179.05</v>
      </c>
      <c r="J25" s="46">
        <f t="shared" si="6"/>
        <v>19.356156201529341</v>
      </c>
      <c r="K25" s="58">
        <f t="shared" si="7"/>
        <v>19.356156201529341</v>
      </c>
    </row>
    <row r="26" spans="1:11">
      <c r="A26" s="9">
        <v>1014</v>
      </c>
      <c r="B26" s="23" t="s">
        <v>17</v>
      </c>
      <c r="C26" s="47">
        <v>54796.61</v>
      </c>
      <c r="D26" s="19">
        <v>6914.44</v>
      </c>
      <c r="E26" s="29">
        <f t="shared" si="4"/>
        <v>12.618371829936196</v>
      </c>
      <c r="F26" s="35">
        <v>8215.16</v>
      </c>
      <c r="G26" s="37">
        <v>21306.18</v>
      </c>
      <c r="H26" s="37">
        <v>6704</v>
      </c>
      <c r="I26" s="37">
        <f t="shared" si="5"/>
        <v>36225.339999999997</v>
      </c>
      <c r="J26" s="46">
        <f t="shared" si="6"/>
        <v>19.087301872114935</v>
      </c>
      <c r="K26" s="58">
        <f t="shared" si="7"/>
        <v>19.087301872114935</v>
      </c>
    </row>
    <row r="27" spans="1:11">
      <c r="A27" s="9">
        <v>1017</v>
      </c>
      <c r="B27" s="23" t="s">
        <v>18</v>
      </c>
      <c r="C27" s="47">
        <v>97070.03</v>
      </c>
      <c r="D27" s="19">
        <v>8450.33</v>
      </c>
      <c r="E27" s="29">
        <f t="shared" si="4"/>
        <v>8.7053954758229697</v>
      </c>
      <c r="F27" s="35">
        <v>22646.47</v>
      </c>
      <c r="G27" s="37">
        <v>62512.87</v>
      </c>
      <c r="H27" s="37">
        <v>4543.3</v>
      </c>
      <c r="I27" s="37">
        <f t="shared" si="5"/>
        <v>89702.64</v>
      </c>
      <c r="J27" s="46">
        <f t="shared" si="6"/>
        <v>9.4203804927034476</v>
      </c>
      <c r="K27" s="58">
        <f t="shared" si="7"/>
        <v>9.4203804927034476</v>
      </c>
    </row>
    <row r="28" spans="1:11">
      <c r="A28" s="9">
        <v>1018</v>
      </c>
      <c r="B28" s="23" t="s">
        <v>19</v>
      </c>
      <c r="C28" s="47">
        <v>23281.119999999999</v>
      </c>
      <c r="D28" s="19">
        <v>3527.12</v>
      </c>
      <c r="E28" s="29">
        <f t="shared" si="4"/>
        <v>15.150130234284262</v>
      </c>
      <c r="F28" s="35">
        <v>3201.04</v>
      </c>
      <c r="G28" s="37">
        <v>4444</v>
      </c>
      <c r="H28" s="37">
        <v>1866.1</v>
      </c>
      <c r="I28" s="37">
        <f t="shared" si="5"/>
        <v>9511.14</v>
      </c>
      <c r="J28" s="46">
        <f t="shared" si="6"/>
        <v>37.084092968876497</v>
      </c>
      <c r="K28" s="58">
        <f t="shared" si="7"/>
        <v>37.084092968876497</v>
      </c>
    </row>
    <row r="29" spans="1:11">
      <c r="A29" s="9">
        <v>1019</v>
      </c>
      <c r="B29" s="23" t="s">
        <v>20</v>
      </c>
      <c r="C29" s="47">
        <v>56342.93</v>
      </c>
      <c r="D29" s="19">
        <v>8233.4500000000007</v>
      </c>
      <c r="E29" s="29">
        <f t="shared" si="4"/>
        <v>14.613102300501591</v>
      </c>
      <c r="F29" s="35">
        <v>36769.800000000003</v>
      </c>
      <c r="G29" s="37">
        <v>20369.45</v>
      </c>
      <c r="H29" s="37">
        <v>5177.5</v>
      </c>
      <c r="I29" s="37">
        <f t="shared" si="5"/>
        <v>62316.75</v>
      </c>
      <c r="J29" s="46">
        <f t="shared" si="6"/>
        <v>13.212258341457153</v>
      </c>
      <c r="K29" s="58">
        <f t="shared" si="7"/>
        <v>13.212258341457153</v>
      </c>
    </row>
    <row r="30" spans="1:11">
      <c r="A30" s="9">
        <v>1015</v>
      </c>
      <c r="B30" s="23" t="s">
        <v>21</v>
      </c>
      <c r="C30" s="47">
        <v>46869.87</v>
      </c>
      <c r="D30" s="19">
        <v>6575.02</v>
      </c>
      <c r="E30" s="29">
        <f t="shared" si="4"/>
        <v>14.028244584420651</v>
      </c>
      <c r="F30" s="35">
        <v>9984.4599999999991</v>
      </c>
      <c r="G30" s="37">
        <v>15478.15</v>
      </c>
      <c r="H30" s="37">
        <v>2705.8</v>
      </c>
      <c r="I30" s="37">
        <f t="shared" si="5"/>
        <v>28168.41</v>
      </c>
      <c r="J30" s="46">
        <f t="shared" si="6"/>
        <v>23.341821565363471</v>
      </c>
      <c r="K30" s="58">
        <f t="shared" si="7"/>
        <v>23.341821565363471</v>
      </c>
    </row>
    <row r="31" spans="1:11">
      <c r="A31" s="9">
        <v>1016</v>
      </c>
      <c r="B31" s="23" t="s">
        <v>22</v>
      </c>
      <c r="C31" s="47">
        <v>29416.09</v>
      </c>
      <c r="D31" s="19">
        <v>5053.46</v>
      </c>
      <c r="E31" s="29">
        <f t="shared" si="4"/>
        <v>17.179237621315409</v>
      </c>
      <c r="F31" s="35">
        <v>3459.14</v>
      </c>
      <c r="G31" s="37">
        <v>22048.54</v>
      </c>
      <c r="H31" s="37">
        <v>1818.8</v>
      </c>
      <c r="I31" s="37">
        <f t="shared" si="5"/>
        <v>27326.48</v>
      </c>
      <c r="J31" s="46">
        <f t="shared" si="6"/>
        <v>18.492905050339452</v>
      </c>
      <c r="K31" s="58">
        <f t="shared" si="7"/>
        <v>18.492905050339452</v>
      </c>
    </row>
    <row r="32" spans="1:11">
      <c r="A32" s="7"/>
      <c r="B32" s="23"/>
      <c r="C32" s="47"/>
      <c r="D32" s="19"/>
      <c r="E32" s="29"/>
      <c r="F32" s="35"/>
      <c r="G32" s="37"/>
      <c r="H32" s="37"/>
      <c r="I32" s="37"/>
      <c r="J32" s="46"/>
      <c r="K32" s="58"/>
    </row>
    <row r="33" spans="1:11" s="5" customFormat="1">
      <c r="A33" s="8"/>
      <c r="B33" s="62" t="s">
        <v>23</v>
      </c>
      <c r="C33" s="48"/>
      <c r="D33" s="20"/>
      <c r="E33" s="31"/>
      <c r="F33" s="36"/>
      <c r="G33" s="38"/>
      <c r="H33" s="38"/>
      <c r="I33" s="39"/>
      <c r="J33" s="46"/>
      <c r="K33" s="59"/>
    </row>
    <row r="34" spans="1:11">
      <c r="A34" s="9">
        <v>1041</v>
      </c>
      <c r="B34" s="23" t="s">
        <v>23</v>
      </c>
      <c r="C34" s="47">
        <v>62084.87</v>
      </c>
      <c r="D34" s="19">
        <v>6575.88</v>
      </c>
      <c r="E34" s="29">
        <f t="shared" ref="E34:E59" si="8">D34/C34*100</f>
        <v>10.59175931269567</v>
      </c>
      <c r="F34" s="35">
        <v>13788</v>
      </c>
      <c r="G34" s="37">
        <v>21225.98</v>
      </c>
      <c r="H34" s="37">
        <v>5557.5</v>
      </c>
      <c r="I34" s="37">
        <f t="shared" ref="I34:I59" si="9">F34+G34+H34</f>
        <v>40571.479999999996</v>
      </c>
      <c r="J34" s="46">
        <f t="shared" ref="J34:J59" si="10">D34/I34*100</f>
        <v>16.208134384055008</v>
      </c>
      <c r="K34" s="58">
        <f t="shared" si="7"/>
        <v>16.208134384055008</v>
      </c>
    </row>
    <row r="35" spans="1:11">
      <c r="A35" s="9">
        <v>1024</v>
      </c>
      <c r="B35" s="23" t="s">
        <v>24</v>
      </c>
      <c r="C35" s="47">
        <v>5391.08</v>
      </c>
      <c r="D35" s="19">
        <v>1974.62</v>
      </c>
      <c r="E35" s="29">
        <f t="shared" si="8"/>
        <v>36.627540307322462</v>
      </c>
      <c r="F35" s="35">
        <v>614.59</v>
      </c>
      <c r="G35" s="37">
        <v>1252.19</v>
      </c>
      <c r="H35" s="37">
        <v>673.2</v>
      </c>
      <c r="I35" s="37">
        <f t="shared" si="9"/>
        <v>2539.9800000000005</v>
      </c>
      <c r="J35" s="46">
        <f t="shared" si="10"/>
        <v>77.741557020133996</v>
      </c>
      <c r="K35" s="58">
        <f t="shared" si="7"/>
        <v>0</v>
      </c>
    </row>
    <row r="36" spans="1:11">
      <c r="A36" s="9">
        <v>1025</v>
      </c>
      <c r="B36" s="23" t="s">
        <v>25</v>
      </c>
      <c r="C36" s="47">
        <v>18736.66</v>
      </c>
      <c r="D36" s="19">
        <v>3236.9</v>
      </c>
      <c r="E36" s="29">
        <f t="shared" si="8"/>
        <v>17.275757792477421</v>
      </c>
      <c r="F36" s="35">
        <v>1027.47</v>
      </c>
      <c r="G36" s="37">
        <v>8523.06</v>
      </c>
      <c r="H36" s="37">
        <v>2952.7</v>
      </c>
      <c r="I36" s="37">
        <f t="shared" si="9"/>
        <v>12503.23</v>
      </c>
      <c r="J36" s="46">
        <f t="shared" si="10"/>
        <v>25.888510408910335</v>
      </c>
      <c r="K36" s="58">
        <f t="shared" si="7"/>
        <v>25.888510408910335</v>
      </c>
    </row>
    <row r="37" spans="1:11">
      <c r="A37" s="9">
        <v>1026</v>
      </c>
      <c r="B37" s="23" t="s">
        <v>26</v>
      </c>
      <c r="C37" s="47">
        <v>8217.7099999999991</v>
      </c>
      <c r="D37" s="19">
        <v>1663.54</v>
      </c>
      <c r="E37" s="29">
        <f t="shared" si="8"/>
        <v>20.243352466806446</v>
      </c>
      <c r="F37" s="35">
        <v>296.20999999999998</v>
      </c>
      <c r="G37" s="37">
        <v>891.56</v>
      </c>
      <c r="H37" s="37">
        <v>1855.3</v>
      </c>
      <c r="I37" s="37">
        <f t="shared" si="9"/>
        <v>3043.0699999999997</v>
      </c>
      <c r="J37" s="46">
        <f t="shared" si="10"/>
        <v>54.66650454968174</v>
      </c>
      <c r="K37" s="58">
        <f t="shared" si="7"/>
        <v>0</v>
      </c>
    </row>
    <row r="38" spans="1:11">
      <c r="A38" s="9">
        <v>1027</v>
      </c>
      <c r="B38" s="23" t="s">
        <v>27</v>
      </c>
      <c r="C38" s="47">
        <v>17106.830000000002</v>
      </c>
      <c r="D38" s="19">
        <v>2136.23</v>
      </c>
      <c r="E38" s="29">
        <f t="shared" si="8"/>
        <v>12.487585367949526</v>
      </c>
      <c r="F38" s="35">
        <v>1002.01</v>
      </c>
      <c r="G38" s="37">
        <v>4528.3900000000003</v>
      </c>
      <c r="H38" s="37">
        <v>2561</v>
      </c>
      <c r="I38" s="37">
        <f t="shared" si="9"/>
        <v>8091.4000000000005</v>
      </c>
      <c r="J38" s="46">
        <f t="shared" si="10"/>
        <v>26.401240823590477</v>
      </c>
      <c r="K38" s="58">
        <f t="shared" si="7"/>
        <v>26.401240823590477</v>
      </c>
    </row>
    <row r="39" spans="1:11">
      <c r="A39" s="9">
        <v>1028</v>
      </c>
      <c r="B39" s="23" t="s">
        <v>28</v>
      </c>
      <c r="C39" s="47">
        <v>7027.6</v>
      </c>
      <c r="D39" s="19">
        <v>2100.12</v>
      </c>
      <c r="E39" s="29">
        <f t="shared" si="8"/>
        <v>29.88388639080198</v>
      </c>
      <c r="F39" s="35">
        <v>1446.74</v>
      </c>
      <c r="G39" s="37">
        <v>2759.8</v>
      </c>
      <c r="H39" s="37">
        <v>1433.6</v>
      </c>
      <c r="I39" s="37">
        <f t="shared" si="9"/>
        <v>5640.1399999999994</v>
      </c>
      <c r="J39" s="46">
        <f t="shared" si="10"/>
        <v>37.23524593361158</v>
      </c>
      <c r="K39" s="58">
        <f t="shared" si="7"/>
        <v>37.23524593361158</v>
      </c>
    </row>
    <row r="40" spans="1:11">
      <c r="A40" s="9">
        <v>1029</v>
      </c>
      <c r="B40" s="23" t="s">
        <v>29</v>
      </c>
      <c r="C40" s="47">
        <v>5740.56</v>
      </c>
      <c r="D40" s="19">
        <v>2082.02</v>
      </c>
      <c r="E40" s="29">
        <f t="shared" si="8"/>
        <v>36.268587036804767</v>
      </c>
      <c r="F40" s="35">
        <v>1083.46</v>
      </c>
      <c r="G40" s="37">
        <v>1278.02</v>
      </c>
      <c r="H40" s="37">
        <v>1926.1</v>
      </c>
      <c r="I40" s="37">
        <f t="shared" si="9"/>
        <v>4287.58</v>
      </c>
      <c r="J40" s="46">
        <f t="shared" si="10"/>
        <v>48.559327172904062</v>
      </c>
      <c r="K40" s="58">
        <f t="shared" si="7"/>
        <v>48.559327172904062</v>
      </c>
    </row>
    <row r="41" spans="1:11">
      <c r="A41" s="9">
        <v>1030</v>
      </c>
      <c r="B41" s="23" t="s">
        <v>30</v>
      </c>
      <c r="C41" s="47">
        <v>6551.01</v>
      </c>
      <c r="D41" s="19">
        <v>1560</v>
      </c>
      <c r="E41" s="29">
        <f t="shared" si="8"/>
        <v>23.813121946081594</v>
      </c>
      <c r="F41" s="35">
        <v>714.64</v>
      </c>
      <c r="G41" s="37">
        <v>837.2</v>
      </c>
      <c r="H41" s="37">
        <v>1862.8</v>
      </c>
      <c r="I41" s="37">
        <f t="shared" si="9"/>
        <v>3414.6400000000003</v>
      </c>
      <c r="J41" s="46">
        <f t="shared" si="10"/>
        <v>45.68563596748119</v>
      </c>
      <c r="K41" s="58">
        <f t="shared" si="7"/>
        <v>45.68563596748119</v>
      </c>
    </row>
    <row r="42" spans="1:11">
      <c r="A42" s="9">
        <v>1031</v>
      </c>
      <c r="B42" s="23" t="s">
        <v>31</v>
      </c>
      <c r="C42" s="47">
        <v>10151.700000000001</v>
      </c>
      <c r="D42" s="19">
        <v>2402.58</v>
      </c>
      <c r="E42" s="29">
        <f t="shared" si="8"/>
        <v>23.666775022902566</v>
      </c>
      <c r="F42" s="35">
        <v>1466.53</v>
      </c>
      <c r="G42" s="37">
        <v>1309.8399999999999</v>
      </c>
      <c r="H42" s="37">
        <v>2309.1999999999998</v>
      </c>
      <c r="I42" s="37">
        <f t="shared" si="9"/>
        <v>5085.57</v>
      </c>
      <c r="J42" s="46">
        <f t="shared" si="10"/>
        <v>47.243081896424592</v>
      </c>
      <c r="K42" s="58">
        <f t="shared" si="7"/>
        <v>47.243081896424592</v>
      </c>
    </row>
    <row r="43" spans="1:11">
      <c r="A43" s="9">
        <v>1032</v>
      </c>
      <c r="B43" s="23" t="s">
        <v>32</v>
      </c>
      <c r="C43" s="47">
        <v>9480.89</v>
      </c>
      <c r="D43" s="19">
        <v>1511.49</v>
      </c>
      <c r="E43" s="29">
        <f t="shared" si="8"/>
        <v>15.942490631153827</v>
      </c>
      <c r="F43" s="35">
        <v>704.7</v>
      </c>
      <c r="G43" s="37">
        <v>669.51</v>
      </c>
      <c r="H43" s="37">
        <v>2300.9</v>
      </c>
      <c r="I43" s="37">
        <f t="shared" si="9"/>
        <v>3675.11</v>
      </c>
      <c r="J43" s="46">
        <f t="shared" si="10"/>
        <v>41.127748557186045</v>
      </c>
      <c r="K43" s="58">
        <f t="shared" si="7"/>
        <v>41.127748557186045</v>
      </c>
    </row>
    <row r="44" spans="1:11">
      <c r="A44" s="9">
        <v>1033</v>
      </c>
      <c r="B44" s="23" t="s">
        <v>33</v>
      </c>
      <c r="C44" s="47">
        <v>12881.6</v>
      </c>
      <c r="D44" s="19">
        <v>2636.29</v>
      </c>
      <c r="E44" s="29">
        <f t="shared" si="8"/>
        <v>20.465547758042479</v>
      </c>
      <c r="F44" s="35">
        <v>937.42</v>
      </c>
      <c r="G44" s="37">
        <v>4990.95</v>
      </c>
      <c r="H44" s="37">
        <v>2469.3000000000002</v>
      </c>
      <c r="I44" s="37">
        <f t="shared" si="9"/>
        <v>8397.67</v>
      </c>
      <c r="J44" s="46">
        <f t="shared" si="10"/>
        <v>31.393112613379664</v>
      </c>
      <c r="K44" s="58">
        <f t="shared" si="7"/>
        <v>31.393112613379664</v>
      </c>
    </row>
    <row r="45" spans="1:11">
      <c r="A45" s="9">
        <v>1034</v>
      </c>
      <c r="B45" s="23" t="s">
        <v>34</v>
      </c>
      <c r="C45" s="47">
        <v>22363.4</v>
      </c>
      <c r="D45" s="19">
        <v>3379.77</v>
      </c>
      <c r="E45" s="29">
        <f t="shared" si="8"/>
        <v>15.11295241331819</v>
      </c>
      <c r="F45" s="35">
        <v>1094.5</v>
      </c>
      <c r="G45" s="37">
        <v>1773.4</v>
      </c>
      <c r="H45" s="37">
        <v>2756.4</v>
      </c>
      <c r="I45" s="37">
        <f t="shared" si="9"/>
        <v>5624.3</v>
      </c>
      <c r="J45" s="46">
        <f t="shared" si="10"/>
        <v>60.092278150169797</v>
      </c>
      <c r="K45" s="58">
        <f t="shared" si="7"/>
        <v>0</v>
      </c>
    </row>
    <row r="46" spans="1:11">
      <c r="A46" s="9">
        <v>1035</v>
      </c>
      <c r="B46" s="23" t="s">
        <v>35</v>
      </c>
      <c r="C46" s="47">
        <v>22212.71</v>
      </c>
      <c r="D46" s="19">
        <v>2379.85</v>
      </c>
      <c r="E46" s="29">
        <f t="shared" si="8"/>
        <v>10.713911089641922</v>
      </c>
      <c r="F46" s="35">
        <v>1260.5899999999999</v>
      </c>
      <c r="G46" s="37">
        <v>2531.7600000000002</v>
      </c>
      <c r="H46" s="37">
        <v>2704.5</v>
      </c>
      <c r="I46" s="37">
        <f t="shared" si="9"/>
        <v>6496.85</v>
      </c>
      <c r="J46" s="46">
        <f t="shared" si="10"/>
        <v>36.63082878625795</v>
      </c>
      <c r="K46" s="58">
        <f t="shared" si="7"/>
        <v>36.63082878625795</v>
      </c>
    </row>
    <row r="47" spans="1:11">
      <c r="A47" s="9">
        <v>1036</v>
      </c>
      <c r="B47" s="23" t="s">
        <v>36</v>
      </c>
      <c r="C47" s="47">
        <v>31266.51</v>
      </c>
      <c r="D47" s="19">
        <v>3287.18</v>
      </c>
      <c r="E47" s="29">
        <f t="shared" si="8"/>
        <v>10.513421549127164</v>
      </c>
      <c r="F47" s="35">
        <v>6927.09</v>
      </c>
      <c r="G47" s="37">
        <v>5523.36</v>
      </c>
      <c r="H47" s="37">
        <v>3522.1</v>
      </c>
      <c r="I47" s="37">
        <f t="shared" si="9"/>
        <v>15972.550000000001</v>
      </c>
      <c r="J47" s="46">
        <f t="shared" si="10"/>
        <v>20.580182876247058</v>
      </c>
      <c r="K47" s="58">
        <f t="shared" si="7"/>
        <v>20.580182876247058</v>
      </c>
    </row>
    <row r="48" spans="1:11">
      <c r="A48" s="9">
        <v>1037</v>
      </c>
      <c r="B48" s="23" t="s">
        <v>37</v>
      </c>
      <c r="C48" s="47">
        <v>7454.38</v>
      </c>
      <c r="D48" s="19">
        <v>2298.9899999999998</v>
      </c>
      <c r="E48" s="29">
        <f t="shared" si="8"/>
        <v>30.840794271287482</v>
      </c>
      <c r="F48" s="35">
        <v>304.07</v>
      </c>
      <c r="G48" s="37">
        <v>2388.64</v>
      </c>
      <c r="H48" s="37">
        <v>1292.5</v>
      </c>
      <c r="I48" s="37">
        <f t="shared" si="9"/>
        <v>3985.21</v>
      </c>
      <c r="J48" s="46">
        <f t="shared" si="10"/>
        <v>57.688051570682596</v>
      </c>
      <c r="K48" s="58">
        <f t="shared" si="7"/>
        <v>0</v>
      </c>
    </row>
    <row r="49" spans="1:11">
      <c r="A49" s="9">
        <v>1038</v>
      </c>
      <c r="B49" s="23" t="s">
        <v>38</v>
      </c>
      <c r="C49" s="47">
        <v>27419.45</v>
      </c>
      <c r="D49" s="19">
        <v>3658.62</v>
      </c>
      <c r="E49" s="29">
        <f t="shared" si="8"/>
        <v>13.343156044340788</v>
      </c>
      <c r="F49" s="35">
        <v>2195.9899999999998</v>
      </c>
      <c r="G49" s="37">
        <v>14270.42</v>
      </c>
      <c r="H49" s="37">
        <v>3160.8</v>
      </c>
      <c r="I49" s="37">
        <f t="shared" si="9"/>
        <v>19627.21</v>
      </c>
      <c r="J49" s="46">
        <f t="shared" si="10"/>
        <v>18.640550541824336</v>
      </c>
      <c r="K49" s="58">
        <f t="shared" si="7"/>
        <v>18.640550541824336</v>
      </c>
    </row>
    <row r="50" spans="1:11">
      <c r="A50" s="9">
        <v>1039</v>
      </c>
      <c r="B50" s="23" t="s">
        <v>39</v>
      </c>
      <c r="C50" s="47">
        <v>2917.64</v>
      </c>
      <c r="D50" s="19">
        <v>1475.55</v>
      </c>
      <c r="E50" s="29">
        <f t="shared" si="8"/>
        <v>50.573408645343498</v>
      </c>
      <c r="F50" s="35">
        <v>278.04000000000002</v>
      </c>
      <c r="G50" s="37">
        <v>1751.08</v>
      </c>
      <c r="H50" s="37">
        <v>1063.4000000000001</v>
      </c>
      <c r="I50" s="37">
        <f t="shared" si="9"/>
        <v>3092.52</v>
      </c>
      <c r="J50" s="46">
        <f t="shared" si="10"/>
        <v>47.713515191494317</v>
      </c>
      <c r="K50" s="58">
        <f t="shared" si="7"/>
        <v>47.713515191494317</v>
      </c>
    </row>
    <row r="51" spans="1:11">
      <c r="A51" s="9">
        <v>1040</v>
      </c>
      <c r="B51" s="23" t="s">
        <v>40</v>
      </c>
      <c r="C51" s="47">
        <v>2057.0100000000002</v>
      </c>
      <c r="D51" s="19">
        <v>1262.3599999999999</v>
      </c>
      <c r="E51" s="29">
        <f t="shared" si="8"/>
        <v>61.368685616501608</v>
      </c>
      <c r="F51" s="35">
        <v>372.43</v>
      </c>
      <c r="G51" s="37">
        <v>144.31</v>
      </c>
      <c r="H51" s="37">
        <v>1585.7</v>
      </c>
      <c r="I51" s="37">
        <f t="shared" si="9"/>
        <v>2102.44</v>
      </c>
      <c r="J51" s="46">
        <f t="shared" si="10"/>
        <v>60.042617149597596</v>
      </c>
      <c r="K51" s="58">
        <f t="shared" si="7"/>
        <v>0</v>
      </c>
    </row>
    <row r="52" spans="1:11">
      <c r="A52" s="9">
        <v>1042</v>
      </c>
      <c r="B52" s="23" t="s">
        <v>41</v>
      </c>
      <c r="C52" s="47">
        <v>24304.75</v>
      </c>
      <c r="D52" s="19">
        <v>3488.13</v>
      </c>
      <c r="E52" s="29">
        <f t="shared" si="8"/>
        <v>14.351639082895321</v>
      </c>
      <c r="F52" s="35">
        <v>4205.1499999999996</v>
      </c>
      <c r="G52" s="37">
        <v>2614.11</v>
      </c>
      <c r="H52" s="37">
        <v>2728.2</v>
      </c>
      <c r="I52" s="37">
        <f t="shared" si="9"/>
        <v>9547.4599999999991</v>
      </c>
      <c r="J52" s="46">
        <f t="shared" si="10"/>
        <v>36.534638532133158</v>
      </c>
      <c r="K52" s="58">
        <f t="shared" si="7"/>
        <v>36.534638532133158</v>
      </c>
    </row>
    <row r="53" spans="1:11">
      <c r="A53" s="9">
        <v>1043</v>
      </c>
      <c r="B53" s="23" t="s">
        <v>42</v>
      </c>
      <c r="C53" s="47">
        <v>17397.53</v>
      </c>
      <c r="D53" s="19">
        <v>2366.4899999999998</v>
      </c>
      <c r="E53" s="29">
        <f t="shared" si="8"/>
        <v>13.602448163618627</v>
      </c>
      <c r="F53" s="35">
        <v>842.4</v>
      </c>
      <c r="G53" s="37">
        <v>4215.13</v>
      </c>
      <c r="H53" s="37">
        <v>1408.2</v>
      </c>
      <c r="I53" s="37">
        <f t="shared" si="9"/>
        <v>6465.73</v>
      </c>
      <c r="J53" s="46">
        <f t="shared" si="10"/>
        <v>36.600507599296598</v>
      </c>
      <c r="K53" s="58">
        <f t="shared" si="7"/>
        <v>36.600507599296598</v>
      </c>
    </row>
    <row r="54" spans="1:11">
      <c r="A54" s="9">
        <v>1045</v>
      </c>
      <c r="B54" s="23" t="s">
        <v>43</v>
      </c>
      <c r="C54" s="47">
        <v>13856.06</v>
      </c>
      <c r="D54" s="19">
        <v>2237.64</v>
      </c>
      <c r="E54" s="29">
        <f t="shared" si="8"/>
        <v>16.149179492583031</v>
      </c>
      <c r="F54" s="35">
        <v>480.26</v>
      </c>
      <c r="G54" s="37">
        <v>1837.21</v>
      </c>
      <c r="H54" s="37">
        <v>2441.1</v>
      </c>
      <c r="I54" s="37">
        <f t="shared" si="9"/>
        <v>4758.57</v>
      </c>
      <c r="J54" s="46">
        <f t="shared" si="10"/>
        <v>47.023370466337575</v>
      </c>
      <c r="K54" s="58">
        <f t="shared" si="7"/>
        <v>47.023370466337575</v>
      </c>
    </row>
    <row r="55" spans="1:11">
      <c r="A55" s="9">
        <v>1044</v>
      </c>
      <c r="B55" s="23" t="s">
        <v>44</v>
      </c>
      <c r="C55" s="47">
        <v>14698.11</v>
      </c>
      <c r="D55" s="19">
        <v>1805.45</v>
      </c>
      <c r="E55" s="29">
        <f t="shared" si="8"/>
        <v>12.283552102957456</v>
      </c>
      <c r="F55" s="35">
        <v>1816.76</v>
      </c>
      <c r="G55" s="37">
        <v>1457.31</v>
      </c>
      <c r="H55" s="37">
        <v>2943.3</v>
      </c>
      <c r="I55" s="37">
        <f t="shared" si="9"/>
        <v>6217.37</v>
      </c>
      <c r="J55" s="46">
        <f t="shared" si="10"/>
        <v>29.038805797306576</v>
      </c>
      <c r="K55" s="58">
        <f t="shared" si="7"/>
        <v>29.038805797306576</v>
      </c>
    </row>
    <row r="56" spans="1:11">
      <c r="A56" s="9">
        <v>1046</v>
      </c>
      <c r="B56" s="23" t="s">
        <v>45</v>
      </c>
      <c r="C56" s="47">
        <v>8015.33</v>
      </c>
      <c r="D56" s="19">
        <v>1401.84</v>
      </c>
      <c r="E56" s="29">
        <f t="shared" si="8"/>
        <v>17.489485772887704</v>
      </c>
      <c r="F56" s="35">
        <v>552.41</v>
      </c>
      <c r="G56" s="37">
        <v>681.11</v>
      </c>
      <c r="H56" s="37">
        <v>1729.8</v>
      </c>
      <c r="I56" s="37">
        <f t="shared" si="9"/>
        <v>2963.3199999999997</v>
      </c>
      <c r="J56" s="46">
        <f t="shared" si="10"/>
        <v>47.306399578850751</v>
      </c>
      <c r="K56" s="58">
        <f t="shared" si="7"/>
        <v>47.306399578850751</v>
      </c>
    </row>
    <row r="57" spans="1:11">
      <c r="A57" s="9">
        <v>1047</v>
      </c>
      <c r="B57" s="23" t="s">
        <v>46</v>
      </c>
      <c r="C57" s="47">
        <v>43198.67</v>
      </c>
      <c r="D57" s="19">
        <v>4036.37</v>
      </c>
      <c r="E57" s="29">
        <f t="shared" si="8"/>
        <v>9.3437367400431537</v>
      </c>
      <c r="F57" s="35">
        <v>1261.57</v>
      </c>
      <c r="G57" s="37">
        <v>5390.95</v>
      </c>
      <c r="H57" s="37">
        <v>1824.5</v>
      </c>
      <c r="I57" s="37">
        <f t="shared" si="9"/>
        <v>8477.02</v>
      </c>
      <c r="J57" s="46">
        <f t="shared" si="10"/>
        <v>47.615435612986637</v>
      </c>
      <c r="K57" s="58">
        <f t="shared" si="7"/>
        <v>47.615435612986637</v>
      </c>
    </row>
    <row r="58" spans="1:11">
      <c r="A58" s="9">
        <v>1049</v>
      </c>
      <c r="B58" s="23" t="s">
        <v>47</v>
      </c>
      <c r="C58" s="47">
        <v>3888.32</v>
      </c>
      <c r="D58" s="19">
        <v>1487.24</v>
      </c>
      <c r="E58" s="29">
        <f t="shared" si="8"/>
        <v>38.248909554769156</v>
      </c>
      <c r="F58" s="35">
        <v>1268.93</v>
      </c>
      <c r="G58" s="37">
        <v>963.53</v>
      </c>
      <c r="H58" s="37">
        <v>916.1</v>
      </c>
      <c r="I58" s="37">
        <f t="shared" si="9"/>
        <v>3148.56</v>
      </c>
      <c r="J58" s="46">
        <f t="shared" si="10"/>
        <v>47.235561653581321</v>
      </c>
      <c r="K58" s="58">
        <f t="shared" si="7"/>
        <v>47.235561653581321</v>
      </c>
    </row>
    <row r="59" spans="1:11">
      <c r="A59" s="9">
        <v>1048</v>
      </c>
      <c r="B59" s="23" t="s">
        <v>48</v>
      </c>
      <c r="C59" s="47">
        <v>20102.919999999998</v>
      </c>
      <c r="D59" s="19">
        <v>3807.38</v>
      </c>
      <c r="E59" s="29">
        <f t="shared" si="8"/>
        <v>18.939437653833377</v>
      </c>
      <c r="F59" s="35">
        <v>1528.54</v>
      </c>
      <c r="G59" s="37">
        <v>6346.57</v>
      </c>
      <c r="H59" s="37">
        <v>2673.3</v>
      </c>
      <c r="I59" s="37">
        <f t="shared" si="9"/>
        <v>10548.41</v>
      </c>
      <c r="J59" s="46">
        <f t="shared" si="10"/>
        <v>36.09434976456167</v>
      </c>
      <c r="K59" s="58">
        <f t="shared" si="7"/>
        <v>36.09434976456167</v>
      </c>
    </row>
    <row r="60" spans="1:11">
      <c r="A60" s="7"/>
      <c r="B60" s="23"/>
      <c r="C60" s="47"/>
      <c r="D60" s="19"/>
      <c r="E60" s="29"/>
      <c r="F60" s="35"/>
      <c r="G60" s="37"/>
      <c r="H60" s="37"/>
      <c r="I60" s="39"/>
      <c r="J60" s="46"/>
      <c r="K60" s="58"/>
    </row>
    <row r="61" spans="1:11" s="5" customFormat="1">
      <c r="A61" s="8"/>
      <c r="B61" s="62" t="s">
        <v>49</v>
      </c>
      <c r="C61" s="48"/>
      <c r="D61" s="20"/>
      <c r="E61" s="31"/>
      <c r="F61" s="36"/>
      <c r="G61" s="38"/>
      <c r="H61" s="38"/>
      <c r="I61" s="39"/>
      <c r="J61" s="46"/>
      <c r="K61" s="59"/>
    </row>
    <row r="62" spans="1:11">
      <c r="A62" s="9">
        <v>1051</v>
      </c>
      <c r="B62" s="23" t="s">
        <v>50</v>
      </c>
      <c r="C62" s="47">
        <v>14396.39</v>
      </c>
      <c r="D62" s="19">
        <v>2864.35</v>
      </c>
      <c r="E62" s="29">
        <f t="shared" ref="E62:E68" si="11">D62/C62*100</f>
        <v>19.89630733815908</v>
      </c>
      <c r="F62" s="35">
        <v>737.93</v>
      </c>
      <c r="G62" s="37">
        <v>1889.29</v>
      </c>
      <c r="H62" s="37">
        <v>3834.3</v>
      </c>
      <c r="I62" s="37">
        <f t="shared" ref="I62:I68" si="12">F62+G62+H62</f>
        <v>6461.52</v>
      </c>
      <c r="J62" s="46">
        <f t="shared" ref="J62:J68" si="13">D62/I62*100</f>
        <v>44.329352845770032</v>
      </c>
      <c r="K62" s="58">
        <f t="shared" si="7"/>
        <v>44.329352845770032</v>
      </c>
    </row>
    <row r="63" spans="1:11">
      <c r="A63" s="9">
        <v>1056</v>
      </c>
      <c r="B63" s="23" t="s">
        <v>49</v>
      </c>
      <c r="C63" s="47">
        <v>38075.949999999997</v>
      </c>
      <c r="D63" s="19">
        <v>6256.57</v>
      </c>
      <c r="E63" s="29">
        <f t="shared" si="11"/>
        <v>16.431815883779656</v>
      </c>
      <c r="F63" s="35">
        <v>2739.44</v>
      </c>
      <c r="G63" s="37">
        <v>9167.69</v>
      </c>
      <c r="H63" s="37">
        <v>5103.1000000000004</v>
      </c>
      <c r="I63" s="37">
        <f t="shared" si="12"/>
        <v>17010.230000000003</v>
      </c>
      <c r="J63" s="46">
        <f t="shared" si="13"/>
        <v>36.781219301561464</v>
      </c>
      <c r="K63" s="58">
        <f t="shared" si="7"/>
        <v>36.781219301561464</v>
      </c>
    </row>
    <row r="64" spans="1:11">
      <c r="A64" s="9">
        <v>1052</v>
      </c>
      <c r="B64" s="23" t="s">
        <v>51</v>
      </c>
      <c r="C64" s="47">
        <v>9791.65</v>
      </c>
      <c r="D64" s="19">
        <v>2530.19</v>
      </c>
      <c r="E64" s="29">
        <f t="shared" si="11"/>
        <v>25.840282281331543</v>
      </c>
      <c r="F64" s="35">
        <v>767.05</v>
      </c>
      <c r="G64" s="37">
        <v>964.73</v>
      </c>
      <c r="H64" s="37">
        <v>3094.4</v>
      </c>
      <c r="I64" s="37">
        <f t="shared" si="12"/>
        <v>4826.18</v>
      </c>
      <c r="J64" s="46">
        <f t="shared" si="13"/>
        <v>52.426349618124476</v>
      </c>
      <c r="K64" s="58">
        <f t="shared" si="7"/>
        <v>0</v>
      </c>
    </row>
    <row r="65" spans="1:11">
      <c r="A65" s="9">
        <v>1053</v>
      </c>
      <c r="B65" s="23" t="s">
        <v>52</v>
      </c>
      <c r="C65" s="47">
        <v>5390.4</v>
      </c>
      <c r="D65" s="19">
        <v>1513.88</v>
      </c>
      <c r="E65" s="29">
        <f t="shared" si="11"/>
        <v>28.084743247254384</v>
      </c>
      <c r="F65" s="35">
        <v>315.64</v>
      </c>
      <c r="G65" s="37">
        <v>614.32000000000005</v>
      </c>
      <c r="H65" s="37">
        <v>2076.1999999999998</v>
      </c>
      <c r="I65" s="37">
        <f t="shared" si="12"/>
        <v>3006.16</v>
      </c>
      <c r="J65" s="46">
        <f t="shared" si="13"/>
        <v>50.359262314713796</v>
      </c>
      <c r="K65" s="58">
        <f t="shared" si="7"/>
        <v>0</v>
      </c>
    </row>
    <row r="66" spans="1:11">
      <c r="A66" s="9">
        <v>1054</v>
      </c>
      <c r="B66" s="23" t="s">
        <v>53</v>
      </c>
      <c r="C66" s="47">
        <v>3740.19</v>
      </c>
      <c r="D66" s="19">
        <v>1192.97</v>
      </c>
      <c r="E66" s="29">
        <f t="shared" si="11"/>
        <v>31.8959731992225</v>
      </c>
      <c r="F66" s="35">
        <v>389.58</v>
      </c>
      <c r="G66" s="37">
        <v>408.07</v>
      </c>
      <c r="H66" s="37">
        <v>1469</v>
      </c>
      <c r="I66" s="37">
        <f t="shared" si="12"/>
        <v>2266.65</v>
      </c>
      <c r="J66" s="46">
        <f t="shared" si="13"/>
        <v>52.631416407473587</v>
      </c>
      <c r="K66" s="58">
        <f t="shared" si="7"/>
        <v>0</v>
      </c>
    </row>
    <row r="67" spans="1:11">
      <c r="A67" s="9">
        <v>1055</v>
      </c>
      <c r="B67" s="23" t="s">
        <v>54</v>
      </c>
      <c r="C67" s="47">
        <v>5071.09</v>
      </c>
      <c r="D67" s="19">
        <v>1682.79</v>
      </c>
      <c r="E67" s="29">
        <f t="shared" si="11"/>
        <v>33.183990029756913</v>
      </c>
      <c r="F67" s="35">
        <v>692.47</v>
      </c>
      <c r="G67" s="37">
        <v>678.49</v>
      </c>
      <c r="H67" s="37">
        <v>1714.2</v>
      </c>
      <c r="I67" s="37">
        <f t="shared" si="12"/>
        <v>3085.16</v>
      </c>
      <c r="J67" s="46">
        <f t="shared" si="13"/>
        <v>54.544658947996219</v>
      </c>
      <c r="K67" s="58">
        <f t="shared" si="7"/>
        <v>0</v>
      </c>
    </row>
    <row r="68" spans="1:11">
      <c r="A68" s="9">
        <v>1057</v>
      </c>
      <c r="B68" s="23" t="s">
        <v>55</v>
      </c>
      <c r="C68" s="47">
        <v>12730.68</v>
      </c>
      <c r="D68" s="19">
        <v>1852.38</v>
      </c>
      <c r="E68" s="29">
        <f t="shared" si="11"/>
        <v>14.550518903939146</v>
      </c>
      <c r="F68" s="35">
        <v>1015.29</v>
      </c>
      <c r="G68" s="37">
        <v>2706.79</v>
      </c>
      <c r="H68" s="37">
        <v>2963.5</v>
      </c>
      <c r="I68" s="37">
        <f t="shared" si="12"/>
        <v>6685.58</v>
      </c>
      <c r="J68" s="46">
        <f t="shared" si="13"/>
        <v>27.70709497156567</v>
      </c>
      <c r="K68" s="58">
        <f t="shared" si="7"/>
        <v>27.70709497156567</v>
      </c>
    </row>
    <row r="69" spans="1:11">
      <c r="A69" s="7"/>
      <c r="B69" s="23"/>
      <c r="C69" s="47"/>
      <c r="D69" s="19"/>
      <c r="E69" s="29"/>
      <c r="F69" s="35"/>
      <c r="G69" s="37"/>
      <c r="H69" s="37"/>
      <c r="I69" s="37"/>
      <c r="J69" s="46"/>
      <c r="K69" s="58"/>
    </row>
    <row r="70" spans="1:11" s="5" customFormat="1">
      <c r="A70" s="8"/>
      <c r="B70" s="62" t="s">
        <v>56</v>
      </c>
      <c r="C70" s="48"/>
      <c r="D70" s="20"/>
      <c r="E70" s="31"/>
      <c r="F70" s="36"/>
      <c r="G70" s="38"/>
      <c r="H70" s="38"/>
      <c r="I70" s="39"/>
      <c r="J70" s="46"/>
      <c r="K70" s="59"/>
    </row>
    <row r="71" spans="1:11">
      <c r="A71" s="9">
        <v>1060</v>
      </c>
      <c r="B71" s="23" t="s">
        <v>57</v>
      </c>
      <c r="C71" s="47">
        <v>6157.38</v>
      </c>
      <c r="D71" s="19">
        <v>2127.6799999999998</v>
      </c>
      <c r="E71" s="29">
        <f t="shared" ref="E71:E98" si="14">D71/C71*100</f>
        <v>34.554956816048382</v>
      </c>
      <c r="F71" s="35">
        <v>595.41</v>
      </c>
      <c r="G71" s="37">
        <v>897.91</v>
      </c>
      <c r="H71" s="37">
        <v>2290.1999999999998</v>
      </c>
      <c r="I71" s="37">
        <f t="shared" ref="I71:I98" si="15">F71+G71+H71</f>
        <v>3783.5199999999995</v>
      </c>
      <c r="J71" s="46">
        <f t="shared" ref="J71:J98" si="16">D71/I71*100</f>
        <v>56.235463272296705</v>
      </c>
      <c r="K71" s="58">
        <f t="shared" ref="K71:K128" si="17">IF(J71&gt;50,0,J71)</f>
        <v>0</v>
      </c>
    </row>
    <row r="72" spans="1:11">
      <c r="A72" s="9">
        <v>1061</v>
      </c>
      <c r="B72" s="23" t="s">
        <v>58</v>
      </c>
      <c r="C72" s="47">
        <v>3232.23</v>
      </c>
      <c r="D72" s="19">
        <v>1177.3900000000001</v>
      </c>
      <c r="E72" s="29">
        <f t="shared" si="14"/>
        <v>36.426553803411274</v>
      </c>
      <c r="F72" s="35">
        <v>330.12</v>
      </c>
      <c r="G72" s="37">
        <v>333.49</v>
      </c>
      <c r="H72" s="37">
        <v>1438.3</v>
      </c>
      <c r="I72" s="37">
        <f t="shared" si="15"/>
        <v>2101.91</v>
      </c>
      <c r="J72" s="46">
        <f t="shared" si="16"/>
        <v>56.015243278732207</v>
      </c>
      <c r="K72" s="58">
        <f t="shared" si="17"/>
        <v>0</v>
      </c>
    </row>
    <row r="73" spans="1:11">
      <c r="A73" s="9">
        <v>1059</v>
      </c>
      <c r="B73" s="23" t="s">
        <v>59</v>
      </c>
      <c r="C73" s="47">
        <v>6293.34</v>
      </c>
      <c r="D73" s="19">
        <v>2475.81</v>
      </c>
      <c r="E73" s="29">
        <f t="shared" si="14"/>
        <v>39.340159597288562</v>
      </c>
      <c r="F73" s="35">
        <v>722.7</v>
      </c>
      <c r="G73" s="37">
        <v>1983.94</v>
      </c>
      <c r="H73" s="37">
        <v>2010.4</v>
      </c>
      <c r="I73" s="37">
        <f t="shared" si="15"/>
        <v>4717.0400000000009</v>
      </c>
      <c r="J73" s="46">
        <f t="shared" si="16"/>
        <v>52.486516968268226</v>
      </c>
      <c r="K73" s="58">
        <f t="shared" si="17"/>
        <v>0</v>
      </c>
    </row>
    <row r="74" spans="1:11">
      <c r="A74" s="9">
        <v>1062</v>
      </c>
      <c r="B74" s="23" t="s">
        <v>60</v>
      </c>
      <c r="C74" s="47">
        <v>5531.46</v>
      </c>
      <c r="D74" s="19">
        <v>1616.43</v>
      </c>
      <c r="E74" s="29">
        <f t="shared" si="14"/>
        <v>29.222483756548908</v>
      </c>
      <c r="F74" s="35">
        <v>1811.85</v>
      </c>
      <c r="G74" s="37">
        <v>639.11</v>
      </c>
      <c r="H74" s="37">
        <v>2219</v>
      </c>
      <c r="I74" s="37">
        <f t="shared" si="15"/>
        <v>4669.96</v>
      </c>
      <c r="J74" s="46">
        <f t="shared" si="16"/>
        <v>34.613358572664438</v>
      </c>
      <c r="K74" s="58">
        <f t="shared" si="17"/>
        <v>34.613358572664438</v>
      </c>
    </row>
    <row r="75" spans="1:11">
      <c r="A75" s="9">
        <v>1063</v>
      </c>
      <c r="B75" s="23" t="s">
        <v>61</v>
      </c>
      <c r="C75" s="47">
        <v>4656.6499999999996</v>
      </c>
      <c r="D75" s="19">
        <v>1464.32</v>
      </c>
      <c r="E75" s="29">
        <f t="shared" si="14"/>
        <v>31.445781838875586</v>
      </c>
      <c r="F75" s="35">
        <v>335.62</v>
      </c>
      <c r="G75" s="37">
        <v>573.9</v>
      </c>
      <c r="H75" s="37">
        <v>1813.2</v>
      </c>
      <c r="I75" s="37">
        <f t="shared" si="15"/>
        <v>2722.7200000000003</v>
      </c>
      <c r="J75" s="46">
        <f t="shared" si="16"/>
        <v>53.781512605042018</v>
      </c>
      <c r="K75" s="58">
        <f t="shared" si="17"/>
        <v>0</v>
      </c>
    </row>
    <row r="76" spans="1:11">
      <c r="A76" s="9">
        <v>1079</v>
      </c>
      <c r="B76" s="23" t="s">
        <v>56</v>
      </c>
      <c r="C76" s="47">
        <v>53682.41</v>
      </c>
      <c r="D76" s="19">
        <v>6076.56</v>
      </c>
      <c r="E76" s="29">
        <f t="shared" si="14"/>
        <v>11.319461998818607</v>
      </c>
      <c r="F76" s="35">
        <v>6174.16</v>
      </c>
      <c r="G76" s="37">
        <v>16190.72</v>
      </c>
      <c r="H76" s="37">
        <v>3958.9</v>
      </c>
      <c r="I76" s="37">
        <f t="shared" si="15"/>
        <v>26323.78</v>
      </c>
      <c r="J76" s="46">
        <f t="shared" si="16"/>
        <v>23.083918798895905</v>
      </c>
      <c r="K76" s="58">
        <f t="shared" si="17"/>
        <v>23.083918798895905</v>
      </c>
    </row>
    <row r="77" spans="1:11">
      <c r="A77" s="9">
        <v>1064</v>
      </c>
      <c r="B77" s="23" t="s">
        <v>25</v>
      </c>
      <c r="C77" s="47">
        <v>2478.66</v>
      </c>
      <c r="D77" s="19">
        <v>979.73</v>
      </c>
      <c r="E77" s="29">
        <f t="shared" si="14"/>
        <v>39.526599049486421</v>
      </c>
      <c r="F77" s="35">
        <v>194.89</v>
      </c>
      <c r="G77" s="37">
        <v>314.26</v>
      </c>
      <c r="H77" s="37">
        <v>1649.3</v>
      </c>
      <c r="I77" s="37">
        <f t="shared" si="15"/>
        <v>2158.4499999999998</v>
      </c>
      <c r="J77" s="46">
        <f t="shared" si="16"/>
        <v>45.390442215478707</v>
      </c>
      <c r="K77" s="58">
        <f t="shared" si="17"/>
        <v>45.390442215478707</v>
      </c>
    </row>
    <row r="78" spans="1:11">
      <c r="A78" s="9">
        <v>1065</v>
      </c>
      <c r="B78" s="23" t="s">
        <v>62</v>
      </c>
      <c r="C78" s="47">
        <v>8262.89</v>
      </c>
      <c r="D78" s="19">
        <v>2540.79</v>
      </c>
      <c r="E78" s="29">
        <f t="shared" si="14"/>
        <v>30.749410920392261</v>
      </c>
      <c r="F78" s="35">
        <v>686.29</v>
      </c>
      <c r="G78" s="37">
        <v>1208.69</v>
      </c>
      <c r="H78" s="37">
        <v>3287.9</v>
      </c>
      <c r="I78" s="37">
        <f t="shared" si="15"/>
        <v>5182.88</v>
      </c>
      <c r="J78" s="46">
        <f t="shared" si="16"/>
        <v>49.022744111382089</v>
      </c>
      <c r="K78" s="58">
        <f t="shared" si="17"/>
        <v>49.022744111382089</v>
      </c>
    </row>
    <row r="79" spans="1:11">
      <c r="A79" s="9">
        <v>1068</v>
      </c>
      <c r="B79" s="23" t="s">
        <v>63</v>
      </c>
      <c r="C79" s="47">
        <v>6321.06</v>
      </c>
      <c r="D79" s="19">
        <v>2069.1799999999998</v>
      </c>
      <c r="E79" s="29">
        <f t="shared" si="14"/>
        <v>32.734699559883943</v>
      </c>
      <c r="F79" s="35">
        <v>751.6</v>
      </c>
      <c r="G79" s="37">
        <v>606.69000000000005</v>
      </c>
      <c r="H79" s="37">
        <v>2238.8000000000002</v>
      </c>
      <c r="I79" s="37">
        <f t="shared" si="15"/>
        <v>3597.09</v>
      </c>
      <c r="J79" s="46">
        <f t="shared" si="16"/>
        <v>57.523720563010649</v>
      </c>
      <c r="K79" s="58">
        <f t="shared" si="17"/>
        <v>0</v>
      </c>
    </row>
    <row r="80" spans="1:11">
      <c r="A80" s="9">
        <v>1069</v>
      </c>
      <c r="B80" s="23" t="s">
        <v>64</v>
      </c>
      <c r="C80" s="47">
        <v>9000.8799999999992</v>
      </c>
      <c r="D80" s="19">
        <v>4028.98</v>
      </c>
      <c r="E80" s="29">
        <f t="shared" si="14"/>
        <v>44.762067708935135</v>
      </c>
      <c r="F80" s="35">
        <v>1093.77</v>
      </c>
      <c r="G80" s="37">
        <v>1055.83</v>
      </c>
      <c r="H80" s="37">
        <v>3054.3</v>
      </c>
      <c r="I80" s="37">
        <f t="shared" si="15"/>
        <v>5203.8999999999996</v>
      </c>
      <c r="J80" s="46">
        <f t="shared" si="16"/>
        <v>77.422317876976891</v>
      </c>
      <c r="K80" s="58">
        <f t="shared" si="17"/>
        <v>0</v>
      </c>
    </row>
    <row r="81" spans="1:11">
      <c r="A81" s="9">
        <v>1066</v>
      </c>
      <c r="B81" s="23" t="s">
        <v>65</v>
      </c>
      <c r="C81" s="47">
        <v>10874.29</v>
      </c>
      <c r="D81" s="19">
        <v>3351.99</v>
      </c>
      <c r="E81" s="29">
        <f t="shared" si="14"/>
        <v>30.824909028543466</v>
      </c>
      <c r="F81" s="35">
        <v>1312.55</v>
      </c>
      <c r="G81" s="37">
        <v>1904.35</v>
      </c>
      <c r="H81" s="37">
        <v>2448.6999999999998</v>
      </c>
      <c r="I81" s="37">
        <f t="shared" si="15"/>
        <v>5665.5999999999995</v>
      </c>
      <c r="J81" s="46">
        <f t="shared" si="16"/>
        <v>59.163901440271118</v>
      </c>
      <c r="K81" s="58">
        <f t="shared" si="17"/>
        <v>0</v>
      </c>
    </row>
    <row r="82" spans="1:11">
      <c r="A82" s="9">
        <v>1067</v>
      </c>
      <c r="B82" s="23" t="s">
        <v>66</v>
      </c>
      <c r="C82" s="47">
        <v>15026.79</v>
      </c>
      <c r="D82" s="19">
        <v>5473.32</v>
      </c>
      <c r="E82" s="29">
        <f t="shared" si="14"/>
        <v>36.423747187523084</v>
      </c>
      <c r="F82" s="35">
        <v>2552.7800000000002</v>
      </c>
      <c r="G82" s="37">
        <v>4516.0200000000004</v>
      </c>
      <c r="H82" s="37">
        <v>4790.3999999999996</v>
      </c>
      <c r="I82" s="37">
        <f t="shared" si="15"/>
        <v>11859.2</v>
      </c>
      <c r="J82" s="46">
        <f t="shared" si="16"/>
        <v>46.152522935779814</v>
      </c>
      <c r="K82" s="58">
        <f t="shared" si="17"/>
        <v>46.152522935779814</v>
      </c>
    </row>
    <row r="83" spans="1:11">
      <c r="A83" s="9">
        <v>1070</v>
      </c>
      <c r="B83" s="23" t="s">
        <v>67</v>
      </c>
      <c r="C83" s="47">
        <v>4423.7700000000004</v>
      </c>
      <c r="D83" s="19">
        <v>2514.4699999999998</v>
      </c>
      <c r="E83" s="29">
        <f t="shared" si="14"/>
        <v>56.839980378726729</v>
      </c>
      <c r="F83" s="35">
        <v>1081.04</v>
      </c>
      <c r="G83" s="37">
        <v>1987.59</v>
      </c>
      <c r="H83" s="37">
        <v>1011.7</v>
      </c>
      <c r="I83" s="37">
        <f t="shared" si="15"/>
        <v>4080.33</v>
      </c>
      <c r="J83" s="46">
        <f t="shared" si="16"/>
        <v>61.624182357799484</v>
      </c>
      <c r="K83" s="58">
        <f t="shared" si="17"/>
        <v>0</v>
      </c>
    </row>
    <row r="84" spans="1:11">
      <c r="A84" s="9">
        <v>1071</v>
      </c>
      <c r="B84" s="23" t="s">
        <v>68</v>
      </c>
      <c r="C84" s="47">
        <v>8125.53</v>
      </c>
      <c r="D84" s="19">
        <v>2213.66</v>
      </c>
      <c r="E84" s="29">
        <f t="shared" si="14"/>
        <v>27.243269054449371</v>
      </c>
      <c r="F84" s="35">
        <v>1358.41</v>
      </c>
      <c r="G84" s="37">
        <v>785.86</v>
      </c>
      <c r="H84" s="37">
        <v>2458.1999999999998</v>
      </c>
      <c r="I84" s="37">
        <f t="shared" si="15"/>
        <v>4602.4699999999993</v>
      </c>
      <c r="J84" s="46">
        <f t="shared" si="16"/>
        <v>48.097217363719921</v>
      </c>
      <c r="K84" s="58">
        <f t="shared" si="17"/>
        <v>48.097217363719921</v>
      </c>
    </row>
    <row r="85" spans="1:11">
      <c r="A85" s="9">
        <v>1072</v>
      </c>
      <c r="B85" s="23" t="s">
        <v>69</v>
      </c>
      <c r="C85" s="47">
        <v>9605.5300000000007</v>
      </c>
      <c r="D85" s="19">
        <v>2315.7800000000002</v>
      </c>
      <c r="E85" s="29">
        <f t="shared" si="14"/>
        <v>24.10882064810583</v>
      </c>
      <c r="F85" s="35">
        <v>1231.83</v>
      </c>
      <c r="G85" s="37">
        <v>1964.63</v>
      </c>
      <c r="H85" s="37">
        <v>3057.3</v>
      </c>
      <c r="I85" s="37">
        <f t="shared" si="15"/>
        <v>6253.76</v>
      </c>
      <c r="J85" s="46">
        <f t="shared" si="16"/>
        <v>37.030202630097733</v>
      </c>
      <c r="K85" s="58">
        <f t="shared" si="17"/>
        <v>37.030202630097733</v>
      </c>
    </row>
    <row r="86" spans="1:11">
      <c r="A86" s="9">
        <v>1073</v>
      </c>
      <c r="B86" s="23" t="s">
        <v>70</v>
      </c>
      <c r="C86" s="47">
        <v>5012.34</v>
      </c>
      <c r="D86" s="19">
        <v>1590.63</v>
      </c>
      <c r="E86" s="29">
        <f t="shared" si="14"/>
        <v>31.73427979745987</v>
      </c>
      <c r="F86" s="35">
        <v>467.91</v>
      </c>
      <c r="G86" s="37">
        <v>903.53</v>
      </c>
      <c r="H86" s="37">
        <v>1857.4</v>
      </c>
      <c r="I86" s="37">
        <f t="shared" si="15"/>
        <v>3228.84</v>
      </c>
      <c r="J86" s="46">
        <f t="shared" si="16"/>
        <v>49.263202884007882</v>
      </c>
      <c r="K86" s="58">
        <f t="shared" si="17"/>
        <v>49.263202884007882</v>
      </c>
    </row>
    <row r="87" spans="1:11">
      <c r="A87" s="9">
        <v>1074</v>
      </c>
      <c r="B87" s="23" t="s">
        <v>71</v>
      </c>
      <c r="C87" s="47">
        <v>4241.8599999999997</v>
      </c>
      <c r="D87" s="19">
        <v>1376.82</v>
      </c>
      <c r="E87" s="29">
        <f t="shared" si="14"/>
        <v>32.457931190562633</v>
      </c>
      <c r="F87" s="35">
        <v>413.93</v>
      </c>
      <c r="G87" s="37">
        <v>489.85</v>
      </c>
      <c r="H87" s="37">
        <v>1564.1</v>
      </c>
      <c r="I87" s="37">
        <f t="shared" si="15"/>
        <v>2467.88</v>
      </c>
      <c r="J87" s="46">
        <f t="shared" si="16"/>
        <v>55.789584582718767</v>
      </c>
      <c r="K87" s="58">
        <f t="shared" si="17"/>
        <v>0</v>
      </c>
    </row>
    <row r="88" spans="1:11">
      <c r="A88" s="9">
        <v>1075</v>
      </c>
      <c r="B88" s="23" t="s">
        <v>72</v>
      </c>
      <c r="C88" s="47">
        <v>18789.63</v>
      </c>
      <c r="D88" s="19">
        <v>4620.25</v>
      </c>
      <c r="E88" s="29">
        <f t="shared" si="14"/>
        <v>24.589361259375515</v>
      </c>
      <c r="F88" s="35">
        <v>2087.9899999999998</v>
      </c>
      <c r="G88" s="37">
        <v>3138.25</v>
      </c>
      <c r="H88" s="37">
        <v>3058.2</v>
      </c>
      <c r="I88" s="37">
        <f t="shared" si="15"/>
        <v>8284.4399999999987</v>
      </c>
      <c r="J88" s="46">
        <f t="shared" si="16"/>
        <v>55.770215005480161</v>
      </c>
      <c r="K88" s="58">
        <f t="shared" si="17"/>
        <v>0</v>
      </c>
    </row>
    <row r="89" spans="1:11">
      <c r="A89" s="9">
        <v>1080</v>
      </c>
      <c r="B89" s="23" t="s">
        <v>73</v>
      </c>
      <c r="C89" s="47">
        <v>20637.560000000001</v>
      </c>
      <c r="D89" s="19">
        <v>2899.57</v>
      </c>
      <c r="E89" s="29">
        <f t="shared" si="14"/>
        <v>14.049965209065412</v>
      </c>
      <c r="F89" s="35">
        <v>2489.2600000000002</v>
      </c>
      <c r="G89" s="37">
        <v>7811.31</v>
      </c>
      <c r="H89" s="37">
        <v>2310.4</v>
      </c>
      <c r="I89" s="37">
        <f t="shared" si="15"/>
        <v>12610.97</v>
      </c>
      <c r="J89" s="46">
        <f t="shared" si="16"/>
        <v>22.992442294288228</v>
      </c>
      <c r="K89" s="58">
        <f t="shared" si="17"/>
        <v>22.992442294288228</v>
      </c>
    </row>
    <row r="90" spans="1:11">
      <c r="A90" s="9">
        <v>1076</v>
      </c>
      <c r="B90" s="23" t="s">
        <v>74</v>
      </c>
      <c r="C90" s="47">
        <v>6690.7</v>
      </c>
      <c r="D90" s="19">
        <v>2242.65</v>
      </c>
      <c r="E90" s="29">
        <f t="shared" si="14"/>
        <v>33.518914313898392</v>
      </c>
      <c r="F90" s="35">
        <v>721.84</v>
      </c>
      <c r="G90" s="37">
        <v>834.34</v>
      </c>
      <c r="H90" s="37">
        <v>1833.2</v>
      </c>
      <c r="I90" s="37">
        <f t="shared" si="15"/>
        <v>3389.38</v>
      </c>
      <c r="J90" s="46">
        <f t="shared" si="16"/>
        <v>66.166968590125634</v>
      </c>
      <c r="K90" s="58">
        <f t="shared" si="17"/>
        <v>0</v>
      </c>
    </row>
    <row r="91" spans="1:11">
      <c r="A91" s="9">
        <v>1077</v>
      </c>
      <c r="B91" s="23" t="s">
        <v>75</v>
      </c>
      <c r="C91" s="47">
        <v>4241.5200000000004</v>
      </c>
      <c r="D91" s="19">
        <v>1487.28</v>
      </c>
      <c r="E91" s="29">
        <f t="shared" si="14"/>
        <v>35.064788094833922</v>
      </c>
      <c r="F91" s="35">
        <v>352.38</v>
      </c>
      <c r="G91" s="37">
        <v>534.28</v>
      </c>
      <c r="H91" s="37">
        <v>1776.6</v>
      </c>
      <c r="I91" s="37">
        <f t="shared" si="15"/>
        <v>2663.2599999999998</v>
      </c>
      <c r="J91" s="46">
        <f t="shared" si="16"/>
        <v>55.844341145813779</v>
      </c>
      <c r="K91" s="58">
        <f t="shared" si="17"/>
        <v>0</v>
      </c>
    </row>
    <row r="92" spans="1:11">
      <c r="A92" s="9">
        <v>1078</v>
      </c>
      <c r="B92" s="23" t="s">
        <v>76</v>
      </c>
      <c r="C92" s="47">
        <v>2990.83</v>
      </c>
      <c r="D92" s="19">
        <v>1236.4100000000001</v>
      </c>
      <c r="E92" s="29">
        <f t="shared" si="14"/>
        <v>41.340029356399398</v>
      </c>
      <c r="F92" s="35">
        <v>272.06</v>
      </c>
      <c r="G92" s="37">
        <v>187.92</v>
      </c>
      <c r="H92" s="37">
        <v>1689.7</v>
      </c>
      <c r="I92" s="37">
        <f t="shared" si="15"/>
        <v>2149.6800000000003</v>
      </c>
      <c r="J92" s="46">
        <f t="shared" si="16"/>
        <v>57.516002381749843</v>
      </c>
      <c r="K92" s="58">
        <f t="shared" si="17"/>
        <v>0</v>
      </c>
    </row>
    <row r="93" spans="1:11">
      <c r="A93" s="9">
        <v>1081</v>
      </c>
      <c r="B93" s="23" t="s">
        <v>77</v>
      </c>
      <c r="C93" s="47">
        <v>7713.31</v>
      </c>
      <c r="D93" s="19">
        <v>1676.01</v>
      </c>
      <c r="E93" s="29">
        <f t="shared" si="14"/>
        <v>21.728803846856927</v>
      </c>
      <c r="F93" s="35">
        <v>519.04</v>
      </c>
      <c r="G93" s="37">
        <v>795.91</v>
      </c>
      <c r="H93" s="37">
        <v>4440.8999999999996</v>
      </c>
      <c r="I93" s="37">
        <f t="shared" si="15"/>
        <v>5755.8499999999995</v>
      </c>
      <c r="J93" s="46">
        <f t="shared" si="16"/>
        <v>29.118375218256208</v>
      </c>
      <c r="K93" s="58">
        <f t="shared" si="17"/>
        <v>29.118375218256208</v>
      </c>
    </row>
    <row r="94" spans="1:11">
      <c r="A94" s="9">
        <v>1082</v>
      </c>
      <c r="B94" s="23" t="s">
        <v>78</v>
      </c>
      <c r="C94" s="47">
        <v>6749.72</v>
      </c>
      <c r="D94" s="19">
        <v>2384.4699999999998</v>
      </c>
      <c r="E94" s="29">
        <f t="shared" si="14"/>
        <v>35.32694689557492</v>
      </c>
      <c r="F94" s="35">
        <v>747.63</v>
      </c>
      <c r="G94" s="37">
        <v>742.08</v>
      </c>
      <c r="H94" s="37">
        <v>2406.8000000000002</v>
      </c>
      <c r="I94" s="37">
        <f t="shared" si="15"/>
        <v>3896.51</v>
      </c>
      <c r="J94" s="46">
        <f t="shared" si="16"/>
        <v>61.195018105946083</v>
      </c>
      <c r="K94" s="58">
        <f t="shared" si="17"/>
        <v>0</v>
      </c>
    </row>
    <row r="95" spans="1:11">
      <c r="A95" s="9">
        <v>1083</v>
      </c>
      <c r="B95" s="23" t="s">
        <v>79</v>
      </c>
      <c r="C95" s="47">
        <v>6829.7</v>
      </c>
      <c r="D95" s="19">
        <v>1569.18</v>
      </c>
      <c r="E95" s="29">
        <f t="shared" si="14"/>
        <v>22.975826170988476</v>
      </c>
      <c r="F95" s="35">
        <v>175.54</v>
      </c>
      <c r="G95" s="37">
        <v>373.25</v>
      </c>
      <c r="H95" s="37">
        <v>1764.9</v>
      </c>
      <c r="I95" s="37">
        <f t="shared" si="15"/>
        <v>2313.69</v>
      </c>
      <c r="J95" s="46">
        <f t="shared" si="16"/>
        <v>67.821531838751099</v>
      </c>
      <c r="K95" s="58">
        <f t="shared" si="17"/>
        <v>0</v>
      </c>
    </row>
    <row r="96" spans="1:11">
      <c r="A96" s="9">
        <v>1084</v>
      </c>
      <c r="B96" s="23" t="s">
        <v>80</v>
      </c>
      <c r="C96" s="47">
        <v>6247.15</v>
      </c>
      <c r="D96" s="19">
        <v>1588.62</v>
      </c>
      <c r="E96" s="29">
        <f t="shared" si="14"/>
        <v>25.42951585923181</v>
      </c>
      <c r="F96" s="35">
        <v>445.97</v>
      </c>
      <c r="G96" s="37">
        <v>1078.3</v>
      </c>
      <c r="H96" s="37">
        <v>2569</v>
      </c>
      <c r="I96" s="37">
        <f t="shared" si="15"/>
        <v>4093.27</v>
      </c>
      <c r="J96" s="46">
        <f t="shared" si="16"/>
        <v>38.810535342159206</v>
      </c>
      <c r="K96" s="58">
        <f t="shared" si="17"/>
        <v>38.810535342159206</v>
      </c>
    </row>
    <row r="97" spans="1:11">
      <c r="A97" s="9">
        <v>1085</v>
      </c>
      <c r="B97" s="23" t="s">
        <v>81</v>
      </c>
      <c r="C97" s="47">
        <v>8799.73</v>
      </c>
      <c r="D97" s="19">
        <v>2551.4699999999998</v>
      </c>
      <c r="E97" s="29">
        <f t="shared" si="14"/>
        <v>28.994866887961336</v>
      </c>
      <c r="F97" s="35">
        <v>770.65</v>
      </c>
      <c r="G97" s="37">
        <v>1139.5999999999999</v>
      </c>
      <c r="H97" s="37">
        <v>2454.3000000000002</v>
      </c>
      <c r="I97" s="37">
        <f t="shared" si="15"/>
        <v>4364.55</v>
      </c>
      <c r="J97" s="46">
        <f t="shared" si="16"/>
        <v>58.458947657834138</v>
      </c>
      <c r="K97" s="58">
        <f t="shared" si="17"/>
        <v>0</v>
      </c>
    </row>
    <row r="98" spans="1:11">
      <c r="A98" s="9">
        <v>1086</v>
      </c>
      <c r="B98" s="23" t="s">
        <v>82</v>
      </c>
      <c r="C98" s="47">
        <v>7120.11</v>
      </c>
      <c r="D98" s="19">
        <v>2639.49</v>
      </c>
      <c r="E98" s="29">
        <f t="shared" si="14"/>
        <v>37.070916039218496</v>
      </c>
      <c r="F98" s="35">
        <v>711.85</v>
      </c>
      <c r="G98" s="37">
        <v>862.76</v>
      </c>
      <c r="H98" s="37">
        <v>2157.5</v>
      </c>
      <c r="I98" s="37">
        <f t="shared" si="15"/>
        <v>3732.11</v>
      </c>
      <c r="J98" s="46">
        <f t="shared" si="16"/>
        <v>70.723799673643057</v>
      </c>
      <c r="K98" s="58">
        <f t="shared" si="17"/>
        <v>0</v>
      </c>
    </row>
    <row r="99" spans="1:11">
      <c r="A99" s="7"/>
      <c r="B99" s="23"/>
      <c r="C99" s="47"/>
      <c r="D99" s="19"/>
      <c r="E99" s="29"/>
      <c r="F99" s="35"/>
      <c r="G99" s="37"/>
      <c r="H99" s="37"/>
      <c r="I99" s="37"/>
      <c r="J99" s="46"/>
      <c r="K99" s="58"/>
    </row>
    <row r="100" spans="1:11" s="5" customFormat="1">
      <c r="A100" s="8"/>
      <c r="B100" s="62" t="s">
        <v>83</v>
      </c>
      <c r="C100" s="48"/>
      <c r="D100" s="20"/>
      <c r="E100" s="31"/>
      <c r="F100" s="36"/>
      <c r="G100" s="38"/>
      <c r="H100" s="38"/>
      <c r="I100" s="39"/>
      <c r="J100" s="46"/>
      <c r="K100" s="59"/>
    </row>
    <row r="101" spans="1:11">
      <c r="A101" s="9">
        <v>1088</v>
      </c>
      <c r="B101" s="23" t="s">
        <v>84</v>
      </c>
      <c r="C101" s="47">
        <v>8169.93</v>
      </c>
      <c r="D101" s="19">
        <v>1642.18</v>
      </c>
      <c r="E101" s="29">
        <f t="shared" ref="E101:E137" si="18">D101/C101*100</f>
        <v>20.100294616967343</v>
      </c>
      <c r="F101" s="35">
        <v>1007.08</v>
      </c>
      <c r="G101" s="37">
        <v>1566.86</v>
      </c>
      <c r="H101" s="37">
        <v>1320.9</v>
      </c>
      <c r="I101" s="37">
        <f t="shared" ref="I101:I137" si="19">F101+G101+H101</f>
        <v>3894.84</v>
      </c>
      <c r="J101" s="46">
        <f t="shared" ref="J101:J137" si="20">D101/I101*100</f>
        <v>42.162964332296063</v>
      </c>
      <c r="K101" s="58">
        <f t="shared" si="17"/>
        <v>42.162964332296063</v>
      </c>
    </row>
    <row r="102" spans="1:11">
      <c r="A102" s="9">
        <v>1089</v>
      </c>
      <c r="B102" s="23" t="s">
        <v>85</v>
      </c>
      <c r="C102" s="47">
        <v>10375.25</v>
      </c>
      <c r="D102" s="19">
        <v>1958.35</v>
      </c>
      <c r="E102" s="29">
        <f t="shared" si="18"/>
        <v>18.875207826317435</v>
      </c>
      <c r="F102" s="35">
        <v>1062</v>
      </c>
      <c r="G102" s="37">
        <v>1687.75</v>
      </c>
      <c r="H102" s="37">
        <v>2276.1</v>
      </c>
      <c r="I102" s="37">
        <f t="shared" si="19"/>
        <v>5025.8500000000004</v>
      </c>
      <c r="J102" s="46">
        <f t="shared" si="20"/>
        <v>38.965548116239042</v>
      </c>
      <c r="K102" s="58">
        <f t="shared" si="17"/>
        <v>38.965548116239042</v>
      </c>
    </row>
    <row r="103" spans="1:11">
      <c r="A103" s="9">
        <v>1090</v>
      </c>
      <c r="B103" s="23" t="s">
        <v>86</v>
      </c>
      <c r="C103" s="47">
        <v>11070.57</v>
      </c>
      <c r="D103" s="19">
        <v>2103.65</v>
      </c>
      <c r="E103" s="29">
        <f t="shared" si="18"/>
        <v>19.002183266082959</v>
      </c>
      <c r="F103" s="35">
        <v>411.12</v>
      </c>
      <c r="G103" s="37">
        <v>1096.8599999999999</v>
      </c>
      <c r="H103" s="37">
        <v>2293.6999999999998</v>
      </c>
      <c r="I103" s="37">
        <f t="shared" si="19"/>
        <v>3801.68</v>
      </c>
      <c r="J103" s="46">
        <f t="shared" si="20"/>
        <v>55.334746743544962</v>
      </c>
      <c r="K103" s="58">
        <f t="shared" si="17"/>
        <v>0</v>
      </c>
    </row>
    <row r="104" spans="1:11">
      <c r="A104" s="9">
        <v>1091</v>
      </c>
      <c r="B104" s="23" t="s">
        <v>87</v>
      </c>
      <c r="C104" s="47">
        <v>7788.46</v>
      </c>
      <c r="D104" s="19">
        <v>1523.34</v>
      </c>
      <c r="E104" s="29">
        <f t="shared" si="18"/>
        <v>19.558937196827099</v>
      </c>
      <c r="F104" s="35">
        <v>531.37</v>
      </c>
      <c r="G104" s="37">
        <v>534.29999999999995</v>
      </c>
      <c r="H104" s="37">
        <v>2092</v>
      </c>
      <c r="I104" s="37">
        <f t="shared" si="19"/>
        <v>3157.67</v>
      </c>
      <c r="J104" s="46">
        <f t="shared" si="20"/>
        <v>48.242533260283686</v>
      </c>
      <c r="K104" s="58">
        <f t="shared" si="17"/>
        <v>48.242533260283686</v>
      </c>
    </row>
    <row r="105" spans="1:11">
      <c r="A105" s="9">
        <v>1092</v>
      </c>
      <c r="B105" s="23" t="s">
        <v>88</v>
      </c>
      <c r="C105" s="47">
        <v>4253.9799999999996</v>
      </c>
      <c r="D105" s="19">
        <v>1296.51</v>
      </c>
      <c r="E105" s="29">
        <f t="shared" si="18"/>
        <v>30.477576293259489</v>
      </c>
      <c r="F105" s="35">
        <v>288.13</v>
      </c>
      <c r="G105" s="37">
        <v>516.42999999999995</v>
      </c>
      <c r="H105" s="37">
        <v>1898.2</v>
      </c>
      <c r="I105" s="37">
        <f t="shared" si="19"/>
        <v>2702.76</v>
      </c>
      <c r="J105" s="46">
        <f t="shared" si="20"/>
        <v>47.96985303911557</v>
      </c>
      <c r="K105" s="58">
        <f t="shared" si="17"/>
        <v>47.96985303911557</v>
      </c>
    </row>
    <row r="106" spans="1:11">
      <c r="A106" s="9">
        <v>1093</v>
      </c>
      <c r="B106" s="23" t="s">
        <v>89</v>
      </c>
      <c r="C106" s="47">
        <v>9204.8700000000008</v>
      </c>
      <c r="D106" s="19">
        <v>1749.28</v>
      </c>
      <c r="E106" s="29">
        <f t="shared" si="18"/>
        <v>19.003853394996341</v>
      </c>
      <c r="F106" s="35">
        <v>598.14</v>
      </c>
      <c r="G106" s="37">
        <v>628.08000000000004</v>
      </c>
      <c r="H106" s="37">
        <v>2265.5</v>
      </c>
      <c r="I106" s="37">
        <f t="shared" si="19"/>
        <v>3491.7200000000003</v>
      </c>
      <c r="J106" s="46">
        <f t="shared" si="20"/>
        <v>50.097945997960892</v>
      </c>
      <c r="K106" s="58">
        <f t="shared" si="17"/>
        <v>0</v>
      </c>
    </row>
    <row r="107" spans="1:11">
      <c r="A107" s="9">
        <v>1094</v>
      </c>
      <c r="B107" s="23" t="s">
        <v>90</v>
      </c>
      <c r="C107" s="47">
        <v>7045.53</v>
      </c>
      <c r="D107" s="19">
        <v>1929.55</v>
      </c>
      <c r="E107" s="29">
        <f t="shared" si="18"/>
        <v>27.386867985800929</v>
      </c>
      <c r="F107" s="35">
        <v>476.97</v>
      </c>
      <c r="G107" s="37">
        <v>961.44</v>
      </c>
      <c r="H107" s="37">
        <v>1726.9</v>
      </c>
      <c r="I107" s="37">
        <f t="shared" si="19"/>
        <v>3165.3100000000004</v>
      </c>
      <c r="J107" s="46">
        <f t="shared" si="20"/>
        <v>60.959274131127749</v>
      </c>
      <c r="K107" s="58">
        <f t="shared" si="17"/>
        <v>0</v>
      </c>
    </row>
    <row r="108" spans="1:11">
      <c r="A108" s="9">
        <v>1095</v>
      </c>
      <c r="B108" s="23" t="s">
        <v>91</v>
      </c>
      <c r="C108" s="47">
        <v>10540.35</v>
      </c>
      <c r="D108" s="19">
        <v>1980.77</v>
      </c>
      <c r="E108" s="29">
        <f t="shared" si="18"/>
        <v>18.792260219062936</v>
      </c>
      <c r="F108" s="35">
        <v>2965.65</v>
      </c>
      <c r="G108" s="37">
        <v>812.73</v>
      </c>
      <c r="H108" s="37">
        <v>2519.6</v>
      </c>
      <c r="I108" s="37">
        <f t="shared" si="19"/>
        <v>6297.98</v>
      </c>
      <c r="J108" s="46">
        <f t="shared" si="20"/>
        <v>31.450877900533186</v>
      </c>
      <c r="K108" s="58">
        <f t="shared" si="17"/>
        <v>31.450877900533186</v>
      </c>
    </row>
    <row r="109" spans="1:11">
      <c r="A109" s="9">
        <v>1096</v>
      </c>
      <c r="B109" s="23" t="s">
        <v>92</v>
      </c>
      <c r="C109" s="47">
        <v>3051.53</v>
      </c>
      <c r="D109" s="19">
        <v>1198.23</v>
      </c>
      <c r="E109" s="29">
        <f t="shared" si="18"/>
        <v>39.266531870897545</v>
      </c>
      <c r="F109" s="35">
        <v>249.53</v>
      </c>
      <c r="G109" s="37">
        <v>828.89</v>
      </c>
      <c r="H109" s="37">
        <v>983.6</v>
      </c>
      <c r="I109" s="37">
        <f t="shared" si="19"/>
        <v>2062.02</v>
      </c>
      <c r="J109" s="46">
        <f t="shared" si="20"/>
        <v>58.109523670963426</v>
      </c>
      <c r="K109" s="58">
        <f t="shared" si="17"/>
        <v>0</v>
      </c>
    </row>
    <row r="110" spans="1:11">
      <c r="A110" s="9">
        <v>1098</v>
      </c>
      <c r="B110" s="23" t="s">
        <v>93</v>
      </c>
      <c r="C110" s="47">
        <v>6986.15</v>
      </c>
      <c r="D110" s="19">
        <v>1528.53</v>
      </c>
      <c r="E110" s="29">
        <f t="shared" si="18"/>
        <v>21.879432877908435</v>
      </c>
      <c r="F110" s="35">
        <v>869.79</v>
      </c>
      <c r="G110" s="37">
        <v>1481.48</v>
      </c>
      <c r="H110" s="37">
        <v>1940.4</v>
      </c>
      <c r="I110" s="37">
        <f t="shared" si="19"/>
        <v>4291.67</v>
      </c>
      <c r="J110" s="46">
        <f t="shared" si="20"/>
        <v>35.616205346636619</v>
      </c>
      <c r="K110" s="58">
        <f t="shared" si="17"/>
        <v>35.616205346636619</v>
      </c>
    </row>
    <row r="111" spans="1:11">
      <c r="A111" s="9">
        <v>1097</v>
      </c>
      <c r="B111" s="23" t="s">
        <v>94</v>
      </c>
      <c r="C111" s="47">
        <v>10402.98</v>
      </c>
      <c r="D111" s="19">
        <v>1588.67</v>
      </c>
      <c r="E111" s="29">
        <f t="shared" si="18"/>
        <v>15.271297262899672</v>
      </c>
      <c r="F111" s="35">
        <v>365.2</v>
      </c>
      <c r="G111" s="37">
        <v>3909.66</v>
      </c>
      <c r="H111" s="37">
        <v>1182</v>
      </c>
      <c r="I111" s="37">
        <f t="shared" si="19"/>
        <v>5456.86</v>
      </c>
      <c r="J111" s="46">
        <f t="shared" si="20"/>
        <v>29.113262938759654</v>
      </c>
      <c r="K111" s="58">
        <f t="shared" si="17"/>
        <v>29.113262938759654</v>
      </c>
    </row>
    <row r="112" spans="1:11">
      <c r="A112" s="9">
        <v>1115</v>
      </c>
      <c r="B112" s="23" t="s">
        <v>83</v>
      </c>
      <c r="C112" s="47">
        <v>216709.73</v>
      </c>
      <c r="D112" s="19">
        <v>23197.64</v>
      </c>
      <c r="E112" s="29">
        <f t="shared" si="18"/>
        <v>10.70447552124217</v>
      </c>
      <c r="F112" s="35">
        <v>22832.9</v>
      </c>
      <c r="G112" s="37">
        <v>66721.41</v>
      </c>
      <c r="H112" s="37">
        <v>17003.400000000001</v>
      </c>
      <c r="I112" s="37">
        <f t="shared" si="19"/>
        <v>106557.70999999999</v>
      </c>
      <c r="J112" s="46">
        <f t="shared" si="20"/>
        <v>21.770024900122198</v>
      </c>
      <c r="K112" s="58">
        <f t="shared" si="17"/>
        <v>21.770024900122198</v>
      </c>
    </row>
    <row r="113" spans="1:11">
      <c r="A113" s="9">
        <v>1100</v>
      </c>
      <c r="B113" s="23" t="s">
        <v>95</v>
      </c>
      <c r="C113" s="47">
        <v>6587.15</v>
      </c>
      <c r="D113" s="19">
        <v>1328.17</v>
      </c>
      <c r="E113" s="29">
        <f t="shared" si="18"/>
        <v>20.163044715848283</v>
      </c>
      <c r="F113" s="35">
        <v>1045.1600000000001</v>
      </c>
      <c r="G113" s="37">
        <v>615.48</v>
      </c>
      <c r="H113" s="37">
        <v>805.2</v>
      </c>
      <c r="I113" s="37">
        <f t="shared" si="19"/>
        <v>2465.84</v>
      </c>
      <c r="J113" s="46">
        <f t="shared" si="20"/>
        <v>53.862781040132369</v>
      </c>
      <c r="K113" s="58">
        <f t="shared" si="17"/>
        <v>0</v>
      </c>
    </row>
    <row r="114" spans="1:11">
      <c r="A114" s="9">
        <v>1101</v>
      </c>
      <c r="B114" s="23" t="s">
        <v>96</v>
      </c>
      <c r="C114" s="47">
        <v>24110.15</v>
      </c>
      <c r="D114" s="19">
        <v>3143.41</v>
      </c>
      <c r="E114" s="29">
        <f t="shared" si="18"/>
        <v>13.037704037511173</v>
      </c>
      <c r="F114" s="35">
        <v>8551.06</v>
      </c>
      <c r="G114" s="37">
        <v>2788.09</v>
      </c>
      <c r="H114" s="37">
        <v>4026.5</v>
      </c>
      <c r="I114" s="37">
        <f t="shared" si="19"/>
        <v>15365.65</v>
      </c>
      <c r="J114" s="46">
        <f t="shared" si="20"/>
        <v>20.457383839928671</v>
      </c>
      <c r="K114" s="58">
        <f t="shared" si="17"/>
        <v>20.457383839928671</v>
      </c>
    </row>
    <row r="115" spans="1:11">
      <c r="A115" s="9">
        <v>1099</v>
      </c>
      <c r="B115" s="23" t="s">
        <v>97</v>
      </c>
      <c r="C115" s="47">
        <v>4311.7299999999996</v>
      </c>
      <c r="D115" s="19">
        <v>1407.57</v>
      </c>
      <c r="E115" s="29">
        <f t="shared" si="18"/>
        <v>32.645133160007703</v>
      </c>
      <c r="F115" s="35">
        <v>255.38</v>
      </c>
      <c r="G115" s="37">
        <v>1496.81</v>
      </c>
      <c r="H115" s="37">
        <v>1318.9</v>
      </c>
      <c r="I115" s="37">
        <f t="shared" si="19"/>
        <v>3071.09</v>
      </c>
      <c r="J115" s="46">
        <f t="shared" si="20"/>
        <v>45.832912744335069</v>
      </c>
      <c r="K115" s="58">
        <f t="shared" si="17"/>
        <v>45.832912744335069</v>
      </c>
    </row>
    <row r="116" spans="1:11">
      <c r="A116" s="9">
        <v>1102</v>
      </c>
      <c r="B116" s="23" t="s">
        <v>98</v>
      </c>
      <c r="C116" s="47">
        <v>12595.22</v>
      </c>
      <c r="D116" s="19">
        <v>3044.46</v>
      </c>
      <c r="E116" s="29">
        <f t="shared" si="18"/>
        <v>24.171550794666548</v>
      </c>
      <c r="F116" s="35">
        <v>1585.38</v>
      </c>
      <c r="G116" s="37">
        <v>3698.34</v>
      </c>
      <c r="H116" s="37">
        <v>3442.6</v>
      </c>
      <c r="I116" s="37">
        <f t="shared" si="19"/>
        <v>8726.32</v>
      </c>
      <c r="J116" s="46">
        <f t="shared" si="20"/>
        <v>34.888246133536242</v>
      </c>
      <c r="K116" s="58">
        <f t="shared" si="17"/>
        <v>34.888246133536242</v>
      </c>
    </row>
    <row r="117" spans="1:11">
      <c r="A117" s="9">
        <v>1103</v>
      </c>
      <c r="B117" s="23" t="s">
        <v>99</v>
      </c>
      <c r="C117" s="47">
        <v>5454.1</v>
      </c>
      <c r="D117" s="19">
        <v>1562.35</v>
      </c>
      <c r="E117" s="29">
        <f t="shared" si="18"/>
        <v>28.645422709521274</v>
      </c>
      <c r="F117" s="35">
        <v>770.49</v>
      </c>
      <c r="G117" s="37">
        <v>875.22</v>
      </c>
      <c r="H117" s="37">
        <v>2200.8000000000002</v>
      </c>
      <c r="I117" s="37">
        <f t="shared" si="19"/>
        <v>3846.51</v>
      </c>
      <c r="J117" s="46">
        <f t="shared" si="20"/>
        <v>40.617338834423926</v>
      </c>
      <c r="K117" s="58">
        <f t="shared" si="17"/>
        <v>40.617338834423926</v>
      </c>
    </row>
    <row r="118" spans="1:11">
      <c r="A118" s="9">
        <v>1104</v>
      </c>
      <c r="B118" s="23" t="s">
        <v>100</v>
      </c>
      <c r="C118" s="47">
        <v>8025.06</v>
      </c>
      <c r="D118" s="19">
        <v>1575.55</v>
      </c>
      <c r="E118" s="29">
        <f t="shared" si="18"/>
        <v>19.63287501900297</v>
      </c>
      <c r="F118" s="35">
        <v>673.83</v>
      </c>
      <c r="G118" s="37">
        <v>903.48</v>
      </c>
      <c r="H118" s="37">
        <v>1838.1</v>
      </c>
      <c r="I118" s="37">
        <f t="shared" si="19"/>
        <v>3415.41</v>
      </c>
      <c r="J118" s="46">
        <f t="shared" si="20"/>
        <v>46.130625605710591</v>
      </c>
      <c r="K118" s="58">
        <f t="shared" si="17"/>
        <v>46.130625605710591</v>
      </c>
    </row>
    <row r="119" spans="1:11">
      <c r="A119" s="9">
        <v>1105</v>
      </c>
      <c r="B119" s="23" t="s">
        <v>101</v>
      </c>
      <c r="C119" s="47">
        <v>3859.4</v>
      </c>
      <c r="D119" s="19">
        <v>1662.47</v>
      </c>
      <c r="E119" s="29">
        <f t="shared" si="18"/>
        <v>43.07586671503342</v>
      </c>
      <c r="F119" s="35">
        <v>935.17</v>
      </c>
      <c r="G119" s="37">
        <v>2023.14</v>
      </c>
      <c r="H119" s="37">
        <v>2023.4</v>
      </c>
      <c r="I119" s="37">
        <f t="shared" si="19"/>
        <v>4981.71</v>
      </c>
      <c r="J119" s="46">
        <f t="shared" si="20"/>
        <v>33.371472847676806</v>
      </c>
      <c r="K119" s="58">
        <f t="shared" si="17"/>
        <v>33.371472847676806</v>
      </c>
    </row>
    <row r="120" spans="1:11">
      <c r="A120" s="9">
        <v>1106</v>
      </c>
      <c r="B120" s="23" t="s">
        <v>102</v>
      </c>
      <c r="C120" s="47">
        <v>31352.1</v>
      </c>
      <c r="D120" s="19">
        <v>3544.03</v>
      </c>
      <c r="E120" s="29">
        <f t="shared" si="18"/>
        <v>11.30396368983258</v>
      </c>
      <c r="F120" s="35">
        <v>3784.33</v>
      </c>
      <c r="G120" s="37">
        <v>19080.060000000001</v>
      </c>
      <c r="H120" s="37">
        <v>1599.3</v>
      </c>
      <c r="I120" s="37">
        <f t="shared" si="19"/>
        <v>24463.69</v>
      </c>
      <c r="J120" s="46">
        <f t="shared" si="20"/>
        <v>14.486898746673132</v>
      </c>
      <c r="K120" s="58">
        <f t="shared" si="17"/>
        <v>14.486898746673132</v>
      </c>
    </row>
    <row r="121" spans="1:11">
      <c r="A121" s="9">
        <v>1107</v>
      </c>
      <c r="B121" s="23" t="s">
        <v>103</v>
      </c>
      <c r="C121" s="47">
        <v>3527.78</v>
      </c>
      <c r="D121" s="19">
        <v>1243.9000000000001</v>
      </c>
      <c r="E121" s="29">
        <f t="shared" si="18"/>
        <v>35.260135269206131</v>
      </c>
      <c r="F121" s="35">
        <v>268.39999999999998</v>
      </c>
      <c r="G121" s="37">
        <v>362.03</v>
      </c>
      <c r="H121" s="37">
        <v>1696.5</v>
      </c>
      <c r="I121" s="37">
        <f t="shared" si="19"/>
        <v>2326.9299999999998</v>
      </c>
      <c r="J121" s="46">
        <f t="shared" si="20"/>
        <v>53.456700459403592</v>
      </c>
      <c r="K121" s="58">
        <f t="shared" si="17"/>
        <v>0</v>
      </c>
    </row>
    <row r="122" spans="1:11">
      <c r="A122" s="9">
        <v>1108</v>
      </c>
      <c r="B122" s="23" t="s">
        <v>104</v>
      </c>
      <c r="C122" s="47">
        <v>3907.52</v>
      </c>
      <c r="D122" s="19">
        <v>1338.95</v>
      </c>
      <c r="E122" s="29">
        <f t="shared" si="18"/>
        <v>34.26597944476292</v>
      </c>
      <c r="F122" s="35">
        <v>229.72</v>
      </c>
      <c r="G122" s="37">
        <v>173.85</v>
      </c>
      <c r="H122" s="37">
        <v>1760.6</v>
      </c>
      <c r="I122" s="37">
        <f t="shared" si="19"/>
        <v>2164.17</v>
      </c>
      <c r="J122" s="46">
        <f t="shared" si="20"/>
        <v>61.868984414348226</v>
      </c>
      <c r="K122" s="58">
        <f t="shared" si="17"/>
        <v>0</v>
      </c>
    </row>
    <row r="123" spans="1:11">
      <c r="A123" s="9">
        <v>1109</v>
      </c>
      <c r="B123" s="23" t="s">
        <v>105</v>
      </c>
      <c r="C123" s="47">
        <v>6394.25</v>
      </c>
      <c r="D123" s="19">
        <v>1695.27</v>
      </c>
      <c r="E123" s="29">
        <f t="shared" si="18"/>
        <v>26.512413496500763</v>
      </c>
      <c r="F123" s="35">
        <v>470.31</v>
      </c>
      <c r="G123" s="37">
        <v>1460.44</v>
      </c>
      <c r="H123" s="37">
        <v>1439.7</v>
      </c>
      <c r="I123" s="37">
        <f t="shared" si="19"/>
        <v>3370.45</v>
      </c>
      <c r="J123" s="46">
        <f t="shared" si="20"/>
        <v>50.29803142013678</v>
      </c>
      <c r="K123" s="58">
        <f t="shared" si="17"/>
        <v>0</v>
      </c>
    </row>
    <row r="124" spans="1:11">
      <c r="A124" s="9">
        <v>1110</v>
      </c>
      <c r="B124" s="23" t="s">
        <v>106</v>
      </c>
      <c r="C124" s="47">
        <v>9118.07</v>
      </c>
      <c r="D124" s="19">
        <v>1413.7</v>
      </c>
      <c r="E124" s="29">
        <f t="shared" si="18"/>
        <v>15.504377571130734</v>
      </c>
      <c r="F124" s="35">
        <v>1039.5899999999999</v>
      </c>
      <c r="G124" s="37">
        <v>2722.38</v>
      </c>
      <c r="H124" s="37">
        <v>1837.3</v>
      </c>
      <c r="I124" s="37">
        <f t="shared" si="19"/>
        <v>5599.27</v>
      </c>
      <c r="J124" s="46">
        <f t="shared" si="20"/>
        <v>25.247934105695919</v>
      </c>
      <c r="K124" s="58">
        <f t="shared" si="17"/>
        <v>25.247934105695919</v>
      </c>
    </row>
    <row r="125" spans="1:11">
      <c r="A125" s="9">
        <v>1111</v>
      </c>
      <c r="B125" s="23" t="s">
        <v>107</v>
      </c>
      <c r="C125" s="47">
        <v>2208.31</v>
      </c>
      <c r="D125" s="19">
        <v>1065.79</v>
      </c>
      <c r="E125" s="29">
        <f t="shared" si="18"/>
        <v>48.262698624740189</v>
      </c>
      <c r="F125" s="35">
        <v>383.03</v>
      </c>
      <c r="G125" s="37">
        <v>409.52</v>
      </c>
      <c r="H125" s="37">
        <v>1427.4</v>
      </c>
      <c r="I125" s="37">
        <f t="shared" si="19"/>
        <v>2219.9499999999998</v>
      </c>
      <c r="J125" s="46">
        <f t="shared" si="20"/>
        <v>48.00963985675353</v>
      </c>
      <c r="K125" s="58">
        <f t="shared" si="17"/>
        <v>48.00963985675353</v>
      </c>
    </row>
    <row r="126" spans="1:11">
      <c r="A126" s="9">
        <v>1112</v>
      </c>
      <c r="B126" s="23" t="s">
        <v>108</v>
      </c>
      <c r="C126" s="47">
        <v>2634.98</v>
      </c>
      <c r="D126" s="19">
        <v>1133.2</v>
      </c>
      <c r="E126" s="29">
        <f t="shared" si="18"/>
        <v>43.006019021017238</v>
      </c>
      <c r="F126" s="35">
        <v>417</v>
      </c>
      <c r="G126" s="37">
        <v>742.71</v>
      </c>
      <c r="H126" s="37">
        <v>903.1</v>
      </c>
      <c r="I126" s="37">
        <f t="shared" si="19"/>
        <v>2062.81</v>
      </c>
      <c r="J126" s="46">
        <f t="shared" si="20"/>
        <v>54.934773440113247</v>
      </c>
      <c r="K126" s="58">
        <f t="shared" si="17"/>
        <v>0</v>
      </c>
    </row>
    <row r="127" spans="1:11">
      <c r="A127" s="9">
        <v>1113</v>
      </c>
      <c r="B127" s="23" t="s">
        <v>109</v>
      </c>
      <c r="C127" s="47">
        <v>15179.75</v>
      </c>
      <c r="D127" s="19">
        <v>1945.1</v>
      </c>
      <c r="E127" s="29">
        <f t="shared" si="18"/>
        <v>12.813781518140942</v>
      </c>
      <c r="F127" s="35">
        <v>1346.76</v>
      </c>
      <c r="G127" s="37">
        <v>1306.05</v>
      </c>
      <c r="H127" s="37">
        <v>3242.3</v>
      </c>
      <c r="I127" s="37">
        <f t="shared" si="19"/>
        <v>5895.1100000000006</v>
      </c>
      <c r="J127" s="46">
        <f t="shared" si="20"/>
        <v>32.99514343243807</v>
      </c>
      <c r="K127" s="58">
        <f t="shared" si="17"/>
        <v>32.99514343243807</v>
      </c>
    </row>
    <row r="128" spans="1:11">
      <c r="A128" s="9">
        <v>1114</v>
      </c>
      <c r="B128" s="23" t="s">
        <v>110</v>
      </c>
      <c r="C128" s="47">
        <v>10961.15</v>
      </c>
      <c r="D128" s="19">
        <v>1881.01</v>
      </c>
      <c r="E128" s="29">
        <f t="shared" si="18"/>
        <v>17.160699379170982</v>
      </c>
      <c r="F128" s="35">
        <v>1381.31</v>
      </c>
      <c r="G128" s="37">
        <v>3415.6</v>
      </c>
      <c r="H128" s="37">
        <v>2226.1</v>
      </c>
      <c r="I128" s="37">
        <f t="shared" si="19"/>
        <v>7023.01</v>
      </c>
      <c r="J128" s="46">
        <f t="shared" si="20"/>
        <v>26.783530138786642</v>
      </c>
      <c r="K128" s="58">
        <f t="shared" si="17"/>
        <v>26.783530138786642</v>
      </c>
    </row>
    <row r="129" spans="1:11">
      <c r="A129" s="9">
        <v>1116</v>
      </c>
      <c r="B129" s="23" t="s">
        <v>111</v>
      </c>
      <c r="C129" s="47">
        <v>11592.39</v>
      </c>
      <c r="D129" s="19">
        <v>2030.26</v>
      </c>
      <c r="E129" s="29">
        <f t="shared" si="18"/>
        <v>17.513730990762046</v>
      </c>
      <c r="F129" s="35">
        <v>811.79</v>
      </c>
      <c r="G129" s="37">
        <v>829.08</v>
      </c>
      <c r="H129" s="37">
        <v>2438.1</v>
      </c>
      <c r="I129" s="37">
        <f t="shared" si="19"/>
        <v>4078.97</v>
      </c>
      <c r="J129" s="46">
        <f t="shared" si="20"/>
        <v>49.773839964500844</v>
      </c>
      <c r="K129" s="58">
        <f t="shared" ref="K129:K186" si="21">IF(J129&gt;50,0,J129)</f>
        <v>49.773839964500844</v>
      </c>
    </row>
    <row r="130" spans="1:11">
      <c r="A130" s="9">
        <v>1117</v>
      </c>
      <c r="B130" s="23" t="s">
        <v>112</v>
      </c>
      <c r="C130" s="47">
        <v>12416.93</v>
      </c>
      <c r="D130" s="19">
        <v>1849.72</v>
      </c>
      <c r="E130" s="29">
        <f t="shared" si="18"/>
        <v>14.896757894262109</v>
      </c>
      <c r="F130" s="35">
        <v>2935.34</v>
      </c>
      <c r="G130" s="37">
        <v>2797.4</v>
      </c>
      <c r="H130" s="37">
        <v>2388.1</v>
      </c>
      <c r="I130" s="37">
        <f t="shared" si="19"/>
        <v>8120.84</v>
      </c>
      <c r="J130" s="46">
        <f t="shared" si="20"/>
        <v>22.777446668078671</v>
      </c>
      <c r="K130" s="58">
        <f t="shared" si="21"/>
        <v>22.777446668078671</v>
      </c>
    </row>
    <row r="131" spans="1:11">
      <c r="A131" s="9">
        <v>1118</v>
      </c>
      <c r="B131" s="23" t="s">
        <v>113</v>
      </c>
      <c r="C131" s="47">
        <v>25254.06</v>
      </c>
      <c r="D131" s="19">
        <v>3096.3</v>
      </c>
      <c r="E131" s="29">
        <f t="shared" si="18"/>
        <v>12.260602849601213</v>
      </c>
      <c r="F131" s="35">
        <v>1798.57</v>
      </c>
      <c r="G131" s="37">
        <v>4764.1400000000003</v>
      </c>
      <c r="H131" s="37">
        <v>3964.5</v>
      </c>
      <c r="I131" s="37">
        <f t="shared" si="19"/>
        <v>10527.21</v>
      </c>
      <c r="J131" s="46">
        <f t="shared" si="20"/>
        <v>29.412351420746813</v>
      </c>
      <c r="K131" s="58">
        <f t="shared" si="21"/>
        <v>29.412351420746813</v>
      </c>
    </row>
    <row r="132" spans="1:11">
      <c r="A132" s="9">
        <v>1119</v>
      </c>
      <c r="B132" s="23" t="s">
        <v>114</v>
      </c>
      <c r="C132" s="47">
        <v>5705.04</v>
      </c>
      <c r="D132" s="19">
        <v>1475.95</v>
      </c>
      <c r="E132" s="29">
        <f t="shared" si="18"/>
        <v>25.870984252520579</v>
      </c>
      <c r="F132" s="35">
        <v>385.6</v>
      </c>
      <c r="G132" s="37">
        <v>549.17999999999995</v>
      </c>
      <c r="H132" s="37">
        <v>2093.8000000000002</v>
      </c>
      <c r="I132" s="37">
        <f t="shared" si="19"/>
        <v>3028.58</v>
      </c>
      <c r="J132" s="46">
        <f t="shared" si="20"/>
        <v>48.734060186622116</v>
      </c>
      <c r="K132" s="58">
        <f t="shared" si="21"/>
        <v>48.734060186622116</v>
      </c>
    </row>
    <row r="133" spans="1:11">
      <c r="A133" s="9">
        <v>1120</v>
      </c>
      <c r="B133" s="23" t="s">
        <v>115</v>
      </c>
      <c r="C133" s="47">
        <v>5832.42</v>
      </c>
      <c r="D133" s="19">
        <v>1885.91</v>
      </c>
      <c r="E133" s="29">
        <f t="shared" si="18"/>
        <v>32.334948443356275</v>
      </c>
      <c r="F133" s="35">
        <v>214.77</v>
      </c>
      <c r="G133" s="37">
        <v>472.2</v>
      </c>
      <c r="H133" s="37">
        <v>1656.8</v>
      </c>
      <c r="I133" s="37">
        <f t="shared" si="19"/>
        <v>2343.77</v>
      </c>
      <c r="J133" s="46">
        <f t="shared" si="20"/>
        <v>80.46480670031616</v>
      </c>
      <c r="K133" s="58">
        <f t="shared" si="21"/>
        <v>0</v>
      </c>
    </row>
    <row r="134" spans="1:11">
      <c r="A134" s="9">
        <v>1121</v>
      </c>
      <c r="B134" s="23" t="s">
        <v>116</v>
      </c>
      <c r="C134" s="47">
        <v>6960.28</v>
      </c>
      <c r="D134" s="19">
        <v>1625.71</v>
      </c>
      <c r="E134" s="29">
        <f t="shared" si="18"/>
        <v>23.356962650927837</v>
      </c>
      <c r="F134" s="35">
        <v>531.13</v>
      </c>
      <c r="G134" s="37">
        <v>593.29999999999995</v>
      </c>
      <c r="H134" s="37">
        <v>2347.1</v>
      </c>
      <c r="I134" s="37">
        <f t="shared" si="19"/>
        <v>3471.5299999999997</v>
      </c>
      <c r="J134" s="46">
        <f t="shared" si="20"/>
        <v>46.829783985735403</v>
      </c>
      <c r="K134" s="58">
        <f t="shared" si="21"/>
        <v>46.829783985735403</v>
      </c>
    </row>
    <row r="135" spans="1:11">
      <c r="A135" s="9">
        <v>1122</v>
      </c>
      <c r="B135" s="23" t="s">
        <v>117</v>
      </c>
      <c r="C135" s="47">
        <v>9501.5400000000009</v>
      </c>
      <c r="D135" s="19">
        <v>1885.36</v>
      </c>
      <c r="E135" s="29">
        <f t="shared" si="18"/>
        <v>19.842678134281389</v>
      </c>
      <c r="F135" s="35">
        <v>867.39</v>
      </c>
      <c r="G135" s="37">
        <v>1147.3599999999999</v>
      </c>
      <c r="H135" s="37">
        <v>2656.3</v>
      </c>
      <c r="I135" s="37">
        <f t="shared" si="19"/>
        <v>4671.05</v>
      </c>
      <c r="J135" s="46">
        <f t="shared" si="20"/>
        <v>40.362659359244709</v>
      </c>
      <c r="K135" s="58">
        <f t="shared" si="21"/>
        <v>40.362659359244709</v>
      </c>
    </row>
    <row r="136" spans="1:11">
      <c r="A136" s="9">
        <v>1123</v>
      </c>
      <c r="B136" s="23" t="s">
        <v>118</v>
      </c>
      <c r="C136" s="47">
        <v>13068.85</v>
      </c>
      <c r="D136" s="19">
        <v>2552.25</v>
      </c>
      <c r="E136" s="29">
        <f t="shared" si="18"/>
        <v>19.529262329891306</v>
      </c>
      <c r="F136" s="35">
        <v>862.97</v>
      </c>
      <c r="G136" s="37">
        <v>1451.49</v>
      </c>
      <c r="H136" s="37">
        <v>2674.2</v>
      </c>
      <c r="I136" s="37">
        <f t="shared" si="19"/>
        <v>4988.66</v>
      </c>
      <c r="J136" s="46">
        <f t="shared" si="20"/>
        <v>51.161033223350557</v>
      </c>
      <c r="K136" s="58">
        <f t="shared" si="21"/>
        <v>0</v>
      </c>
    </row>
    <row r="137" spans="1:11">
      <c r="A137" s="9">
        <v>1124</v>
      </c>
      <c r="B137" s="23" t="s">
        <v>119</v>
      </c>
      <c r="C137" s="47">
        <v>12032.64</v>
      </c>
      <c r="D137" s="19">
        <v>2580.21</v>
      </c>
      <c r="E137" s="29">
        <f t="shared" si="18"/>
        <v>21.443423887027286</v>
      </c>
      <c r="F137" s="35">
        <v>757.91</v>
      </c>
      <c r="G137" s="37">
        <v>3468.51</v>
      </c>
      <c r="H137" s="37">
        <v>1352.5</v>
      </c>
      <c r="I137" s="37">
        <f t="shared" si="19"/>
        <v>5578.92</v>
      </c>
      <c r="J137" s="46">
        <f t="shared" si="20"/>
        <v>46.249274053042519</v>
      </c>
      <c r="K137" s="58">
        <f t="shared" si="21"/>
        <v>46.249274053042519</v>
      </c>
    </row>
    <row r="138" spans="1:11">
      <c r="A138" s="7"/>
      <c r="B138" s="23"/>
      <c r="C138" s="47"/>
      <c r="D138" s="19"/>
      <c r="E138" s="29"/>
      <c r="F138" s="35"/>
      <c r="G138" s="37"/>
      <c r="H138" s="37"/>
      <c r="I138" s="37"/>
      <c r="J138" s="46"/>
      <c r="K138" s="58"/>
    </row>
    <row r="139" spans="1:11" s="5" customFormat="1">
      <c r="A139" s="8"/>
      <c r="B139" s="62" t="s">
        <v>120</v>
      </c>
      <c r="C139" s="48"/>
      <c r="D139" s="20"/>
      <c r="E139" s="31"/>
      <c r="F139" s="36"/>
      <c r="G139" s="38"/>
      <c r="H139" s="38"/>
      <c r="I139" s="39"/>
      <c r="J139" s="46"/>
      <c r="K139" s="59"/>
    </row>
    <row r="140" spans="1:11">
      <c r="A140" s="9">
        <v>1126</v>
      </c>
      <c r="B140" s="23" t="s">
        <v>121</v>
      </c>
      <c r="C140" s="47">
        <v>6011.07</v>
      </c>
      <c r="D140" s="19">
        <v>1802.35</v>
      </c>
      <c r="E140" s="29">
        <f t="shared" ref="E140:E166" si="22">D140/C140*100</f>
        <v>29.983846469929649</v>
      </c>
      <c r="F140" s="35">
        <v>1060.29</v>
      </c>
      <c r="G140" s="37">
        <v>706.82</v>
      </c>
      <c r="H140" s="37">
        <v>1877.8</v>
      </c>
      <c r="I140" s="37">
        <f t="shared" ref="I140:I166" si="23">F140+G140+H140</f>
        <v>3644.91</v>
      </c>
      <c r="J140" s="44">
        <f t="shared" ref="J140:J166" si="24">D140/I140*100</f>
        <v>49.448408877036741</v>
      </c>
      <c r="K140" s="58">
        <f t="shared" si="21"/>
        <v>49.448408877036741</v>
      </c>
    </row>
    <row r="141" spans="1:11">
      <c r="A141" s="9">
        <v>1127</v>
      </c>
      <c r="B141" s="23" t="s">
        <v>122</v>
      </c>
      <c r="C141" s="47">
        <v>14016.71</v>
      </c>
      <c r="D141" s="19">
        <v>2316.1799999999998</v>
      </c>
      <c r="E141" s="29">
        <f t="shared" si="22"/>
        <v>16.52441978181756</v>
      </c>
      <c r="F141" s="35">
        <v>553</v>
      </c>
      <c r="G141" s="37">
        <v>3018.27</v>
      </c>
      <c r="H141" s="37">
        <v>2462.1</v>
      </c>
      <c r="I141" s="37">
        <f t="shared" si="23"/>
        <v>6033.37</v>
      </c>
      <c r="J141" s="46">
        <f t="shared" si="24"/>
        <v>38.389490450610516</v>
      </c>
      <c r="K141" s="58">
        <f t="shared" si="21"/>
        <v>38.389490450610516</v>
      </c>
    </row>
    <row r="142" spans="1:11">
      <c r="A142" s="9">
        <v>1128</v>
      </c>
      <c r="B142" s="23" t="s">
        <v>123</v>
      </c>
      <c r="C142" s="47">
        <v>10048.290000000001</v>
      </c>
      <c r="D142" s="19">
        <v>1973.64</v>
      </c>
      <c r="E142" s="29">
        <f t="shared" si="22"/>
        <v>19.641550950460225</v>
      </c>
      <c r="F142" s="35">
        <v>619.88</v>
      </c>
      <c r="G142" s="37">
        <v>1831.18</v>
      </c>
      <c r="H142" s="37">
        <v>2455.1999999999998</v>
      </c>
      <c r="I142" s="37">
        <f t="shared" si="23"/>
        <v>4906.26</v>
      </c>
      <c r="J142" s="46">
        <f t="shared" si="24"/>
        <v>40.226975333553462</v>
      </c>
      <c r="K142" s="58">
        <f t="shared" si="21"/>
        <v>40.226975333553462</v>
      </c>
    </row>
    <row r="143" spans="1:11">
      <c r="A143" s="9">
        <v>1142</v>
      </c>
      <c r="B143" s="23" t="s">
        <v>120</v>
      </c>
      <c r="C143" s="47">
        <v>29506.45</v>
      </c>
      <c r="D143" s="19">
        <v>4343.18</v>
      </c>
      <c r="E143" s="29">
        <f t="shared" si="22"/>
        <v>14.719425752674416</v>
      </c>
      <c r="F143" s="35">
        <v>2944.05</v>
      </c>
      <c r="G143" s="37">
        <v>9292.69</v>
      </c>
      <c r="H143" s="37">
        <v>2440.6</v>
      </c>
      <c r="I143" s="37">
        <f t="shared" si="23"/>
        <v>14677.340000000002</v>
      </c>
      <c r="J143" s="46">
        <f t="shared" si="24"/>
        <v>29.591056690108697</v>
      </c>
      <c r="K143" s="58">
        <f t="shared" si="21"/>
        <v>29.591056690108697</v>
      </c>
    </row>
    <row r="144" spans="1:11">
      <c r="A144" s="9">
        <v>1129</v>
      </c>
      <c r="B144" s="23" t="s">
        <v>124</v>
      </c>
      <c r="C144" s="47">
        <v>10376.08</v>
      </c>
      <c r="D144" s="19">
        <v>1883.39</v>
      </c>
      <c r="E144" s="29">
        <f t="shared" si="22"/>
        <v>18.1512671452032</v>
      </c>
      <c r="F144" s="35">
        <v>277.58999999999997</v>
      </c>
      <c r="G144" s="37">
        <v>945.8</v>
      </c>
      <c r="H144" s="37">
        <v>2195.6</v>
      </c>
      <c r="I144" s="37">
        <f t="shared" si="23"/>
        <v>3418.99</v>
      </c>
      <c r="J144" s="46">
        <f t="shared" si="24"/>
        <v>55.086151173299726</v>
      </c>
      <c r="K144" s="58">
        <f t="shared" si="21"/>
        <v>0</v>
      </c>
    </row>
    <row r="145" spans="1:11">
      <c r="A145" s="9">
        <v>1130</v>
      </c>
      <c r="B145" s="23" t="s">
        <v>125</v>
      </c>
      <c r="C145" s="47">
        <v>5618.33</v>
      </c>
      <c r="D145" s="19">
        <v>1460.74</v>
      </c>
      <c r="E145" s="29">
        <f t="shared" si="22"/>
        <v>25.999540788810911</v>
      </c>
      <c r="F145" s="35">
        <v>189.54</v>
      </c>
      <c r="G145" s="37">
        <v>508.02</v>
      </c>
      <c r="H145" s="37">
        <v>1900.9</v>
      </c>
      <c r="I145" s="37">
        <f t="shared" si="23"/>
        <v>2598.46</v>
      </c>
      <c r="J145" s="46">
        <f t="shared" si="24"/>
        <v>56.215604627356207</v>
      </c>
      <c r="K145" s="58">
        <f t="shared" si="21"/>
        <v>0</v>
      </c>
    </row>
    <row r="146" spans="1:11">
      <c r="A146" s="9">
        <v>1131</v>
      </c>
      <c r="B146" s="23" t="s">
        <v>126</v>
      </c>
      <c r="C146" s="47">
        <v>7412.54</v>
      </c>
      <c r="D146" s="19">
        <v>1665.8</v>
      </c>
      <c r="E146" s="29">
        <f t="shared" si="22"/>
        <v>22.472728646320963</v>
      </c>
      <c r="F146" s="35">
        <v>408.25</v>
      </c>
      <c r="G146" s="37">
        <v>1012.48</v>
      </c>
      <c r="H146" s="37">
        <v>2264.5</v>
      </c>
      <c r="I146" s="37">
        <f t="shared" si="23"/>
        <v>3685.23</v>
      </c>
      <c r="J146" s="46">
        <f t="shared" si="24"/>
        <v>45.202063371892663</v>
      </c>
      <c r="K146" s="58">
        <f t="shared" si="21"/>
        <v>45.202063371892663</v>
      </c>
    </row>
    <row r="147" spans="1:11">
      <c r="A147" s="9">
        <v>1132</v>
      </c>
      <c r="B147" s="23" t="s">
        <v>127</v>
      </c>
      <c r="C147" s="47">
        <v>1897.02</v>
      </c>
      <c r="D147" s="19">
        <v>1084.1500000000001</v>
      </c>
      <c r="E147" s="29">
        <f t="shared" si="22"/>
        <v>57.1501618327693</v>
      </c>
      <c r="F147" s="35">
        <v>140.53</v>
      </c>
      <c r="G147" s="37">
        <v>405.07</v>
      </c>
      <c r="H147" s="37">
        <v>1414.1</v>
      </c>
      <c r="I147" s="37">
        <f t="shared" si="23"/>
        <v>1959.6999999999998</v>
      </c>
      <c r="J147" s="46">
        <f t="shared" si="24"/>
        <v>55.322243200489886</v>
      </c>
      <c r="K147" s="58">
        <f t="shared" si="21"/>
        <v>0</v>
      </c>
    </row>
    <row r="148" spans="1:11">
      <c r="A148" s="9">
        <v>1133</v>
      </c>
      <c r="B148" s="23" t="s">
        <v>128</v>
      </c>
      <c r="C148" s="47">
        <v>9108.17</v>
      </c>
      <c r="D148" s="19">
        <v>1860.37</v>
      </c>
      <c r="E148" s="29">
        <f t="shared" si="22"/>
        <v>20.425288504716093</v>
      </c>
      <c r="F148" s="35">
        <v>541.97</v>
      </c>
      <c r="G148" s="37">
        <v>1601.98</v>
      </c>
      <c r="H148" s="37">
        <v>2544.6999999999998</v>
      </c>
      <c r="I148" s="37">
        <f t="shared" si="23"/>
        <v>4688.6499999999996</v>
      </c>
      <c r="J148" s="46">
        <f t="shared" si="24"/>
        <v>39.678158958335558</v>
      </c>
      <c r="K148" s="58">
        <f t="shared" si="21"/>
        <v>39.678158958335558</v>
      </c>
    </row>
    <row r="149" spans="1:11">
      <c r="A149" s="9">
        <v>1134</v>
      </c>
      <c r="B149" s="23" t="s">
        <v>129</v>
      </c>
      <c r="C149" s="47">
        <v>7428.92</v>
      </c>
      <c r="D149" s="19">
        <v>1861.39</v>
      </c>
      <c r="E149" s="29">
        <f t="shared" si="22"/>
        <v>25.055997372430987</v>
      </c>
      <c r="F149" s="35">
        <v>477.59</v>
      </c>
      <c r="G149" s="37">
        <v>758.93</v>
      </c>
      <c r="H149" s="37">
        <v>2536.5</v>
      </c>
      <c r="I149" s="37">
        <f t="shared" si="23"/>
        <v>3773.02</v>
      </c>
      <c r="J149" s="46">
        <f t="shared" si="24"/>
        <v>49.334220332783815</v>
      </c>
      <c r="K149" s="58">
        <f t="shared" si="21"/>
        <v>49.334220332783815</v>
      </c>
    </row>
    <row r="150" spans="1:11">
      <c r="A150" s="9">
        <v>1135</v>
      </c>
      <c r="B150" s="23" t="s">
        <v>130</v>
      </c>
      <c r="C150" s="47">
        <v>10626.42</v>
      </c>
      <c r="D150" s="19">
        <v>2337.35</v>
      </c>
      <c r="E150" s="29">
        <f t="shared" si="22"/>
        <v>21.995648581554274</v>
      </c>
      <c r="F150" s="35">
        <v>748.94</v>
      </c>
      <c r="G150" s="37">
        <v>1784.95</v>
      </c>
      <c r="H150" s="37">
        <v>2728</v>
      </c>
      <c r="I150" s="37">
        <f t="shared" si="23"/>
        <v>5261.89</v>
      </c>
      <c r="J150" s="46">
        <f t="shared" si="24"/>
        <v>44.420350862522781</v>
      </c>
      <c r="K150" s="58">
        <f t="shared" si="21"/>
        <v>44.420350862522781</v>
      </c>
    </row>
    <row r="151" spans="1:11">
      <c r="A151" s="9">
        <v>1136</v>
      </c>
      <c r="B151" s="23" t="s">
        <v>131</v>
      </c>
      <c r="C151" s="47">
        <v>5366.89</v>
      </c>
      <c r="D151" s="19">
        <v>1426.14</v>
      </c>
      <c r="E151" s="29">
        <f t="shared" si="22"/>
        <v>26.572931437014734</v>
      </c>
      <c r="F151" s="35">
        <v>211.5</v>
      </c>
      <c r="G151" s="37">
        <v>671.49</v>
      </c>
      <c r="H151" s="37">
        <v>1373.5</v>
      </c>
      <c r="I151" s="37">
        <f t="shared" si="23"/>
        <v>2256.4899999999998</v>
      </c>
      <c r="J151" s="46">
        <f t="shared" si="24"/>
        <v>63.201698212710902</v>
      </c>
      <c r="K151" s="58">
        <f t="shared" si="21"/>
        <v>0</v>
      </c>
    </row>
    <row r="152" spans="1:11">
      <c r="A152" s="9">
        <v>1137</v>
      </c>
      <c r="B152" s="23" t="s">
        <v>132</v>
      </c>
      <c r="C152" s="47">
        <v>8164.5</v>
      </c>
      <c r="D152" s="19">
        <v>1987.74</v>
      </c>
      <c r="E152" s="29">
        <f t="shared" si="22"/>
        <v>24.346132647437074</v>
      </c>
      <c r="F152" s="35">
        <v>249.2</v>
      </c>
      <c r="G152" s="37">
        <v>1003.46</v>
      </c>
      <c r="H152" s="37">
        <v>1894.9</v>
      </c>
      <c r="I152" s="37">
        <f t="shared" si="23"/>
        <v>3147.5600000000004</v>
      </c>
      <c r="J152" s="46">
        <f t="shared" si="24"/>
        <v>63.151774708027794</v>
      </c>
      <c r="K152" s="58">
        <f t="shared" si="21"/>
        <v>0</v>
      </c>
    </row>
    <row r="153" spans="1:11">
      <c r="A153" s="9">
        <v>1138</v>
      </c>
      <c r="B153" s="23" t="s">
        <v>133</v>
      </c>
      <c r="C153" s="47">
        <v>13604.95</v>
      </c>
      <c r="D153" s="19">
        <v>2835.55</v>
      </c>
      <c r="E153" s="29">
        <f t="shared" si="22"/>
        <v>20.842046461030726</v>
      </c>
      <c r="F153" s="35">
        <v>909.76</v>
      </c>
      <c r="G153" s="37">
        <v>1893.61</v>
      </c>
      <c r="H153" s="37">
        <v>3336.5</v>
      </c>
      <c r="I153" s="37">
        <f t="shared" si="23"/>
        <v>6139.87</v>
      </c>
      <c r="J153" s="46">
        <f t="shared" si="24"/>
        <v>46.182573898144426</v>
      </c>
      <c r="K153" s="58">
        <f t="shared" si="21"/>
        <v>46.182573898144426</v>
      </c>
    </row>
    <row r="154" spans="1:11">
      <c r="A154" s="9">
        <v>1139</v>
      </c>
      <c r="B154" s="23" t="s">
        <v>134</v>
      </c>
      <c r="C154" s="47">
        <v>4552.8599999999997</v>
      </c>
      <c r="D154" s="19">
        <v>1596.41</v>
      </c>
      <c r="E154" s="29">
        <f t="shared" si="22"/>
        <v>35.063893904051525</v>
      </c>
      <c r="F154" s="35">
        <v>149.78</v>
      </c>
      <c r="G154" s="37">
        <v>454.98</v>
      </c>
      <c r="H154" s="37">
        <v>1795.2</v>
      </c>
      <c r="I154" s="37">
        <f t="shared" si="23"/>
        <v>2399.96</v>
      </c>
      <c r="J154" s="46">
        <f t="shared" si="24"/>
        <v>66.518191969866166</v>
      </c>
      <c r="K154" s="58">
        <f t="shared" si="21"/>
        <v>0</v>
      </c>
    </row>
    <row r="155" spans="1:11">
      <c r="A155" s="9">
        <v>1140</v>
      </c>
      <c r="B155" s="23" t="s">
        <v>135</v>
      </c>
      <c r="C155" s="47">
        <v>8256.61</v>
      </c>
      <c r="D155" s="19">
        <v>2041.39</v>
      </c>
      <c r="E155" s="29">
        <f t="shared" si="22"/>
        <v>24.724311793823372</v>
      </c>
      <c r="F155" s="35">
        <v>366.61</v>
      </c>
      <c r="G155" s="37">
        <v>1510.03</v>
      </c>
      <c r="H155" s="37">
        <v>2459.9</v>
      </c>
      <c r="I155" s="37">
        <f t="shared" si="23"/>
        <v>4336.54</v>
      </c>
      <c r="J155" s="46">
        <f t="shared" si="24"/>
        <v>47.074165117812825</v>
      </c>
      <c r="K155" s="58">
        <f t="shared" si="21"/>
        <v>47.074165117812825</v>
      </c>
    </row>
    <row r="156" spans="1:11">
      <c r="A156" s="9">
        <v>1141</v>
      </c>
      <c r="B156" s="23" t="s">
        <v>136</v>
      </c>
      <c r="C156" s="47">
        <v>3723.61</v>
      </c>
      <c r="D156" s="19">
        <v>1581.56</v>
      </c>
      <c r="E156" s="29">
        <f t="shared" si="22"/>
        <v>42.473835874326255</v>
      </c>
      <c r="F156" s="35">
        <v>200.01</v>
      </c>
      <c r="G156" s="37">
        <v>1068.3900000000001</v>
      </c>
      <c r="H156" s="37">
        <v>1831.6</v>
      </c>
      <c r="I156" s="37">
        <f t="shared" si="23"/>
        <v>3100</v>
      </c>
      <c r="J156" s="46">
        <f t="shared" si="24"/>
        <v>51.018064516129037</v>
      </c>
      <c r="K156" s="58">
        <f t="shared" si="21"/>
        <v>0</v>
      </c>
    </row>
    <row r="157" spans="1:11">
      <c r="A157" s="9">
        <v>1143</v>
      </c>
      <c r="B157" s="23" t="s">
        <v>137</v>
      </c>
      <c r="C157" s="47">
        <v>13422.09</v>
      </c>
      <c r="D157" s="19">
        <v>1763.79</v>
      </c>
      <c r="E157" s="29">
        <f t="shared" si="22"/>
        <v>13.140948987825293</v>
      </c>
      <c r="F157" s="35">
        <v>730.48</v>
      </c>
      <c r="G157" s="37">
        <v>2716.38</v>
      </c>
      <c r="H157" s="37">
        <v>1925.4</v>
      </c>
      <c r="I157" s="37">
        <f t="shared" si="23"/>
        <v>5372.26</v>
      </c>
      <c r="J157" s="46">
        <f t="shared" si="24"/>
        <v>32.831434070577373</v>
      </c>
      <c r="K157" s="58">
        <f t="shared" si="21"/>
        <v>32.831434070577373</v>
      </c>
    </row>
    <row r="158" spans="1:11">
      <c r="A158" s="9">
        <v>1144</v>
      </c>
      <c r="B158" s="23" t="s">
        <v>138</v>
      </c>
      <c r="C158" s="47">
        <v>6588.77</v>
      </c>
      <c r="D158" s="19">
        <v>1621.77</v>
      </c>
      <c r="E158" s="29">
        <f t="shared" si="22"/>
        <v>24.614154083387337</v>
      </c>
      <c r="F158" s="35">
        <v>240.61</v>
      </c>
      <c r="G158" s="37">
        <v>690.54</v>
      </c>
      <c r="H158" s="37">
        <v>1966.9</v>
      </c>
      <c r="I158" s="37">
        <f t="shared" si="23"/>
        <v>2898.05</v>
      </c>
      <c r="J158" s="46">
        <f t="shared" si="24"/>
        <v>55.960732216490392</v>
      </c>
      <c r="K158" s="58">
        <f t="shared" si="21"/>
        <v>0</v>
      </c>
    </row>
    <row r="159" spans="1:11">
      <c r="A159" s="9">
        <v>1145</v>
      </c>
      <c r="B159" s="23" t="s">
        <v>139</v>
      </c>
      <c r="C159" s="47">
        <v>6520.58</v>
      </c>
      <c r="D159" s="19">
        <v>2444.4699999999998</v>
      </c>
      <c r="E159" s="29">
        <f t="shared" si="22"/>
        <v>37.488536295850984</v>
      </c>
      <c r="F159" s="35">
        <v>144.46</v>
      </c>
      <c r="G159" s="37">
        <v>724.01</v>
      </c>
      <c r="H159" s="37">
        <v>1947.6</v>
      </c>
      <c r="I159" s="37">
        <f t="shared" si="23"/>
        <v>2816.0699999999997</v>
      </c>
      <c r="J159" s="46">
        <f t="shared" si="24"/>
        <v>86.804305290706552</v>
      </c>
      <c r="K159" s="58">
        <f t="shared" si="21"/>
        <v>0</v>
      </c>
    </row>
    <row r="160" spans="1:11">
      <c r="A160" s="9">
        <v>1146</v>
      </c>
      <c r="B160" s="23" t="s">
        <v>140</v>
      </c>
      <c r="C160" s="47">
        <v>6421.09</v>
      </c>
      <c r="D160" s="19">
        <v>1684.92</v>
      </c>
      <c r="E160" s="29">
        <f t="shared" si="22"/>
        <v>26.240404666497437</v>
      </c>
      <c r="F160" s="35">
        <v>411.35</v>
      </c>
      <c r="G160" s="37">
        <v>603.72</v>
      </c>
      <c r="H160" s="37">
        <v>2472.9</v>
      </c>
      <c r="I160" s="37">
        <f t="shared" si="23"/>
        <v>3487.9700000000003</v>
      </c>
      <c r="J160" s="46">
        <f t="shared" si="24"/>
        <v>48.306608141698462</v>
      </c>
      <c r="K160" s="58">
        <f t="shared" si="21"/>
        <v>48.306608141698462</v>
      </c>
    </row>
    <row r="161" spans="1:11">
      <c r="A161" s="9">
        <v>1147</v>
      </c>
      <c r="B161" s="23" t="s">
        <v>141</v>
      </c>
      <c r="C161" s="47">
        <v>2725.59</v>
      </c>
      <c r="D161" s="19">
        <v>1362.23</v>
      </c>
      <c r="E161" s="29">
        <f t="shared" si="22"/>
        <v>49.979270543258522</v>
      </c>
      <c r="F161" s="35">
        <v>244.06</v>
      </c>
      <c r="G161" s="37">
        <v>244.48</v>
      </c>
      <c r="H161" s="37">
        <v>1781.8</v>
      </c>
      <c r="I161" s="37">
        <f t="shared" si="23"/>
        <v>2270.34</v>
      </c>
      <c r="J161" s="46">
        <f t="shared" si="24"/>
        <v>60.001145202921144</v>
      </c>
      <c r="K161" s="58">
        <f t="shared" si="21"/>
        <v>0</v>
      </c>
    </row>
    <row r="162" spans="1:11">
      <c r="A162" s="9">
        <v>1148</v>
      </c>
      <c r="B162" s="23" t="s">
        <v>142</v>
      </c>
      <c r="C162" s="47">
        <v>3322.33</v>
      </c>
      <c r="D162" s="19">
        <v>1563.12</v>
      </c>
      <c r="E162" s="29">
        <f t="shared" si="22"/>
        <v>47.048908446782825</v>
      </c>
      <c r="F162" s="35">
        <v>167.14</v>
      </c>
      <c r="G162" s="37">
        <v>597.13</v>
      </c>
      <c r="H162" s="37">
        <v>1698.5</v>
      </c>
      <c r="I162" s="37">
        <f t="shared" si="23"/>
        <v>2462.77</v>
      </c>
      <c r="J162" s="46">
        <f t="shared" si="24"/>
        <v>63.46999516804248</v>
      </c>
      <c r="K162" s="58">
        <f t="shared" si="21"/>
        <v>0</v>
      </c>
    </row>
    <row r="163" spans="1:11">
      <c r="A163" s="9">
        <v>1149</v>
      </c>
      <c r="B163" s="23" t="s">
        <v>143</v>
      </c>
      <c r="C163" s="47">
        <v>6620.91</v>
      </c>
      <c r="D163" s="19">
        <v>1648.07</v>
      </c>
      <c r="E163" s="29">
        <f t="shared" si="22"/>
        <v>24.891895524935393</v>
      </c>
      <c r="F163" s="35">
        <v>188.75</v>
      </c>
      <c r="G163" s="37">
        <v>898.7</v>
      </c>
      <c r="H163" s="37">
        <v>2207.5</v>
      </c>
      <c r="I163" s="37">
        <f t="shared" si="23"/>
        <v>3294.95</v>
      </c>
      <c r="J163" s="46">
        <f t="shared" si="24"/>
        <v>50.018057937146246</v>
      </c>
      <c r="K163" s="58">
        <f t="shared" si="21"/>
        <v>0</v>
      </c>
    </row>
    <row r="164" spans="1:11">
      <c r="A164" s="9">
        <v>1150</v>
      </c>
      <c r="B164" s="23" t="s">
        <v>144</v>
      </c>
      <c r="C164" s="47">
        <v>11118.24</v>
      </c>
      <c r="D164" s="19">
        <v>1834.15</v>
      </c>
      <c r="E164" s="29">
        <f t="shared" si="22"/>
        <v>16.496765675142829</v>
      </c>
      <c r="F164" s="35">
        <v>539.21</v>
      </c>
      <c r="G164" s="37">
        <v>1187.53</v>
      </c>
      <c r="H164" s="37">
        <v>2485.5</v>
      </c>
      <c r="I164" s="37">
        <f t="shared" si="23"/>
        <v>4212.24</v>
      </c>
      <c r="J164" s="46">
        <f t="shared" si="24"/>
        <v>43.543340360473294</v>
      </c>
      <c r="K164" s="58">
        <f t="shared" si="21"/>
        <v>43.543340360473294</v>
      </c>
    </row>
    <row r="165" spans="1:11">
      <c r="A165" s="9">
        <v>1151</v>
      </c>
      <c r="B165" s="23" t="s">
        <v>145</v>
      </c>
      <c r="C165" s="47">
        <v>4719.6099999999997</v>
      </c>
      <c r="D165" s="19">
        <v>1486.57</v>
      </c>
      <c r="E165" s="29">
        <f t="shared" si="22"/>
        <v>31.497729685291791</v>
      </c>
      <c r="F165" s="35">
        <v>230.31</v>
      </c>
      <c r="G165" s="37">
        <v>298.33999999999997</v>
      </c>
      <c r="H165" s="37">
        <v>1742.7</v>
      </c>
      <c r="I165" s="37">
        <f t="shared" si="23"/>
        <v>2271.35</v>
      </c>
      <c r="J165" s="46">
        <f t="shared" si="24"/>
        <v>65.448741937614201</v>
      </c>
      <c r="K165" s="58">
        <f t="shared" si="21"/>
        <v>0</v>
      </c>
    </row>
    <row r="166" spans="1:11">
      <c r="A166" s="9">
        <v>1152</v>
      </c>
      <c r="B166" s="23" t="s">
        <v>146</v>
      </c>
      <c r="C166" s="47">
        <v>6861.66</v>
      </c>
      <c r="D166" s="19">
        <v>1940.83</v>
      </c>
      <c r="E166" s="29">
        <f t="shared" si="22"/>
        <v>28.285137998676706</v>
      </c>
      <c r="F166" s="35">
        <v>447.67</v>
      </c>
      <c r="G166" s="37">
        <v>640.07000000000005</v>
      </c>
      <c r="H166" s="37">
        <v>1985.5</v>
      </c>
      <c r="I166" s="37">
        <f t="shared" si="23"/>
        <v>3073.24</v>
      </c>
      <c r="J166" s="46">
        <f t="shared" si="24"/>
        <v>63.152568624643699</v>
      </c>
      <c r="K166" s="58">
        <f t="shared" si="21"/>
        <v>0</v>
      </c>
    </row>
    <row r="167" spans="1:11">
      <c r="A167" s="7"/>
      <c r="B167" s="23"/>
      <c r="C167" s="47"/>
      <c r="D167" s="19"/>
      <c r="E167" s="29"/>
      <c r="F167" s="35"/>
      <c r="G167" s="37"/>
      <c r="H167" s="37"/>
      <c r="I167" s="37"/>
      <c r="J167" s="46"/>
      <c r="K167" s="58"/>
    </row>
    <row r="168" spans="1:11" s="5" customFormat="1">
      <c r="A168" s="8"/>
      <c r="B168" s="62" t="s">
        <v>147</v>
      </c>
      <c r="C168" s="48"/>
      <c r="D168" s="20"/>
      <c r="E168" s="31"/>
      <c r="F168" s="36"/>
      <c r="G168" s="38"/>
      <c r="H168" s="38"/>
      <c r="I168" s="39"/>
      <c r="J168" s="46"/>
      <c r="K168" s="59"/>
    </row>
    <row r="169" spans="1:11">
      <c r="A169" s="9">
        <v>1154</v>
      </c>
      <c r="B169" s="23" t="s">
        <v>148</v>
      </c>
      <c r="C169" s="47">
        <v>7418.19</v>
      </c>
      <c r="D169" s="19">
        <v>1646.53</v>
      </c>
      <c r="E169" s="29">
        <f t="shared" ref="E169:E196" si="25">D169/C169*100</f>
        <v>22.195845617327141</v>
      </c>
      <c r="F169" s="35">
        <v>247.43</v>
      </c>
      <c r="G169" s="37">
        <v>602.70000000000005</v>
      </c>
      <c r="H169" s="37">
        <v>2066.3000000000002</v>
      </c>
      <c r="I169" s="37">
        <f t="shared" ref="I169:I196" si="26">F169+G169+H169</f>
        <v>2916.4300000000003</v>
      </c>
      <c r="J169" s="46">
        <f t="shared" ref="J169:J196" si="27">D169/I169*100</f>
        <v>56.457038228244805</v>
      </c>
      <c r="K169" s="58">
        <f t="shared" si="21"/>
        <v>0</v>
      </c>
    </row>
    <row r="170" spans="1:11">
      <c r="A170" s="9">
        <v>1155</v>
      </c>
      <c r="B170" s="23" t="s">
        <v>149</v>
      </c>
      <c r="C170" s="47">
        <v>11204.61</v>
      </c>
      <c r="D170" s="19">
        <v>2404.5300000000002</v>
      </c>
      <c r="E170" s="29">
        <f t="shared" si="25"/>
        <v>21.460184691836666</v>
      </c>
      <c r="F170" s="35">
        <v>692.04</v>
      </c>
      <c r="G170" s="37">
        <v>1434.41</v>
      </c>
      <c r="H170" s="37">
        <v>2831.3</v>
      </c>
      <c r="I170" s="37">
        <f t="shared" si="26"/>
        <v>4957.75</v>
      </c>
      <c r="J170" s="46">
        <f t="shared" si="27"/>
        <v>48.500428621854674</v>
      </c>
      <c r="K170" s="58">
        <f t="shared" si="21"/>
        <v>48.500428621854674</v>
      </c>
    </row>
    <row r="171" spans="1:11">
      <c r="A171" s="9">
        <v>1156</v>
      </c>
      <c r="B171" s="23" t="s">
        <v>150</v>
      </c>
      <c r="C171" s="47">
        <v>3850.72</v>
      </c>
      <c r="D171" s="19">
        <v>1481.32</v>
      </c>
      <c r="E171" s="29">
        <f t="shared" si="25"/>
        <v>38.468650018697801</v>
      </c>
      <c r="F171" s="35">
        <v>71.760000000000005</v>
      </c>
      <c r="G171" s="37">
        <v>486.01</v>
      </c>
      <c r="H171" s="37">
        <v>1795.7</v>
      </c>
      <c r="I171" s="37">
        <f t="shared" si="26"/>
        <v>2353.4700000000003</v>
      </c>
      <c r="J171" s="46">
        <f t="shared" si="27"/>
        <v>62.941953795884366</v>
      </c>
      <c r="K171" s="58">
        <f t="shared" si="21"/>
        <v>0</v>
      </c>
    </row>
    <row r="172" spans="1:11">
      <c r="A172" s="9">
        <v>1157</v>
      </c>
      <c r="B172" s="23" t="s">
        <v>151</v>
      </c>
      <c r="C172" s="47">
        <v>4011.48</v>
      </c>
      <c r="D172" s="19">
        <v>1494.3</v>
      </c>
      <c r="E172" s="29">
        <f t="shared" si="25"/>
        <v>37.2505908043914</v>
      </c>
      <c r="F172" s="35">
        <v>164.1</v>
      </c>
      <c r="G172" s="37">
        <v>263.83999999999997</v>
      </c>
      <c r="H172" s="37">
        <v>1877.9</v>
      </c>
      <c r="I172" s="37">
        <f t="shared" si="26"/>
        <v>2305.84</v>
      </c>
      <c r="J172" s="46">
        <f t="shared" si="27"/>
        <v>64.805016826839662</v>
      </c>
      <c r="K172" s="58">
        <f t="shared" si="21"/>
        <v>0</v>
      </c>
    </row>
    <row r="173" spans="1:11">
      <c r="A173" s="9">
        <v>1167</v>
      </c>
      <c r="B173" s="23" t="s">
        <v>147</v>
      </c>
      <c r="C173" s="47">
        <v>62371.54</v>
      </c>
      <c r="D173" s="19">
        <v>9182.34</v>
      </c>
      <c r="E173" s="29">
        <f t="shared" si="25"/>
        <v>14.722003016119212</v>
      </c>
      <c r="F173" s="35">
        <v>6779.96</v>
      </c>
      <c r="G173" s="37">
        <v>19673.2</v>
      </c>
      <c r="H173" s="37">
        <v>6865.9</v>
      </c>
      <c r="I173" s="37">
        <f t="shared" si="26"/>
        <v>33319.06</v>
      </c>
      <c r="J173" s="46">
        <f t="shared" si="27"/>
        <v>27.558820687018184</v>
      </c>
      <c r="K173" s="58">
        <f t="shared" si="21"/>
        <v>27.558820687018184</v>
      </c>
    </row>
    <row r="174" spans="1:11">
      <c r="A174" s="9">
        <v>1158</v>
      </c>
      <c r="B174" s="23" t="s">
        <v>152</v>
      </c>
      <c r="C174" s="47">
        <v>2778.18</v>
      </c>
      <c r="D174" s="19">
        <v>1686.28</v>
      </c>
      <c r="E174" s="29">
        <f t="shared" si="25"/>
        <v>60.697291032258526</v>
      </c>
      <c r="F174" s="35">
        <v>239.06</v>
      </c>
      <c r="G174" s="37">
        <v>424.35</v>
      </c>
      <c r="H174" s="37">
        <v>2009.8</v>
      </c>
      <c r="I174" s="37">
        <f t="shared" si="26"/>
        <v>2673.21</v>
      </c>
      <c r="J174" s="46">
        <f t="shared" si="27"/>
        <v>63.080715693866175</v>
      </c>
      <c r="K174" s="58">
        <f t="shared" si="21"/>
        <v>0</v>
      </c>
    </row>
    <row r="175" spans="1:11">
      <c r="A175" s="9">
        <v>1159</v>
      </c>
      <c r="B175" s="23" t="s">
        <v>153</v>
      </c>
      <c r="C175" s="47">
        <v>2720.62</v>
      </c>
      <c r="D175" s="19">
        <v>1374.85</v>
      </c>
      <c r="E175" s="29">
        <f t="shared" si="25"/>
        <v>50.534437003330126</v>
      </c>
      <c r="F175" s="35">
        <v>82.11</v>
      </c>
      <c r="G175" s="37">
        <v>190.62</v>
      </c>
      <c r="H175" s="37">
        <v>1695.9</v>
      </c>
      <c r="I175" s="37">
        <f t="shared" si="26"/>
        <v>1968.63</v>
      </c>
      <c r="J175" s="46">
        <f t="shared" si="27"/>
        <v>69.837907580398536</v>
      </c>
      <c r="K175" s="58">
        <f t="shared" si="21"/>
        <v>0</v>
      </c>
    </row>
    <row r="176" spans="1:11">
      <c r="A176" s="9">
        <v>1160</v>
      </c>
      <c r="B176" s="23" t="s">
        <v>154</v>
      </c>
      <c r="C176" s="47">
        <v>12897.16</v>
      </c>
      <c r="D176" s="19">
        <v>3264.76</v>
      </c>
      <c r="E176" s="29">
        <f t="shared" si="25"/>
        <v>25.313790012684969</v>
      </c>
      <c r="F176" s="35">
        <v>1985.12</v>
      </c>
      <c r="G176" s="37">
        <v>3914.32</v>
      </c>
      <c r="H176" s="37">
        <v>1668.1</v>
      </c>
      <c r="I176" s="37">
        <f t="shared" si="26"/>
        <v>7567.5400000000009</v>
      </c>
      <c r="J176" s="46">
        <f t="shared" si="27"/>
        <v>43.141628587361282</v>
      </c>
      <c r="K176" s="58">
        <f t="shared" si="21"/>
        <v>43.141628587361282</v>
      </c>
    </row>
    <row r="177" spans="1:11">
      <c r="A177" s="9">
        <v>1161</v>
      </c>
      <c r="B177" s="23" t="s">
        <v>155</v>
      </c>
      <c r="C177" s="47">
        <v>4898.46</v>
      </c>
      <c r="D177" s="19">
        <v>1745.35</v>
      </c>
      <c r="E177" s="29">
        <f t="shared" si="25"/>
        <v>35.630585939254381</v>
      </c>
      <c r="F177" s="35">
        <v>138.32</v>
      </c>
      <c r="G177" s="37">
        <v>470.62</v>
      </c>
      <c r="H177" s="37">
        <v>1887.8</v>
      </c>
      <c r="I177" s="37">
        <f t="shared" si="26"/>
        <v>2496.7399999999998</v>
      </c>
      <c r="J177" s="46">
        <f t="shared" si="27"/>
        <v>69.905156323846299</v>
      </c>
      <c r="K177" s="58">
        <f t="shared" si="21"/>
        <v>0</v>
      </c>
    </row>
    <row r="178" spans="1:11">
      <c r="A178" s="9">
        <v>1162</v>
      </c>
      <c r="B178" s="23" t="s">
        <v>156</v>
      </c>
      <c r="C178" s="47">
        <v>6366.23</v>
      </c>
      <c r="D178" s="19">
        <v>1792.79</v>
      </c>
      <c r="E178" s="29">
        <f t="shared" si="25"/>
        <v>28.160936692516607</v>
      </c>
      <c r="F178" s="35">
        <v>186.77</v>
      </c>
      <c r="G178" s="37">
        <v>605.53</v>
      </c>
      <c r="H178" s="37">
        <v>2127.3000000000002</v>
      </c>
      <c r="I178" s="37">
        <f t="shared" si="26"/>
        <v>2919.6000000000004</v>
      </c>
      <c r="J178" s="46">
        <f t="shared" si="27"/>
        <v>61.405329497191389</v>
      </c>
      <c r="K178" s="58">
        <f t="shared" si="21"/>
        <v>0</v>
      </c>
    </row>
    <row r="179" spans="1:11">
      <c r="A179" s="9">
        <v>1163</v>
      </c>
      <c r="B179" s="23" t="s">
        <v>157</v>
      </c>
      <c r="C179" s="47">
        <v>7173.67</v>
      </c>
      <c r="D179" s="19">
        <v>1730.28</v>
      </c>
      <c r="E179" s="29">
        <f t="shared" si="25"/>
        <v>24.119871697471449</v>
      </c>
      <c r="F179" s="35">
        <v>283.85000000000002</v>
      </c>
      <c r="G179" s="37">
        <v>1121.21</v>
      </c>
      <c r="H179" s="37">
        <v>2434.1999999999998</v>
      </c>
      <c r="I179" s="37">
        <f t="shared" si="26"/>
        <v>3839.2599999999998</v>
      </c>
      <c r="J179" s="46">
        <f t="shared" si="27"/>
        <v>45.068059990727384</v>
      </c>
      <c r="K179" s="58">
        <f t="shared" si="21"/>
        <v>45.068059990727384</v>
      </c>
    </row>
    <row r="180" spans="1:11">
      <c r="A180" s="9">
        <v>1164</v>
      </c>
      <c r="B180" s="23" t="s">
        <v>158</v>
      </c>
      <c r="C180" s="47">
        <v>4874.3500000000004</v>
      </c>
      <c r="D180" s="19">
        <v>1820.44</v>
      </c>
      <c r="E180" s="29">
        <f t="shared" si="25"/>
        <v>37.347338619508243</v>
      </c>
      <c r="F180" s="35">
        <v>234.38</v>
      </c>
      <c r="G180" s="37">
        <v>615.99</v>
      </c>
      <c r="H180" s="37">
        <v>2024.3</v>
      </c>
      <c r="I180" s="37">
        <f t="shared" si="26"/>
        <v>2874.67</v>
      </c>
      <c r="J180" s="46">
        <f t="shared" si="27"/>
        <v>63.326921003106442</v>
      </c>
      <c r="K180" s="58">
        <f t="shared" si="21"/>
        <v>0</v>
      </c>
    </row>
    <row r="181" spans="1:11">
      <c r="A181" s="9">
        <v>1165</v>
      </c>
      <c r="B181" s="23" t="s">
        <v>159</v>
      </c>
      <c r="C181" s="47">
        <v>3970.28</v>
      </c>
      <c r="D181" s="19">
        <v>1752.1</v>
      </c>
      <c r="E181" s="29">
        <f t="shared" si="25"/>
        <v>44.130388788700039</v>
      </c>
      <c r="F181" s="35">
        <v>402.44</v>
      </c>
      <c r="G181" s="37">
        <v>907.69</v>
      </c>
      <c r="H181" s="37">
        <v>1884.5</v>
      </c>
      <c r="I181" s="37">
        <f t="shared" si="26"/>
        <v>3194.63</v>
      </c>
      <c r="J181" s="46">
        <f t="shared" si="27"/>
        <v>54.845162037544249</v>
      </c>
      <c r="K181" s="58">
        <f t="shared" si="21"/>
        <v>0</v>
      </c>
    </row>
    <row r="182" spans="1:11">
      <c r="A182" s="9">
        <v>1166</v>
      </c>
      <c r="B182" s="23" t="s">
        <v>160</v>
      </c>
      <c r="C182" s="47">
        <v>10250.23</v>
      </c>
      <c r="D182" s="19">
        <v>2030.5</v>
      </c>
      <c r="E182" s="29">
        <f t="shared" si="25"/>
        <v>19.809311595934922</v>
      </c>
      <c r="F182" s="35">
        <v>618.09</v>
      </c>
      <c r="G182" s="37">
        <v>1076.44</v>
      </c>
      <c r="H182" s="37">
        <v>2086.5</v>
      </c>
      <c r="I182" s="37">
        <f t="shared" si="26"/>
        <v>3781.03</v>
      </c>
      <c r="J182" s="46">
        <f t="shared" si="27"/>
        <v>53.702298051060161</v>
      </c>
      <c r="K182" s="58">
        <f t="shared" si="21"/>
        <v>0</v>
      </c>
    </row>
    <row r="183" spans="1:11">
      <c r="A183" s="9">
        <v>1168</v>
      </c>
      <c r="B183" s="23" t="s">
        <v>161</v>
      </c>
      <c r="C183" s="47">
        <v>3620.39</v>
      </c>
      <c r="D183" s="19">
        <v>1160.8</v>
      </c>
      <c r="E183" s="29">
        <f t="shared" si="25"/>
        <v>32.06284405823682</v>
      </c>
      <c r="F183" s="35">
        <v>124.68</v>
      </c>
      <c r="G183" s="37">
        <v>478.5</v>
      </c>
      <c r="H183" s="37">
        <v>1617.4</v>
      </c>
      <c r="I183" s="37">
        <f t="shared" si="26"/>
        <v>2220.58</v>
      </c>
      <c r="J183" s="46">
        <f t="shared" si="27"/>
        <v>52.274630952273725</v>
      </c>
      <c r="K183" s="58">
        <f t="shared" si="21"/>
        <v>0</v>
      </c>
    </row>
    <row r="184" spans="1:11">
      <c r="A184" s="9">
        <v>1169</v>
      </c>
      <c r="B184" s="23" t="s">
        <v>162</v>
      </c>
      <c r="C184" s="47">
        <v>4525.25</v>
      </c>
      <c r="D184" s="19">
        <v>1210.0999999999999</v>
      </c>
      <c r="E184" s="29">
        <f t="shared" si="25"/>
        <v>26.741064029611621</v>
      </c>
      <c r="F184" s="35">
        <v>270.91000000000003</v>
      </c>
      <c r="G184" s="37">
        <v>594.70000000000005</v>
      </c>
      <c r="H184" s="37">
        <v>1764.9</v>
      </c>
      <c r="I184" s="37">
        <f t="shared" si="26"/>
        <v>2630.51</v>
      </c>
      <c r="J184" s="46">
        <f t="shared" si="27"/>
        <v>46.00248620989845</v>
      </c>
      <c r="K184" s="58">
        <f t="shared" si="21"/>
        <v>46.00248620989845</v>
      </c>
    </row>
    <row r="185" spans="1:11">
      <c r="A185" s="9">
        <v>1171</v>
      </c>
      <c r="B185" s="23" t="s">
        <v>163</v>
      </c>
      <c r="C185" s="47">
        <v>11702.66</v>
      </c>
      <c r="D185" s="19">
        <v>2844.83</v>
      </c>
      <c r="E185" s="29">
        <f t="shared" si="25"/>
        <v>24.309259604226732</v>
      </c>
      <c r="F185" s="35">
        <v>613.25</v>
      </c>
      <c r="G185" s="37">
        <v>1887.01</v>
      </c>
      <c r="H185" s="37">
        <v>2534.5</v>
      </c>
      <c r="I185" s="37">
        <f t="shared" si="26"/>
        <v>5034.76</v>
      </c>
      <c r="J185" s="46">
        <f t="shared" si="27"/>
        <v>56.503785681939156</v>
      </c>
      <c r="K185" s="58">
        <f t="shared" si="21"/>
        <v>0</v>
      </c>
    </row>
    <row r="186" spans="1:11">
      <c r="A186" s="9">
        <v>1170</v>
      </c>
      <c r="B186" s="23" t="s">
        <v>164</v>
      </c>
      <c r="C186" s="47">
        <v>6480.84</v>
      </c>
      <c r="D186" s="19">
        <v>1653.36</v>
      </c>
      <c r="E186" s="29">
        <f t="shared" si="25"/>
        <v>25.511507767511617</v>
      </c>
      <c r="F186" s="35">
        <v>246.54</v>
      </c>
      <c r="G186" s="37">
        <v>967.12</v>
      </c>
      <c r="H186" s="37">
        <v>1881.2</v>
      </c>
      <c r="I186" s="37">
        <f t="shared" si="26"/>
        <v>3094.86</v>
      </c>
      <c r="J186" s="46">
        <f t="shared" si="27"/>
        <v>53.42277195091215</v>
      </c>
      <c r="K186" s="58">
        <f t="shared" si="21"/>
        <v>0</v>
      </c>
    </row>
    <row r="187" spans="1:11">
      <c r="A187" s="9">
        <v>1172</v>
      </c>
      <c r="B187" s="23" t="s">
        <v>165</v>
      </c>
      <c r="C187" s="47">
        <v>10291.469999999999</v>
      </c>
      <c r="D187" s="19">
        <v>2198.29</v>
      </c>
      <c r="E187" s="29">
        <f t="shared" si="25"/>
        <v>21.360311014850165</v>
      </c>
      <c r="F187" s="35">
        <v>251.65</v>
      </c>
      <c r="G187" s="37">
        <v>1075.75</v>
      </c>
      <c r="H187" s="37">
        <v>3751.3</v>
      </c>
      <c r="I187" s="37">
        <f t="shared" si="26"/>
        <v>5078.7000000000007</v>
      </c>
      <c r="J187" s="46">
        <f t="shared" si="27"/>
        <v>43.28450193947269</v>
      </c>
      <c r="K187" s="58">
        <f t="shared" ref="K187:K244" si="28">IF(J187&gt;50,0,J187)</f>
        <v>43.28450193947269</v>
      </c>
    </row>
    <row r="188" spans="1:11">
      <c r="A188" s="9">
        <v>1173</v>
      </c>
      <c r="B188" s="23" t="s">
        <v>166</v>
      </c>
      <c r="C188" s="47">
        <v>5315.52</v>
      </c>
      <c r="D188" s="19">
        <v>1766.76</v>
      </c>
      <c r="E188" s="29">
        <f t="shared" si="25"/>
        <v>33.237764132201555</v>
      </c>
      <c r="F188" s="35">
        <v>304.11</v>
      </c>
      <c r="G188" s="37">
        <v>579.52</v>
      </c>
      <c r="H188" s="37">
        <v>2105.8000000000002</v>
      </c>
      <c r="I188" s="37">
        <f t="shared" si="26"/>
        <v>2989.4300000000003</v>
      </c>
      <c r="J188" s="46">
        <f t="shared" si="27"/>
        <v>59.10022980969616</v>
      </c>
      <c r="K188" s="58">
        <f t="shared" si="28"/>
        <v>0</v>
      </c>
    </row>
    <row r="189" spans="1:11">
      <c r="A189" s="9">
        <v>1174</v>
      </c>
      <c r="B189" s="23" t="s">
        <v>167</v>
      </c>
      <c r="C189" s="47">
        <v>8470.83</v>
      </c>
      <c r="D189" s="19">
        <v>1873.91</v>
      </c>
      <c r="E189" s="29">
        <f t="shared" si="25"/>
        <v>22.12191721472394</v>
      </c>
      <c r="F189" s="35">
        <v>658.85</v>
      </c>
      <c r="G189" s="37">
        <v>1272.6099999999999</v>
      </c>
      <c r="H189" s="37">
        <v>2362.6999999999998</v>
      </c>
      <c r="I189" s="37">
        <f t="shared" si="26"/>
        <v>4294.16</v>
      </c>
      <c r="J189" s="46">
        <f t="shared" si="27"/>
        <v>43.638569592190329</v>
      </c>
      <c r="K189" s="58">
        <f t="shared" si="28"/>
        <v>43.638569592190329</v>
      </c>
    </row>
    <row r="190" spans="1:11">
      <c r="A190" s="9">
        <v>1175</v>
      </c>
      <c r="B190" s="23" t="s">
        <v>168</v>
      </c>
      <c r="C190" s="47">
        <v>6277.49</v>
      </c>
      <c r="D190" s="19">
        <v>1985.09</v>
      </c>
      <c r="E190" s="29">
        <f t="shared" si="25"/>
        <v>31.622352245881714</v>
      </c>
      <c r="F190" s="35">
        <v>519.36</v>
      </c>
      <c r="G190" s="37">
        <v>1123.23</v>
      </c>
      <c r="H190" s="37">
        <v>2385.4</v>
      </c>
      <c r="I190" s="37">
        <f t="shared" si="26"/>
        <v>4027.9900000000002</v>
      </c>
      <c r="J190" s="46">
        <f t="shared" si="27"/>
        <v>49.282396430974252</v>
      </c>
      <c r="K190" s="58">
        <f t="shared" si="28"/>
        <v>49.282396430974252</v>
      </c>
    </row>
    <row r="191" spans="1:11">
      <c r="A191" s="9">
        <v>1176</v>
      </c>
      <c r="B191" s="23" t="s">
        <v>169</v>
      </c>
      <c r="C191" s="47">
        <v>23925.52</v>
      </c>
      <c r="D191" s="19">
        <v>3910.18</v>
      </c>
      <c r="E191" s="29">
        <f t="shared" si="25"/>
        <v>16.343134861854622</v>
      </c>
      <c r="F191" s="35">
        <v>745.66</v>
      </c>
      <c r="G191" s="37">
        <v>2724.53</v>
      </c>
      <c r="H191" s="37">
        <v>4700.1000000000004</v>
      </c>
      <c r="I191" s="37">
        <f t="shared" si="26"/>
        <v>8170.2900000000009</v>
      </c>
      <c r="J191" s="46">
        <f t="shared" si="27"/>
        <v>47.858521545746839</v>
      </c>
      <c r="K191" s="58">
        <f t="shared" si="28"/>
        <v>47.858521545746839</v>
      </c>
    </row>
    <row r="192" spans="1:11">
      <c r="A192" s="9">
        <v>1177</v>
      </c>
      <c r="B192" s="23" t="s">
        <v>170</v>
      </c>
      <c r="C192" s="47">
        <v>5650.37</v>
      </c>
      <c r="D192" s="19">
        <v>1234.42</v>
      </c>
      <c r="E192" s="29">
        <f t="shared" si="25"/>
        <v>21.846710923355463</v>
      </c>
      <c r="F192" s="35">
        <v>193.41</v>
      </c>
      <c r="G192" s="37">
        <v>568.52</v>
      </c>
      <c r="H192" s="37">
        <v>1962.5</v>
      </c>
      <c r="I192" s="37">
        <f t="shared" si="26"/>
        <v>2724.43</v>
      </c>
      <c r="J192" s="46">
        <f t="shared" si="27"/>
        <v>45.309294054169136</v>
      </c>
      <c r="K192" s="58">
        <f t="shared" si="28"/>
        <v>45.309294054169136</v>
      </c>
    </row>
    <row r="193" spans="1:11">
      <c r="A193" s="9">
        <v>1178</v>
      </c>
      <c r="B193" s="23" t="s">
        <v>171</v>
      </c>
      <c r="C193" s="47">
        <v>6785.7</v>
      </c>
      <c r="D193" s="19">
        <v>1911.44</v>
      </c>
      <c r="E193" s="29">
        <f t="shared" si="25"/>
        <v>28.168648776102689</v>
      </c>
      <c r="F193" s="35">
        <v>393.81</v>
      </c>
      <c r="G193" s="37">
        <v>951</v>
      </c>
      <c r="H193" s="37">
        <v>2329.4</v>
      </c>
      <c r="I193" s="37">
        <f t="shared" si="26"/>
        <v>3674.21</v>
      </c>
      <c r="J193" s="46">
        <f t="shared" si="27"/>
        <v>52.023155998160156</v>
      </c>
      <c r="K193" s="58">
        <f t="shared" si="28"/>
        <v>0</v>
      </c>
    </row>
    <row r="194" spans="1:11">
      <c r="A194" s="9">
        <v>1179</v>
      </c>
      <c r="B194" s="23" t="s">
        <v>172</v>
      </c>
      <c r="C194" s="47">
        <v>7723.37</v>
      </c>
      <c r="D194" s="19">
        <v>2068.3000000000002</v>
      </c>
      <c r="E194" s="29">
        <f t="shared" si="25"/>
        <v>26.77976064852519</v>
      </c>
      <c r="F194" s="35">
        <v>463.09</v>
      </c>
      <c r="G194" s="37">
        <v>1067.19</v>
      </c>
      <c r="H194" s="37">
        <v>2513</v>
      </c>
      <c r="I194" s="37">
        <f t="shared" si="26"/>
        <v>4043.2799999999997</v>
      </c>
      <c r="J194" s="46">
        <f t="shared" si="27"/>
        <v>51.154013573138648</v>
      </c>
      <c r="K194" s="58">
        <f t="shared" si="28"/>
        <v>0</v>
      </c>
    </row>
    <row r="195" spans="1:11">
      <c r="A195" s="9">
        <v>1180</v>
      </c>
      <c r="B195" s="23" t="s">
        <v>173</v>
      </c>
      <c r="C195" s="47">
        <v>10242.700000000001</v>
      </c>
      <c r="D195" s="19">
        <v>3244.01</v>
      </c>
      <c r="E195" s="29">
        <f t="shared" si="25"/>
        <v>31.67143428978687</v>
      </c>
      <c r="F195" s="35">
        <v>653.75</v>
      </c>
      <c r="G195" s="37">
        <v>1689.67</v>
      </c>
      <c r="H195" s="37">
        <v>3249.4</v>
      </c>
      <c r="I195" s="37">
        <f t="shared" si="26"/>
        <v>5592.82</v>
      </c>
      <c r="J195" s="46">
        <f t="shared" si="27"/>
        <v>58.003118283799594</v>
      </c>
      <c r="K195" s="58">
        <f t="shared" si="28"/>
        <v>0</v>
      </c>
    </row>
    <row r="196" spans="1:11">
      <c r="A196" s="9">
        <v>1181</v>
      </c>
      <c r="B196" s="23" t="s">
        <v>174</v>
      </c>
      <c r="C196" s="47">
        <v>3489.28</v>
      </c>
      <c r="D196" s="19">
        <v>1524.49</v>
      </c>
      <c r="E196" s="29">
        <f t="shared" si="25"/>
        <v>43.690675440205432</v>
      </c>
      <c r="F196" s="35">
        <v>230.86</v>
      </c>
      <c r="G196" s="37">
        <v>640.6</v>
      </c>
      <c r="H196" s="37">
        <v>1948.5</v>
      </c>
      <c r="I196" s="37">
        <f t="shared" si="26"/>
        <v>2819.96</v>
      </c>
      <c r="J196" s="46">
        <f t="shared" si="27"/>
        <v>54.060695896395693</v>
      </c>
      <c r="K196" s="58">
        <f t="shared" si="28"/>
        <v>0</v>
      </c>
    </row>
    <row r="197" spans="1:11">
      <c r="A197" s="7"/>
      <c r="B197" s="23"/>
      <c r="C197" s="47"/>
      <c r="D197" s="19"/>
      <c r="E197" s="29"/>
      <c r="F197" s="35"/>
      <c r="G197" s="37"/>
      <c r="H197" s="37"/>
      <c r="I197" s="37"/>
      <c r="J197" s="46"/>
      <c r="K197" s="58"/>
    </row>
    <row r="198" spans="1:11" s="5" customFormat="1">
      <c r="A198" s="8"/>
      <c r="B198" s="62" t="s">
        <v>175</v>
      </c>
      <c r="C198" s="48"/>
      <c r="D198" s="20"/>
      <c r="E198" s="31"/>
      <c r="F198" s="36"/>
      <c r="G198" s="38"/>
      <c r="H198" s="38"/>
      <c r="I198" s="39"/>
      <c r="J198" s="46"/>
      <c r="K198" s="59"/>
    </row>
    <row r="199" spans="1:11">
      <c r="A199" s="9">
        <v>1183</v>
      </c>
      <c r="B199" s="23" t="s">
        <v>176</v>
      </c>
      <c r="C199" s="47">
        <v>6907.06</v>
      </c>
      <c r="D199" s="19">
        <v>2318.88</v>
      </c>
      <c r="E199" s="29">
        <f t="shared" ref="E199:E225" si="29">D199/C199*100</f>
        <v>33.572605421119839</v>
      </c>
      <c r="F199" s="35">
        <v>1215.94</v>
      </c>
      <c r="G199" s="37">
        <v>935.23</v>
      </c>
      <c r="H199" s="37">
        <v>2254</v>
      </c>
      <c r="I199" s="37">
        <f t="shared" ref="I199:I225" si="30">F199+G199+H199</f>
        <v>4405.17</v>
      </c>
      <c r="J199" s="46">
        <f t="shared" ref="J199:J225" si="31">D199/I199*100</f>
        <v>52.639966221507919</v>
      </c>
      <c r="K199" s="58">
        <f t="shared" si="28"/>
        <v>0</v>
      </c>
    </row>
    <row r="200" spans="1:11">
      <c r="A200" s="9">
        <v>1184</v>
      </c>
      <c r="B200" s="23" t="s">
        <v>122</v>
      </c>
      <c r="C200" s="47">
        <v>8160.29</v>
      </c>
      <c r="D200" s="19">
        <v>1988.84</v>
      </c>
      <c r="E200" s="29">
        <f t="shared" si="29"/>
        <v>24.372173047771586</v>
      </c>
      <c r="F200" s="35">
        <v>641.11</v>
      </c>
      <c r="G200" s="37">
        <v>835.33</v>
      </c>
      <c r="H200" s="37">
        <v>2449.9</v>
      </c>
      <c r="I200" s="37">
        <f t="shared" si="30"/>
        <v>3926.34</v>
      </c>
      <c r="J200" s="46">
        <f t="shared" si="31"/>
        <v>50.653789534273642</v>
      </c>
      <c r="K200" s="58">
        <f t="shared" si="28"/>
        <v>0</v>
      </c>
    </row>
    <row r="201" spans="1:11">
      <c r="A201" s="9">
        <v>1197</v>
      </c>
      <c r="B201" s="23" t="s">
        <v>177</v>
      </c>
      <c r="C201" s="47">
        <v>15388.55</v>
      </c>
      <c r="D201" s="19">
        <v>2430.5500000000002</v>
      </c>
      <c r="E201" s="29">
        <f t="shared" si="29"/>
        <v>15.794535547533719</v>
      </c>
      <c r="F201" s="35">
        <v>929.98</v>
      </c>
      <c r="G201" s="37">
        <v>3984.08</v>
      </c>
      <c r="H201" s="37">
        <v>2685.9</v>
      </c>
      <c r="I201" s="37">
        <f t="shared" si="30"/>
        <v>7599.9599999999991</v>
      </c>
      <c r="J201" s="46">
        <f t="shared" si="31"/>
        <v>31.98108937415461</v>
      </c>
      <c r="K201" s="58">
        <f t="shared" si="28"/>
        <v>31.98108937415461</v>
      </c>
    </row>
    <row r="202" spans="1:11">
      <c r="A202" s="9">
        <v>1198</v>
      </c>
      <c r="B202" s="23" t="s">
        <v>175</v>
      </c>
      <c r="C202" s="47">
        <v>80454.55</v>
      </c>
      <c r="D202" s="19">
        <v>10356.06</v>
      </c>
      <c r="E202" s="29">
        <f t="shared" si="29"/>
        <v>12.871938255822696</v>
      </c>
      <c r="F202" s="35">
        <v>7915.85</v>
      </c>
      <c r="G202" s="37">
        <v>32048.21</v>
      </c>
      <c r="H202" s="37">
        <v>8482.2000000000007</v>
      </c>
      <c r="I202" s="37">
        <f t="shared" si="30"/>
        <v>48446.259999999995</v>
      </c>
      <c r="J202" s="46">
        <f t="shared" si="31"/>
        <v>21.376386949168008</v>
      </c>
      <c r="K202" s="58">
        <f t="shared" si="28"/>
        <v>21.376386949168008</v>
      </c>
    </row>
    <row r="203" spans="1:11">
      <c r="A203" s="9">
        <v>1185</v>
      </c>
      <c r="B203" s="23" t="s">
        <v>178</v>
      </c>
      <c r="C203" s="47">
        <v>16368.85</v>
      </c>
      <c r="D203" s="19">
        <v>2219.7199999999998</v>
      </c>
      <c r="E203" s="29">
        <f t="shared" si="29"/>
        <v>13.56063498657511</v>
      </c>
      <c r="F203" s="35">
        <v>837.18</v>
      </c>
      <c r="G203" s="37">
        <v>995.34</v>
      </c>
      <c r="H203" s="37">
        <v>2892.7</v>
      </c>
      <c r="I203" s="37">
        <f t="shared" si="30"/>
        <v>4725.2199999999993</v>
      </c>
      <c r="J203" s="46">
        <f t="shared" si="31"/>
        <v>46.97601381522977</v>
      </c>
      <c r="K203" s="58">
        <f t="shared" si="28"/>
        <v>46.97601381522977</v>
      </c>
    </row>
    <row r="204" spans="1:11">
      <c r="A204" s="9">
        <v>1186</v>
      </c>
      <c r="B204" s="23" t="s">
        <v>179</v>
      </c>
      <c r="C204" s="47">
        <v>5458.54</v>
      </c>
      <c r="D204" s="19">
        <v>1762.14</v>
      </c>
      <c r="E204" s="29">
        <f t="shared" si="29"/>
        <v>32.28225862593294</v>
      </c>
      <c r="F204" s="35">
        <v>333.18</v>
      </c>
      <c r="G204" s="37">
        <v>723.24</v>
      </c>
      <c r="H204" s="37">
        <v>2073.1999999999998</v>
      </c>
      <c r="I204" s="37">
        <f t="shared" si="30"/>
        <v>3129.62</v>
      </c>
      <c r="J204" s="46">
        <f t="shared" si="31"/>
        <v>56.305238335644589</v>
      </c>
      <c r="K204" s="58">
        <f t="shared" si="28"/>
        <v>0</v>
      </c>
    </row>
    <row r="205" spans="1:11">
      <c r="A205" s="9">
        <v>1189</v>
      </c>
      <c r="B205" s="23" t="s">
        <v>180</v>
      </c>
      <c r="C205" s="47">
        <v>3797.44</v>
      </c>
      <c r="D205" s="19">
        <v>1584.16</v>
      </c>
      <c r="E205" s="29">
        <f t="shared" si="29"/>
        <v>41.716524816718632</v>
      </c>
      <c r="F205" s="35">
        <v>385.44</v>
      </c>
      <c r="G205" s="37">
        <v>567.15</v>
      </c>
      <c r="H205" s="37">
        <v>1715.9</v>
      </c>
      <c r="I205" s="37">
        <f t="shared" si="30"/>
        <v>2668.49</v>
      </c>
      <c r="J205" s="46">
        <f t="shared" si="31"/>
        <v>59.3654089016635</v>
      </c>
      <c r="K205" s="58">
        <f t="shared" si="28"/>
        <v>0</v>
      </c>
    </row>
    <row r="206" spans="1:11">
      <c r="A206" s="9">
        <v>1187</v>
      </c>
      <c r="B206" s="23" t="s">
        <v>181</v>
      </c>
      <c r="C206" s="47">
        <v>10080.1</v>
      </c>
      <c r="D206" s="19">
        <v>1776.76</v>
      </c>
      <c r="E206" s="29">
        <f t="shared" si="29"/>
        <v>17.626412436384559</v>
      </c>
      <c r="F206" s="35">
        <v>860.53</v>
      </c>
      <c r="G206" s="37">
        <v>1555.75</v>
      </c>
      <c r="H206" s="37">
        <v>2509</v>
      </c>
      <c r="I206" s="37">
        <f t="shared" si="30"/>
        <v>4925.28</v>
      </c>
      <c r="J206" s="46">
        <f t="shared" si="31"/>
        <v>36.074294253321639</v>
      </c>
      <c r="K206" s="58">
        <f t="shared" si="28"/>
        <v>36.074294253321639</v>
      </c>
    </row>
    <row r="207" spans="1:11">
      <c r="A207" s="9">
        <v>1188</v>
      </c>
      <c r="B207" s="23" t="s">
        <v>182</v>
      </c>
      <c r="C207" s="47">
        <v>10119.209999999999</v>
      </c>
      <c r="D207" s="19">
        <v>2291.89</v>
      </c>
      <c r="E207" s="29">
        <f t="shared" si="29"/>
        <v>22.648902434083293</v>
      </c>
      <c r="F207" s="35">
        <v>413.22</v>
      </c>
      <c r="G207" s="37">
        <v>873.09</v>
      </c>
      <c r="H207" s="37">
        <v>2091.1999999999998</v>
      </c>
      <c r="I207" s="37">
        <f t="shared" si="30"/>
        <v>3377.5099999999998</v>
      </c>
      <c r="J207" s="46">
        <f t="shared" si="31"/>
        <v>67.857386062513513</v>
      </c>
      <c r="K207" s="58">
        <f t="shared" si="28"/>
        <v>0</v>
      </c>
    </row>
    <row r="208" spans="1:11">
      <c r="A208" s="9">
        <v>1191</v>
      </c>
      <c r="B208" s="23" t="s">
        <v>183</v>
      </c>
      <c r="C208" s="47">
        <v>6699.37</v>
      </c>
      <c r="D208" s="19">
        <v>2036.35</v>
      </c>
      <c r="E208" s="29">
        <f t="shared" si="29"/>
        <v>30.396141726759378</v>
      </c>
      <c r="F208" s="35">
        <v>885.08</v>
      </c>
      <c r="G208" s="37">
        <v>609.46</v>
      </c>
      <c r="H208" s="37">
        <v>2372.1999999999998</v>
      </c>
      <c r="I208" s="37">
        <f t="shared" si="30"/>
        <v>3866.74</v>
      </c>
      <c r="J208" s="46">
        <f t="shared" si="31"/>
        <v>52.663225352622625</v>
      </c>
      <c r="K208" s="58">
        <f t="shared" si="28"/>
        <v>0</v>
      </c>
    </row>
    <row r="209" spans="1:11">
      <c r="A209" s="9">
        <v>1190</v>
      </c>
      <c r="B209" s="23" t="s">
        <v>184</v>
      </c>
      <c r="C209" s="47">
        <v>18577.240000000002</v>
      </c>
      <c r="D209" s="19">
        <v>2678.69</v>
      </c>
      <c r="E209" s="29">
        <f t="shared" si="29"/>
        <v>14.419203283157239</v>
      </c>
      <c r="F209" s="35">
        <v>426.45</v>
      </c>
      <c r="G209" s="37">
        <v>2424.98</v>
      </c>
      <c r="H209" s="37">
        <v>3580.2</v>
      </c>
      <c r="I209" s="37">
        <f t="shared" si="30"/>
        <v>6431.6299999999992</v>
      </c>
      <c r="J209" s="46">
        <f t="shared" si="31"/>
        <v>41.64869558727726</v>
      </c>
      <c r="K209" s="58">
        <f t="shared" si="28"/>
        <v>41.64869558727726</v>
      </c>
    </row>
    <row r="210" spans="1:11">
      <c r="A210" s="9">
        <v>1192</v>
      </c>
      <c r="B210" s="23" t="s">
        <v>185</v>
      </c>
      <c r="C210" s="47">
        <v>19883.27</v>
      </c>
      <c r="D210" s="19">
        <v>3505.09</v>
      </c>
      <c r="E210" s="29">
        <f t="shared" si="29"/>
        <v>17.628337793531951</v>
      </c>
      <c r="F210" s="35">
        <v>891.69</v>
      </c>
      <c r="G210" s="37">
        <v>1906.93</v>
      </c>
      <c r="H210" s="37">
        <v>3324.6</v>
      </c>
      <c r="I210" s="37">
        <f t="shared" si="30"/>
        <v>6123.2199999999993</v>
      </c>
      <c r="J210" s="46">
        <f t="shared" si="31"/>
        <v>57.242594582588914</v>
      </c>
      <c r="K210" s="58">
        <f t="shared" si="28"/>
        <v>0</v>
      </c>
    </row>
    <row r="211" spans="1:11">
      <c r="A211" s="9">
        <v>1193</v>
      </c>
      <c r="B211" s="23" t="s">
        <v>186</v>
      </c>
      <c r="C211" s="47">
        <v>4851.22</v>
      </c>
      <c r="D211" s="19">
        <v>1663.48</v>
      </c>
      <c r="E211" s="29">
        <f t="shared" si="29"/>
        <v>34.289931192565994</v>
      </c>
      <c r="F211" s="35">
        <v>248.01</v>
      </c>
      <c r="G211" s="37">
        <v>618.94000000000005</v>
      </c>
      <c r="H211" s="37">
        <v>1657.4</v>
      </c>
      <c r="I211" s="37">
        <f t="shared" si="30"/>
        <v>2524.3500000000004</v>
      </c>
      <c r="J211" s="46">
        <f t="shared" si="31"/>
        <v>65.897359716362629</v>
      </c>
      <c r="K211" s="58">
        <f t="shared" si="28"/>
        <v>0</v>
      </c>
    </row>
    <row r="212" spans="1:11">
      <c r="A212" s="9">
        <v>1194</v>
      </c>
      <c r="B212" s="23" t="s">
        <v>187</v>
      </c>
      <c r="C212" s="47">
        <v>4555.38</v>
      </c>
      <c r="D212" s="19">
        <v>1452.23</v>
      </c>
      <c r="E212" s="29">
        <f t="shared" si="29"/>
        <v>31.879448037265828</v>
      </c>
      <c r="F212" s="35">
        <v>364.48</v>
      </c>
      <c r="G212" s="37">
        <v>697.45</v>
      </c>
      <c r="H212" s="37">
        <v>1644.7</v>
      </c>
      <c r="I212" s="37">
        <f t="shared" si="30"/>
        <v>2706.63</v>
      </c>
      <c r="J212" s="46">
        <f t="shared" si="31"/>
        <v>53.654544581268958</v>
      </c>
      <c r="K212" s="58">
        <f t="shared" si="28"/>
        <v>0</v>
      </c>
    </row>
    <row r="213" spans="1:11">
      <c r="A213" s="9">
        <v>1195</v>
      </c>
      <c r="B213" s="23" t="s">
        <v>188</v>
      </c>
      <c r="C213" s="47">
        <v>14696.91</v>
      </c>
      <c r="D213" s="19">
        <v>1744.54</v>
      </c>
      <c r="E213" s="29">
        <f t="shared" si="29"/>
        <v>11.870114194072087</v>
      </c>
      <c r="F213" s="35">
        <v>551.08000000000004</v>
      </c>
      <c r="G213" s="37">
        <v>1456.35</v>
      </c>
      <c r="H213" s="37">
        <v>2452.1</v>
      </c>
      <c r="I213" s="37">
        <f t="shared" si="30"/>
        <v>4459.53</v>
      </c>
      <c r="J213" s="46">
        <f t="shared" si="31"/>
        <v>39.119369081495137</v>
      </c>
      <c r="K213" s="58">
        <f t="shared" si="28"/>
        <v>39.119369081495137</v>
      </c>
    </row>
    <row r="214" spans="1:11">
      <c r="A214" s="9">
        <v>1196</v>
      </c>
      <c r="B214" s="23" t="s">
        <v>189</v>
      </c>
      <c r="C214" s="47">
        <v>10482.93</v>
      </c>
      <c r="D214" s="19">
        <v>2242.25</v>
      </c>
      <c r="E214" s="29">
        <f t="shared" si="29"/>
        <v>21.389535177665024</v>
      </c>
      <c r="F214" s="35">
        <v>405.18</v>
      </c>
      <c r="G214" s="37">
        <v>888.54</v>
      </c>
      <c r="H214" s="37">
        <v>3055</v>
      </c>
      <c r="I214" s="37">
        <f t="shared" si="30"/>
        <v>4348.72</v>
      </c>
      <c r="J214" s="46">
        <f t="shared" si="31"/>
        <v>51.561149027759889</v>
      </c>
      <c r="K214" s="58">
        <f t="shared" si="28"/>
        <v>0</v>
      </c>
    </row>
    <row r="215" spans="1:11">
      <c r="A215" s="9">
        <v>1199</v>
      </c>
      <c r="B215" s="23" t="s">
        <v>190</v>
      </c>
      <c r="C215" s="47">
        <v>5666.8</v>
      </c>
      <c r="D215" s="19">
        <v>1864.09</v>
      </c>
      <c r="E215" s="29">
        <f t="shared" si="29"/>
        <v>32.894931883955671</v>
      </c>
      <c r="F215" s="35">
        <v>539.67999999999995</v>
      </c>
      <c r="G215" s="37">
        <v>2705.05</v>
      </c>
      <c r="H215" s="37">
        <v>882.8</v>
      </c>
      <c r="I215" s="37">
        <f t="shared" si="30"/>
        <v>4127.53</v>
      </c>
      <c r="J215" s="46">
        <f t="shared" si="31"/>
        <v>45.162361024632162</v>
      </c>
      <c r="K215" s="58">
        <f t="shared" si="28"/>
        <v>45.162361024632162</v>
      </c>
    </row>
    <row r="216" spans="1:11">
      <c r="A216" s="9">
        <v>1200</v>
      </c>
      <c r="B216" s="23" t="s">
        <v>191</v>
      </c>
      <c r="C216" s="47">
        <v>8709.5300000000007</v>
      </c>
      <c r="D216" s="19">
        <v>2317.4299999999998</v>
      </c>
      <c r="E216" s="29">
        <f t="shared" si="29"/>
        <v>26.607979994328048</v>
      </c>
      <c r="F216" s="35">
        <v>353.23</v>
      </c>
      <c r="G216" s="37">
        <v>753.95</v>
      </c>
      <c r="H216" s="37">
        <v>2129.1999999999998</v>
      </c>
      <c r="I216" s="37">
        <f t="shared" si="30"/>
        <v>3236.38</v>
      </c>
      <c r="J216" s="46">
        <f t="shared" si="31"/>
        <v>71.605621095174229</v>
      </c>
      <c r="K216" s="58">
        <f t="shared" si="28"/>
        <v>0</v>
      </c>
    </row>
    <row r="217" spans="1:11">
      <c r="A217" s="9">
        <v>1201</v>
      </c>
      <c r="B217" s="23" t="s">
        <v>192</v>
      </c>
      <c r="C217" s="47">
        <v>6127.74</v>
      </c>
      <c r="D217" s="19">
        <v>1891.12</v>
      </c>
      <c r="E217" s="29">
        <f t="shared" si="29"/>
        <v>30.861622718979593</v>
      </c>
      <c r="F217" s="35">
        <v>642.12</v>
      </c>
      <c r="G217" s="37">
        <v>1231.43</v>
      </c>
      <c r="H217" s="37">
        <v>2022.6</v>
      </c>
      <c r="I217" s="37">
        <f t="shared" si="30"/>
        <v>3896.15</v>
      </c>
      <c r="J217" s="46">
        <f t="shared" si="31"/>
        <v>48.538172298294469</v>
      </c>
      <c r="K217" s="58">
        <f t="shared" si="28"/>
        <v>48.538172298294469</v>
      </c>
    </row>
    <row r="218" spans="1:11">
      <c r="A218" s="9">
        <v>1202</v>
      </c>
      <c r="B218" s="23" t="s">
        <v>193</v>
      </c>
      <c r="C218" s="47">
        <v>12620.1</v>
      </c>
      <c r="D218" s="19">
        <v>2453.2800000000002</v>
      </c>
      <c r="E218" s="29">
        <f t="shared" si="29"/>
        <v>19.439465614377067</v>
      </c>
      <c r="F218" s="35">
        <v>1130.1400000000001</v>
      </c>
      <c r="G218" s="37">
        <v>2074.0700000000002</v>
      </c>
      <c r="H218" s="37">
        <v>3436.8</v>
      </c>
      <c r="I218" s="37">
        <f t="shared" si="30"/>
        <v>6641.01</v>
      </c>
      <c r="J218" s="46">
        <f t="shared" si="31"/>
        <v>36.941368858050204</v>
      </c>
      <c r="K218" s="58">
        <f t="shared" si="28"/>
        <v>36.941368858050204</v>
      </c>
    </row>
    <row r="219" spans="1:11">
      <c r="A219" s="9">
        <v>1203</v>
      </c>
      <c r="B219" s="23" t="s">
        <v>194</v>
      </c>
      <c r="C219" s="47">
        <v>6928.63</v>
      </c>
      <c r="D219" s="19">
        <v>1896.37</v>
      </c>
      <c r="E219" s="29">
        <f t="shared" si="29"/>
        <v>27.370057284051825</v>
      </c>
      <c r="F219" s="35">
        <v>375.78</v>
      </c>
      <c r="G219" s="37">
        <v>2189.3200000000002</v>
      </c>
      <c r="H219" s="37">
        <v>2402.1999999999998</v>
      </c>
      <c r="I219" s="37">
        <f t="shared" si="30"/>
        <v>4967.3</v>
      </c>
      <c r="J219" s="46">
        <f t="shared" si="31"/>
        <v>38.177078090713259</v>
      </c>
      <c r="K219" s="58">
        <f t="shared" si="28"/>
        <v>38.177078090713259</v>
      </c>
    </row>
    <row r="220" spans="1:11">
      <c r="A220" s="9">
        <v>1204</v>
      </c>
      <c r="B220" s="23" t="s">
        <v>195</v>
      </c>
      <c r="C220" s="47">
        <v>2091.13</v>
      </c>
      <c r="D220" s="19">
        <v>1709.44</v>
      </c>
      <c r="E220" s="29">
        <f t="shared" si="29"/>
        <v>81.747189318693714</v>
      </c>
      <c r="F220" s="35">
        <v>301.67</v>
      </c>
      <c r="G220" s="37">
        <v>272.58999999999997</v>
      </c>
      <c r="H220" s="37">
        <v>1578.5</v>
      </c>
      <c r="I220" s="37">
        <f t="shared" si="30"/>
        <v>2152.7600000000002</v>
      </c>
      <c r="J220" s="46">
        <f t="shared" si="31"/>
        <v>79.406900908601045</v>
      </c>
      <c r="K220" s="58">
        <f t="shared" si="28"/>
        <v>0</v>
      </c>
    </row>
    <row r="221" spans="1:11">
      <c r="A221" s="9">
        <v>1205</v>
      </c>
      <c r="B221" s="23" t="s">
        <v>196</v>
      </c>
      <c r="C221" s="47">
        <v>11492.57</v>
      </c>
      <c r="D221" s="19">
        <v>2206.9899999999998</v>
      </c>
      <c r="E221" s="29">
        <f t="shared" si="29"/>
        <v>19.203624602678076</v>
      </c>
      <c r="F221" s="35">
        <v>1362.12</v>
      </c>
      <c r="G221" s="37">
        <v>3475.6</v>
      </c>
      <c r="H221" s="37">
        <v>2835.7</v>
      </c>
      <c r="I221" s="37">
        <f t="shared" si="30"/>
        <v>7673.4199999999992</v>
      </c>
      <c r="J221" s="46">
        <f t="shared" si="31"/>
        <v>28.761490964915254</v>
      </c>
      <c r="K221" s="58">
        <f t="shared" si="28"/>
        <v>28.761490964915254</v>
      </c>
    </row>
    <row r="222" spans="1:11">
      <c r="A222" s="9">
        <v>1206</v>
      </c>
      <c r="B222" s="23" t="s">
        <v>197</v>
      </c>
      <c r="C222" s="47">
        <v>13378.99</v>
      </c>
      <c r="D222" s="19">
        <v>2586.27</v>
      </c>
      <c r="E222" s="29">
        <f t="shared" si="29"/>
        <v>19.330831400576574</v>
      </c>
      <c r="F222" s="35">
        <v>704.57</v>
      </c>
      <c r="G222" s="37">
        <v>1910.2</v>
      </c>
      <c r="H222" s="37">
        <v>3262.5</v>
      </c>
      <c r="I222" s="37">
        <f t="shared" si="30"/>
        <v>5877.27</v>
      </c>
      <c r="J222" s="46">
        <f t="shared" si="31"/>
        <v>44.004614387292058</v>
      </c>
      <c r="K222" s="58">
        <f t="shared" si="28"/>
        <v>44.004614387292058</v>
      </c>
    </row>
    <row r="223" spans="1:11">
      <c r="A223" s="9">
        <v>1207</v>
      </c>
      <c r="B223" s="23" t="s">
        <v>198</v>
      </c>
      <c r="C223" s="47">
        <v>6187.36</v>
      </c>
      <c r="D223" s="19">
        <v>1830.89</v>
      </c>
      <c r="E223" s="29">
        <f t="shared" si="29"/>
        <v>29.590810943601152</v>
      </c>
      <c r="F223" s="35">
        <v>558.78</v>
      </c>
      <c r="G223" s="37">
        <v>822.51</v>
      </c>
      <c r="H223" s="37">
        <v>2092.9</v>
      </c>
      <c r="I223" s="37">
        <f t="shared" si="30"/>
        <v>3474.19</v>
      </c>
      <c r="J223" s="46">
        <f t="shared" si="31"/>
        <v>52.699765988618928</v>
      </c>
      <c r="K223" s="58">
        <f t="shared" si="28"/>
        <v>0</v>
      </c>
    </row>
    <row r="224" spans="1:11">
      <c r="A224" s="9">
        <v>1208</v>
      </c>
      <c r="B224" s="23" t="s">
        <v>199</v>
      </c>
      <c r="C224" s="47">
        <v>7561.75</v>
      </c>
      <c r="D224" s="19">
        <v>2014.16</v>
      </c>
      <c r="E224" s="29">
        <f t="shared" si="29"/>
        <v>26.636162264026186</v>
      </c>
      <c r="F224" s="35">
        <v>729.1</v>
      </c>
      <c r="G224" s="37">
        <v>1255.06</v>
      </c>
      <c r="H224" s="37">
        <v>2332.3000000000002</v>
      </c>
      <c r="I224" s="37">
        <f t="shared" si="30"/>
        <v>4316.46</v>
      </c>
      <c r="J224" s="46">
        <f t="shared" si="31"/>
        <v>46.662311245789375</v>
      </c>
      <c r="K224" s="58">
        <f t="shared" si="28"/>
        <v>46.662311245789375</v>
      </c>
    </row>
    <row r="225" spans="1:11">
      <c r="A225" s="9">
        <v>1209</v>
      </c>
      <c r="B225" s="23" t="s">
        <v>200</v>
      </c>
      <c r="C225" s="47">
        <v>9240.08</v>
      </c>
      <c r="D225" s="19">
        <v>2534.46</v>
      </c>
      <c r="E225" s="29">
        <f t="shared" si="29"/>
        <v>27.4289832988459</v>
      </c>
      <c r="F225" s="35">
        <v>1137.9000000000001</v>
      </c>
      <c r="G225" s="37">
        <v>2245.14</v>
      </c>
      <c r="H225" s="37">
        <v>3291.9</v>
      </c>
      <c r="I225" s="37">
        <f t="shared" si="30"/>
        <v>6674.9400000000005</v>
      </c>
      <c r="J225" s="46">
        <f t="shared" si="31"/>
        <v>37.969779503635984</v>
      </c>
      <c r="K225" s="58">
        <f t="shared" si="28"/>
        <v>37.969779503635984</v>
      </c>
    </row>
    <row r="226" spans="1:11">
      <c r="A226" s="7"/>
      <c r="B226" s="23"/>
      <c r="C226" s="47"/>
      <c r="D226" s="19"/>
      <c r="E226" s="29"/>
      <c r="F226" s="35"/>
      <c r="G226" s="37"/>
      <c r="H226" s="37"/>
      <c r="I226" s="37"/>
      <c r="J226" s="46"/>
      <c r="K226" s="58"/>
    </row>
    <row r="227" spans="1:11" s="5" customFormat="1">
      <c r="A227" s="8"/>
      <c r="B227" s="62" t="s">
        <v>201</v>
      </c>
      <c r="C227" s="48"/>
      <c r="D227" s="20"/>
      <c r="E227" s="31"/>
      <c r="F227" s="36"/>
      <c r="G227" s="38"/>
      <c r="H227" s="38"/>
      <c r="I227" s="39"/>
      <c r="J227" s="46"/>
      <c r="K227" s="59"/>
    </row>
    <row r="228" spans="1:11">
      <c r="A228" s="9">
        <v>1241</v>
      </c>
      <c r="B228" s="23" t="s">
        <v>202</v>
      </c>
      <c r="C228" s="47">
        <v>8075.86</v>
      </c>
      <c r="D228" s="19">
        <v>1569.56</v>
      </c>
      <c r="E228" s="29">
        <f t="shared" ref="E228:E250" si="32">D228/C228*100</f>
        <v>19.435205662307173</v>
      </c>
      <c r="F228" s="35">
        <v>441.38</v>
      </c>
      <c r="G228" s="37">
        <v>1412.64</v>
      </c>
      <c r="H228" s="37">
        <v>2043.7</v>
      </c>
      <c r="I228" s="37">
        <f t="shared" ref="I228:I250" si="33">F228+G228+H228</f>
        <v>3897.7200000000003</v>
      </c>
      <c r="J228" s="46">
        <f t="shared" ref="J228:J250" si="34">D228/I228*100</f>
        <v>40.268669889063347</v>
      </c>
      <c r="K228" s="58">
        <f t="shared" si="28"/>
        <v>40.268669889063347</v>
      </c>
    </row>
    <row r="229" spans="1:11">
      <c r="A229" s="9">
        <v>1242</v>
      </c>
      <c r="B229" s="23" t="s">
        <v>203</v>
      </c>
      <c r="C229" s="47">
        <v>7329.18</v>
      </c>
      <c r="D229" s="19">
        <v>2022.89</v>
      </c>
      <c r="E229" s="29">
        <f t="shared" si="32"/>
        <v>27.60049555339069</v>
      </c>
      <c r="F229" s="35">
        <v>650.1</v>
      </c>
      <c r="G229" s="37">
        <v>936.39</v>
      </c>
      <c r="H229" s="37">
        <v>2451.9</v>
      </c>
      <c r="I229" s="37">
        <f t="shared" si="33"/>
        <v>4038.3900000000003</v>
      </c>
      <c r="J229" s="46">
        <f t="shared" si="34"/>
        <v>50.091496858896733</v>
      </c>
      <c r="K229" s="58">
        <f t="shared" si="28"/>
        <v>0</v>
      </c>
    </row>
    <row r="230" spans="1:11">
      <c r="A230" s="9">
        <v>1243</v>
      </c>
      <c r="B230" s="23" t="s">
        <v>204</v>
      </c>
      <c r="C230" s="47">
        <v>4504.17</v>
      </c>
      <c r="D230" s="19">
        <v>1691.59</v>
      </c>
      <c r="E230" s="29">
        <f t="shared" si="32"/>
        <v>37.556086915014305</v>
      </c>
      <c r="F230" s="35">
        <v>602.09</v>
      </c>
      <c r="G230" s="37">
        <v>781.57</v>
      </c>
      <c r="H230" s="37">
        <v>2265.5</v>
      </c>
      <c r="I230" s="37">
        <f t="shared" si="33"/>
        <v>3649.16</v>
      </c>
      <c r="J230" s="46">
        <f t="shared" si="34"/>
        <v>46.355599644849768</v>
      </c>
      <c r="K230" s="58">
        <f t="shared" si="28"/>
        <v>46.355599644849768</v>
      </c>
    </row>
    <row r="231" spans="1:11">
      <c r="A231" s="9">
        <v>1255</v>
      </c>
      <c r="B231" s="23" t="s">
        <v>201</v>
      </c>
      <c r="C231" s="47">
        <v>61511.21</v>
      </c>
      <c r="D231" s="19">
        <v>9095.52</v>
      </c>
      <c r="E231" s="29">
        <f t="shared" si="32"/>
        <v>14.786768135434174</v>
      </c>
      <c r="F231" s="35">
        <v>9907.65</v>
      </c>
      <c r="G231" s="37">
        <v>18100.91</v>
      </c>
      <c r="H231" s="37">
        <v>6966.2</v>
      </c>
      <c r="I231" s="37">
        <f t="shared" si="33"/>
        <v>34974.759999999995</v>
      </c>
      <c r="J231" s="46">
        <f t="shared" si="34"/>
        <v>26.005954007976044</v>
      </c>
      <c r="K231" s="58">
        <f t="shared" si="28"/>
        <v>26.005954007976044</v>
      </c>
    </row>
    <row r="232" spans="1:11">
      <c r="A232" s="9">
        <v>1244</v>
      </c>
      <c r="B232" s="23" t="s">
        <v>205</v>
      </c>
      <c r="C232" s="47">
        <v>4143.4399999999996</v>
      </c>
      <c r="D232" s="19">
        <v>1526.17</v>
      </c>
      <c r="E232" s="29">
        <f t="shared" si="32"/>
        <v>36.833404127970965</v>
      </c>
      <c r="F232" s="35">
        <v>571.80999999999995</v>
      </c>
      <c r="G232" s="37">
        <v>924</v>
      </c>
      <c r="H232" s="37">
        <v>2075.6999999999998</v>
      </c>
      <c r="I232" s="37">
        <f t="shared" si="33"/>
        <v>3571.5099999999998</v>
      </c>
      <c r="J232" s="46">
        <f t="shared" si="34"/>
        <v>42.731785715285696</v>
      </c>
      <c r="K232" s="58">
        <f t="shared" si="28"/>
        <v>42.731785715285696</v>
      </c>
    </row>
    <row r="233" spans="1:11">
      <c r="A233" s="9">
        <v>1245</v>
      </c>
      <c r="B233" s="23" t="s">
        <v>206</v>
      </c>
      <c r="C233" s="47">
        <v>5990.88</v>
      </c>
      <c r="D233" s="19">
        <v>1207.32</v>
      </c>
      <c r="E233" s="29">
        <f t="shared" si="32"/>
        <v>20.15263200064097</v>
      </c>
      <c r="F233" s="35">
        <v>93.88</v>
      </c>
      <c r="G233" s="37">
        <v>961.28</v>
      </c>
      <c r="H233" s="37">
        <v>729.4</v>
      </c>
      <c r="I233" s="37">
        <f t="shared" si="33"/>
        <v>1784.56</v>
      </c>
      <c r="J233" s="46">
        <f t="shared" si="34"/>
        <v>67.653651320213385</v>
      </c>
      <c r="K233" s="58">
        <f t="shared" si="28"/>
        <v>0</v>
      </c>
    </row>
    <row r="234" spans="1:11">
      <c r="A234" s="9">
        <v>1246</v>
      </c>
      <c r="B234" s="23" t="s">
        <v>207</v>
      </c>
      <c r="C234" s="47">
        <v>6913.36</v>
      </c>
      <c r="D234" s="19">
        <v>1823.4</v>
      </c>
      <c r="E234" s="29">
        <f t="shared" si="32"/>
        <v>26.37501880417048</v>
      </c>
      <c r="F234" s="35">
        <v>1286.52</v>
      </c>
      <c r="G234" s="37">
        <v>353.99</v>
      </c>
      <c r="H234" s="37">
        <v>2265.1</v>
      </c>
      <c r="I234" s="37">
        <f t="shared" si="33"/>
        <v>3905.6099999999997</v>
      </c>
      <c r="J234" s="46">
        <f t="shared" si="34"/>
        <v>46.68668914714987</v>
      </c>
      <c r="K234" s="58">
        <f t="shared" si="28"/>
        <v>46.68668914714987</v>
      </c>
    </row>
    <row r="235" spans="1:11">
      <c r="A235" s="9">
        <v>1247</v>
      </c>
      <c r="B235" s="23" t="s">
        <v>208</v>
      </c>
      <c r="C235" s="47">
        <v>8049.7</v>
      </c>
      <c r="D235" s="19">
        <v>2126.36</v>
      </c>
      <c r="E235" s="29">
        <f t="shared" si="32"/>
        <v>26.415394362522832</v>
      </c>
      <c r="F235" s="35">
        <v>936.12</v>
      </c>
      <c r="G235" s="37">
        <v>1582.22</v>
      </c>
      <c r="H235" s="37">
        <v>2161.6999999999998</v>
      </c>
      <c r="I235" s="37">
        <f t="shared" si="33"/>
        <v>4680.04</v>
      </c>
      <c r="J235" s="46">
        <f t="shared" si="34"/>
        <v>45.434654404663213</v>
      </c>
      <c r="K235" s="58">
        <f t="shared" si="28"/>
        <v>45.434654404663213</v>
      </c>
    </row>
    <row r="236" spans="1:11">
      <c r="A236" s="9">
        <v>1248</v>
      </c>
      <c r="B236" s="23" t="s">
        <v>209</v>
      </c>
      <c r="C236" s="47">
        <v>11566.32</v>
      </c>
      <c r="D236" s="19">
        <v>2486.2399999999998</v>
      </c>
      <c r="E236" s="29">
        <f t="shared" si="32"/>
        <v>21.495514562972492</v>
      </c>
      <c r="F236" s="35">
        <v>1305.56</v>
      </c>
      <c r="G236" s="37">
        <v>4053.21</v>
      </c>
      <c r="H236" s="37">
        <v>3558.1</v>
      </c>
      <c r="I236" s="37">
        <f t="shared" si="33"/>
        <v>8916.8700000000008</v>
      </c>
      <c r="J236" s="46">
        <f t="shared" si="34"/>
        <v>27.88242959693255</v>
      </c>
      <c r="K236" s="58">
        <f t="shared" si="28"/>
        <v>27.88242959693255</v>
      </c>
    </row>
    <row r="237" spans="1:11">
      <c r="A237" s="9">
        <v>1249</v>
      </c>
      <c r="B237" s="23" t="s">
        <v>210</v>
      </c>
      <c r="C237" s="47">
        <v>8283.59</v>
      </c>
      <c r="D237" s="19">
        <v>1927.79</v>
      </c>
      <c r="E237" s="29">
        <f t="shared" si="32"/>
        <v>23.272397595728421</v>
      </c>
      <c r="F237" s="35">
        <v>875.07</v>
      </c>
      <c r="G237" s="37">
        <v>1087.53</v>
      </c>
      <c r="H237" s="37">
        <v>2288.1999999999998</v>
      </c>
      <c r="I237" s="37">
        <f t="shared" si="33"/>
        <v>4250.7999999999993</v>
      </c>
      <c r="J237" s="46">
        <f t="shared" si="34"/>
        <v>45.351228004140403</v>
      </c>
      <c r="K237" s="58">
        <f t="shared" si="28"/>
        <v>45.351228004140403</v>
      </c>
    </row>
    <row r="238" spans="1:11">
      <c r="A238" s="9">
        <v>1250</v>
      </c>
      <c r="B238" s="23" t="s">
        <v>211</v>
      </c>
      <c r="C238" s="47">
        <v>4390.12</v>
      </c>
      <c r="D238" s="19">
        <v>1785.96</v>
      </c>
      <c r="E238" s="29">
        <f t="shared" si="32"/>
        <v>40.681348118046891</v>
      </c>
      <c r="F238" s="35">
        <v>485.28</v>
      </c>
      <c r="G238" s="37">
        <v>718.02</v>
      </c>
      <c r="H238" s="37">
        <v>2038.2</v>
      </c>
      <c r="I238" s="37">
        <f t="shared" si="33"/>
        <v>3241.5</v>
      </c>
      <c r="J238" s="46">
        <f t="shared" si="34"/>
        <v>55.096714484035168</v>
      </c>
      <c r="K238" s="58">
        <f t="shared" si="28"/>
        <v>0</v>
      </c>
    </row>
    <row r="239" spans="1:11">
      <c r="A239" s="9">
        <v>1251</v>
      </c>
      <c r="B239" s="23" t="s">
        <v>212</v>
      </c>
      <c r="C239" s="47">
        <v>3240.81</v>
      </c>
      <c r="D239" s="19">
        <v>1157.5999999999999</v>
      </c>
      <c r="E239" s="29">
        <f t="shared" si="32"/>
        <v>35.719465195429535</v>
      </c>
      <c r="F239" s="35">
        <v>121.77</v>
      </c>
      <c r="G239" s="37">
        <v>194.48</v>
      </c>
      <c r="H239" s="37">
        <v>1646.5</v>
      </c>
      <c r="I239" s="37">
        <f t="shared" si="33"/>
        <v>1962.75</v>
      </c>
      <c r="J239" s="46">
        <f t="shared" si="34"/>
        <v>58.978474079735065</v>
      </c>
      <c r="K239" s="58">
        <f t="shared" si="28"/>
        <v>0</v>
      </c>
    </row>
    <row r="240" spans="1:11">
      <c r="A240" s="9">
        <v>1252</v>
      </c>
      <c r="B240" s="23" t="s">
        <v>213</v>
      </c>
      <c r="C240" s="47">
        <v>5178.6400000000003</v>
      </c>
      <c r="D240" s="19">
        <v>1659.37</v>
      </c>
      <c r="E240" s="29">
        <f t="shared" si="32"/>
        <v>32.042582608561318</v>
      </c>
      <c r="F240" s="35">
        <v>460.99</v>
      </c>
      <c r="G240" s="37">
        <v>725.8</v>
      </c>
      <c r="H240" s="37">
        <v>2228.5</v>
      </c>
      <c r="I240" s="37">
        <f t="shared" si="33"/>
        <v>3415.29</v>
      </c>
      <c r="J240" s="46">
        <f t="shared" si="34"/>
        <v>48.586503635123222</v>
      </c>
      <c r="K240" s="58">
        <f t="shared" si="28"/>
        <v>48.586503635123222</v>
      </c>
    </row>
    <row r="241" spans="1:11">
      <c r="A241" s="9">
        <v>1253</v>
      </c>
      <c r="B241" s="23" t="s">
        <v>214</v>
      </c>
      <c r="C241" s="47">
        <v>5758.09</v>
      </c>
      <c r="D241" s="19">
        <v>1651.94</v>
      </c>
      <c r="E241" s="29">
        <f t="shared" si="32"/>
        <v>28.689027090580382</v>
      </c>
      <c r="F241" s="35">
        <v>227.47</v>
      </c>
      <c r="G241" s="37">
        <v>895.78</v>
      </c>
      <c r="H241" s="37">
        <v>2054.6999999999998</v>
      </c>
      <c r="I241" s="37">
        <f t="shared" si="33"/>
        <v>3177.95</v>
      </c>
      <c r="J241" s="46">
        <f t="shared" si="34"/>
        <v>51.981308705297444</v>
      </c>
      <c r="K241" s="58">
        <f t="shared" si="28"/>
        <v>0</v>
      </c>
    </row>
    <row r="242" spans="1:11">
      <c r="A242" s="9">
        <v>1254</v>
      </c>
      <c r="B242" s="23" t="s">
        <v>215</v>
      </c>
      <c r="C242" s="47">
        <v>11528.01</v>
      </c>
      <c r="D242" s="19">
        <v>2795.34</v>
      </c>
      <c r="E242" s="29">
        <f t="shared" si="32"/>
        <v>24.248244059469069</v>
      </c>
      <c r="F242" s="35">
        <v>659.29</v>
      </c>
      <c r="G242" s="37">
        <v>2142.63</v>
      </c>
      <c r="H242" s="37">
        <v>2503.3000000000002</v>
      </c>
      <c r="I242" s="37">
        <f t="shared" si="33"/>
        <v>5305.22</v>
      </c>
      <c r="J242" s="46">
        <f t="shared" si="34"/>
        <v>52.690369108161391</v>
      </c>
      <c r="K242" s="58">
        <f t="shared" si="28"/>
        <v>0</v>
      </c>
    </row>
    <row r="243" spans="1:11">
      <c r="A243" s="9">
        <v>1256</v>
      </c>
      <c r="B243" s="23" t="s">
        <v>216</v>
      </c>
      <c r="C243" s="47">
        <v>6383.16</v>
      </c>
      <c r="D243" s="19">
        <v>1561.56</v>
      </c>
      <c r="E243" s="29">
        <f t="shared" si="32"/>
        <v>24.463745229635478</v>
      </c>
      <c r="F243" s="35">
        <v>278.54000000000002</v>
      </c>
      <c r="G243" s="37">
        <v>683.13</v>
      </c>
      <c r="H243" s="37">
        <v>1845.3</v>
      </c>
      <c r="I243" s="37">
        <f t="shared" si="33"/>
        <v>2806.9700000000003</v>
      </c>
      <c r="J243" s="46">
        <f t="shared" si="34"/>
        <v>55.631517258823557</v>
      </c>
      <c r="K243" s="58">
        <f t="shared" si="28"/>
        <v>0</v>
      </c>
    </row>
    <row r="244" spans="1:11">
      <c r="A244" s="9">
        <v>1257</v>
      </c>
      <c r="B244" s="23" t="s">
        <v>217</v>
      </c>
      <c r="C244" s="47">
        <v>6106.17</v>
      </c>
      <c r="D244" s="19">
        <v>1891.64</v>
      </c>
      <c r="E244" s="29">
        <f t="shared" si="32"/>
        <v>30.97915714760644</v>
      </c>
      <c r="F244" s="35">
        <v>378.14</v>
      </c>
      <c r="G244" s="37">
        <v>922.17</v>
      </c>
      <c r="H244" s="37">
        <v>2362.6</v>
      </c>
      <c r="I244" s="37">
        <f t="shared" si="33"/>
        <v>3662.91</v>
      </c>
      <c r="J244" s="46">
        <f t="shared" si="34"/>
        <v>51.643092513875587</v>
      </c>
      <c r="K244" s="58">
        <f t="shared" si="28"/>
        <v>0</v>
      </c>
    </row>
    <row r="245" spans="1:11">
      <c r="A245" s="9">
        <v>1258</v>
      </c>
      <c r="B245" s="23" t="s">
        <v>218</v>
      </c>
      <c r="C245" s="47">
        <v>6163.1</v>
      </c>
      <c r="D245" s="19">
        <v>1784.7</v>
      </c>
      <c r="E245" s="29">
        <f t="shared" si="32"/>
        <v>28.957829663643299</v>
      </c>
      <c r="F245" s="35">
        <v>610.75</v>
      </c>
      <c r="G245" s="37">
        <v>879.4</v>
      </c>
      <c r="H245" s="37">
        <v>2098</v>
      </c>
      <c r="I245" s="37">
        <f t="shared" si="33"/>
        <v>3588.15</v>
      </c>
      <c r="J245" s="46">
        <f t="shared" si="34"/>
        <v>49.738723297521013</v>
      </c>
      <c r="K245" s="58">
        <f t="shared" ref="K245:K301" si="35">IF(J245&gt;50,0,J245)</f>
        <v>49.738723297521013</v>
      </c>
    </row>
    <row r="246" spans="1:11">
      <c r="A246" s="9">
        <v>1259</v>
      </c>
      <c r="B246" s="23" t="s">
        <v>219</v>
      </c>
      <c r="C246" s="47">
        <v>11237.14</v>
      </c>
      <c r="D246" s="19">
        <v>2164.94</v>
      </c>
      <c r="E246" s="29">
        <f t="shared" si="32"/>
        <v>19.265934214577733</v>
      </c>
      <c r="F246" s="35">
        <v>747.54</v>
      </c>
      <c r="G246" s="37">
        <v>1068.26</v>
      </c>
      <c r="H246" s="37">
        <v>3008.6</v>
      </c>
      <c r="I246" s="37">
        <f t="shared" si="33"/>
        <v>4824.3999999999996</v>
      </c>
      <c r="J246" s="46">
        <f t="shared" si="34"/>
        <v>44.874803084321371</v>
      </c>
      <c r="K246" s="58">
        <f t="shared" si="35"/>
        <v>44.874803084321371</v>
      </c>
    </row>
    <row r="247" spans="1:11">
      <c r="A247" s="9">
        <v>1260</v>
      </c>
      <c r="B247" s="23" t="s">
        <v>220</v>
      </c>
      <c r="C247" s="47">
        <v>2898.15</v>
      </c>
      <c r="D247" s="19">
        <v>1390.61</v>
      </c>
      <c r="E247" s="29">
        <f t="shared" si="32"/>
        <v>47.982678605317183</v>
      </c>
      <c r="F247" s="35">
        <v>280.37</v>
      </c>
      <c r="G247" s="37">
        <v>160.16</v>
      </c>
      <c r="H247" s="37">
        <v>1822.5</v>
      </c>
      <c r="I247" s="37">
        <f t="shared" si="33"/>
        <v>2263.0299999999997</v>
      </c>
      <c r="J247" s="46">
        <f t="shared" si="34"/>
        <v>61.449030724294417</v>
      </c>
      <c r="K247" s="58">
        <f t="shared" si="35"/>
        <v>0</v>
      </c>
    </row>
    <row r="248" spans="1:11">
      <c r="A248" s="9">
        <v>1261</v>
      </c>
      <c r="B248" s="23" t="s">
        <v>221</v>
      </c>
      <c r="C248" s="47">
        <v>3746.41</v>
      </c>
      <c r="D248" s="19">
        <v>1670.93</v>
      </c>
      <c r="E248" s="29">
        <f t="shared" si="32"/>
        <v>44.600831195731381</v>
      </c>
      <c r="F248" s="35">
        <v>268.94</v>
      </c>
      <c r="G248" s="37">
        <v>213.01</v>
      </c>
      <c r="H248" s="37">
        <v>1732.7</v>
      </c>
      <c r="I248" s="37">
        <f t="shared" si="33"/>
        <v>2214.65</v>
      </c>
      <c r="J248" s="46">
        <f t="shared" si="34"/>
        <v>75.448942270787711</v>
      </c>
      <c r="K248" s="58">
        <f t="shared" si="35"/>
        <v>0</v>
      </c>
    </row>
    <row r="249" spans="1:11">
      <c r="A249" s="9">
        <v>1262</v>
      </c>
      <c r="B249" s="23" t="s">
        <v>222</v>
      </c>
      <c r="C249" s="47">
        <v>3705.26</v>
      </c>
      <c r="D249" s="19">
        <v>1575.81</v>
      </c>
      <c r="E249" s="29">
        <f t="shared" si="32"/>
        <v>42.528999314488047</v>
      </c>
      <c r="F249" s="35">
        <v>531.08000000000004</v>
      </c>
      <c r="G249" s="37">
        <v>823.46</v>
      </c>
      <c r="H249" s="37">
        <v>1562.4</v>
      </c>
      <c r="I249" s="37">
        <f t="shared" si="33"/>
        <v>2916.94</v>
      </c>
      <c r="J249" s="46">
        <f t="shared" si="34"/>
        <v>54.022708729010539</v>
      </c>
      <c r="K249" s="58">
        <f t="shared" si="35"/>
        <v>0</v>
      </c>
    </row>
    <row r="250" spans="1:11">
      <c r="A250" s="9">
        <v>1263</v>
      </c>
      <c r="B250" s="23" t="s">
        <v>223</v>
      </c>
      <c r="C250" s="47">
        <v>2770.66</v>
      </c>
      <c r="D250" s="19">
        <v>1252.45</v>
      </c>
      <c r="E250" s="29">
        <f t="shared" si="32"/>
        <v>45.204030808543813</v>
      </c>
      <c r="F250" s="35">
        <v>518.21</v>
      </c>
      <c r="G250" s="37">
        <v>1161.6400000000001</v>
      </c>
      <c r="H250" s="37">
        <v>521.6</v>
      </c>
      <c r="I250" s="37">
        <f t="shared" si="33"/>
        <v>2201.4500000000003</v>
      </c>
      <c r="J250" s="46">
        <f t="shared" si="34"/>
        <v>56.892048422630538</v>
      </c>
      <c r="K250" s="58">
        <f t="shared" si="35"/>
        <v>0</v>
      </c>
    </row>
    <row r="251" spans="1:11">
      <c r="A251" s="7"/>
      <c r="B251" s="23"/>
      <c r="C251" s="47"/>
      <c r="D251" s="19"/>
      <c r="E251" s="29"/>
      <c r="F251" s="35"/>
      <c r="G251" s="37"/>
      <c r="H251" s="37"/>
      <c r="I251" s="37"/>
      <c r="J251" s="46"/>
      <c r="K251" s="58"/>
    </row>
    <row r="252" spans="1:11" s="5" customFormat="1">
      <c r="A252" s="8"/>
      <c r="B252" s="62" t="s">
        <v>224</v>
      </c>
      <c r="C252" s="48"/>
      <c r="D252" s="20"/>
      <c r="E252" s="31"/>
      <c r="F252" s="36"/>
      <c r="G252" s="38"/>
      <c r="H252" s="38"/>
      <c r="I252" s="39"/>
      <c r="J252" s="46"/>
      <c r="K252" s="59"/>
    </row>
    <row r="253" spans="1:11">
      <c r="A253" s="9">
        <v>1265</v>
      </c>
      <c r="B253" s="23" t="s">
        <v>225</v>
      </c>
      <c r="C253" s="47">
        <v>14946.96</v>
      </c>
      <c r="D253" s="19">
        <v>2822.57</v>
      </c>
      <c r="E253" s="29">
        <f t="shared" ref="E253:E277" si="36">D253/C253*100</f>
        <v>18.883906827876707</v>
      </c>
      <c r="F253" s="35">
        <v>837.16</v>
      </c>
      <c r="G253" s="37">
        <v>2505.4299999999998</v>
      </c>
      <c r="H253" s="37">
        <v>2792.6</v>
      </c>
      <c r="I253" s="37">
        <f t="shared" ref="I253:I277" si="37">F253+G253+H253</f>
        <v>6135.19</v>
      </c>
      <c r="J253" s="46">
        <f t="shared" ref="J253:J277" si="38">D253/I253*100</f>
        <v>46.006236155685485</v>
      </c>
      <c r="K253" s="58">
        <f t="shared" si="35"/>
        <v>46.006236155685485</v>
      </c>
    </row>
    <row r="254" spans="1:11">
      <c r="A254" s="9">
        <v>1266</v>
      </c>
      <c r="B254" s="23" t="s">
        <v>226</v>
      </c>
      <c r="C254" s="47">
        <v>5802.55</v>
      </c>
      <c r="D254" s="19">
        <v>2670.64</v>
      </c>
      <c r="E254" s="29">
        <f t="shared" si="36"/>
        <v>46.025281988091436</v>
      </c>
      <c r="F254" s="35">
        <v>388.37</v>
      </c>
      <c r="G254" s="37">
        <v>832.62</v>
      </c>
      <c r="H254" s="37">
        <v>2126</v>
      </c>
      <c r="I254" s="37">
        <f t="shared" si="37"/>
        <v>3346.99</v>
      </c>
      <c r="J254" s="46">
        <f t="shared" si="38"/>
        <v>79.792290983839209</v>
      </c>
      <c r="K254" s="58">
        <f t="shared" si="35"/>
        <v>0</v>
      </c>
    </row>
    <row r="255" spans="1:11">
      <c r="A255" s="9">
        <v>1267</v>
      </c>
      <c r="B255" s="23" t="s">
        <v>227</v>
      </c>
      <c r="C255" s="47">
        <v>10440.870000000001</v>
      </c>
      <c r="D255" s="19">
        <v>1970.09</v>
      </c>
      <c r="E255" s="29">
        <f t="shared" si="36"/>
        <v>18.869021451277526</v>
      </c>
      <c r="F255" s="35">
        <v>1006.59</v>
      </c>
      <c r="G255" s="37">
        <v>1773.22</v>
      </c>
      <c r="H255" s="37">
        <v>2857.5</v>
      </c>
      <c r="I255" s="37">
        <f t="shared" si="37"/>
        <v>5637.3099999999995</v>
      </c>
      <c r="J255" s="46">
        <f t="shared" si="38"/>
        <v>34.947341905979982</v>
      </c>
      <c r="K255" s="58">
        <f t="shared" si="35"/>
        <v>34.947341905979982</v>
      </c>
    </row>
    <row r="256" spans="1:11">
      <c r="A256" s="9">
        <v>1268</v>
      </c>
      <c r="B256" s="23" t="s">
        <v>228</v>
      </c>
      <c r="C256" s="47">
        <v>9183.2900000000009</v>
      </c>
      <c r="D256" s="19">
        <v>2280.2199999999998</v>
      </c>
      <c r="E256" s="29">
        <f t="shared" si="36"/>
        <v>24.830099016801164</v>
      </c>
      <c r="F256" s="35">
        <v>924.25</v>
      </c>
      <c r="G256" s="37">
        <v>3623.77</v>
      </c>
      <c r="H256" s="37">
        <v>1820.2</v>
      </c>
      <c r="I256" s="37">
        <f t="shared" si="37"/>
        <v>6368.22</v>
      </c>
      <c r="J256" s="46">
        <f t="shared" si="38"/>
        <v>35.806237849823027</v>
      </c>
      <c r="K256" s="58">
        <f t="shared" si="35"/>
        <v>35.806237849823027</v>
      </c>
    </row>
    <row r="257" spans="1:11">
      <c r="A257" s="9">
        <v>1269</v>
      </c>
      <c r="B257" s="23" t="s">
        <v>229</v>
      </c>
      <c r="C257" s="47">
        <v>8756.94</v>
      </c>
      <c r="D257" s="19">
        <v>1032.19</v>
      </c>
      <c r="E257" s="29">
        <f t="shared" si="36"/>
        <v>11.787108282116812</v>
      </c>
      <c r="F257" s="35">
        <v>407.94</v>
      </c>
      <c r="G257" s="37">
        <v>2105.19</v>
      </c>
      <c r="H257" s="37">
        <v>2239.6</v>
      </c>
      <c r="I257" s="37">
        <f t="shared" si="37"/>
        <v>4752.7299999999996</v>
      </c>
      <c r="J257" s="46">
        <f t="shared" si="38"/>
        <v>21.71783375028668</v>
      </c>
      <c r="K257" s="58">
        <f t="shared" si="35"/>
        <v>21.71783375028668</v>
      </c>
    </row>
    <row r="258" spans="1:11">
      <c r="A258" s="9">
        <v>1270</v>
      </c>
      <c r="B258" s="23" t="s">
        <v>230</v>
      </c>
      <c r="C258" s="47">
        <v>4620.3599999999997</v>
      </c>
      <c r="D258" s="19">
        <v>1722</v>
      </c>
      <c r="E258" s="29">
        <f t="shared" si="36"/>
        <v>37.269823130665145</v>
      </c>
      <c r="F258" s="35">
        <v>321.08999999999997</v>
      </c>
      <c r="G258" s="37">
        <v>1147.8900000000001</v>
      </c>
      <c r="H258" s="37">
        <v>1258.3</v>
      </c>
      <c r="I258" s="37">
        <f t="shared" si="37"/>
        <v>2727.2799999999997</v>
      </c>
      <c r="J258" s="46">
        <f t="shared" si="38"/>
        <v>63.139831627115669</v>
      </c>
      <c r="K258" s="58">
        <f t="shared" si="35"/>
        <v>0</v>
      </c>
    </row>
    <row r="259" spans="1:11">
      <c r="A259" s="9">
        <v>1284</v>
      </c>
      <c r="B259" s="23" t="s">
        <v>224</v>
      </c>
      <c r="C259" s="47">
        <v>43191.040000000001</v>
      </c>
      <c r="D259" s="19">
        <v>5292.28</v>
      </c>
      <c r="E259" s="29">
        <f t="shared" si="36"/>
        <v>12.253189550425272</v>
      </c>
      <c r="F259" s="35">
        <v>3470.53</v>
      </c>
      <c r="G259" s="37">
        <v>14383.84</v>
      </c>
      <c r="H259" s="37">
        <v>4004.4</v>
      </c>
      <c r="I259" s="37">
        <f t="shared" si="37"/>
        <v>21858.77</v>
      </c>
      <c r="J259" s="46">
        <f t="shared" si="38"/>
        <v>24.21124335907281</v>
      </c>
      <c r="K259" s="58">
        <f t="shared" si="35"/>
        <v>24.21124335907281</v>
      </c>
    </row>
    <row r="260" spans="1:11">
      <c r="A260" s="9">
        <v>1271</v>
      </c>
      <c r="B260" s="23" t="s">
        <v>231</v>
      </c>
      <c r="C260" s="47">
        <v>10486.91</v>
      </c>
      <c r="D260" s="19">
        <v>1774.46</v>
      </c>
      <c r="E260" s="29">
        <f t="shared" si="36"/>
        <v>16.920713537162044</v>
      </c>
      <c r="F260" s="35">
        <v>409.43</v>
      </c>
      <c r="G260" s="37">
        <v>1811</v>
      </c>
      <c r="H260" s="37">
        <v>2293.8000000000002</v>
      </c>
      <c r="I260" s="37">
        <f t="shared" si="37"/>
        <v>4514.2299999999996</v>
      </c>
      <c r="J260" s="46">
        <f t="shared" si="38"/>
        <v>39.308143359997167</v>
      </c>
      <c r="K260" s="58">
        <f t="shared" si="35"/>
        <v>39.308143359997167</v>
      </c>
    </row>
    <row r="261" spans="1:11">
      <c r="A261" s="9">
        <v>1272</v>
      </c>
      <c r="B261" s="23" t="s">
        <v>232</v>
      </c>
      <c r="C261" s="47">
        <v>4346.17</v>
      </c>
      <c r="D261" s="19">
        <v>1409.93</v>
      </c>
      <c r="E261" s="29">
        <f t="shared" si="36"/>
        <v>32.44074668041057</v>
      </c>
      <c r="F261" s="35">
        <v>393.39</v>
      </c>
      <c r="G261" s="37">
        <v>388.92</v>
      </c>
      <c r="H261" s="37">
        <v>1782.7</v>
      </c>
      <c r="I261" s="37">
        <f t="shared" si="37"/>
        <v>2565.0100000000002</v>
      </c>
      <c r="J261" s="46">
        <f t="shared" si="38"/>
        <v>54.967816889602773</v>
      </c>
      <c r="K261" s="58">
        <f t="shared" si="35"/>
        <v>0</v>
      </c>
    </row>
    <row r="262" spans="1:11">
      <c r="A262" s="9">
        <v>1273</v>
      </c>
      <c r="B262" s="23" t="s">
        <v>233</v>
      </c>
      <c r="C262" s="47">
        <v>5976.55</v>
      </c>
      <c r="D262" s="19">
        <v>2387.3200000000002</v>
      </c>
      <c r="E262" s="29">
        <f t="shared" si="36"/>
        <v>39.944784198241464</v>
      </c>
      <c r="F262" s="35">
        <v>1483.57</v>
      </c>
      <c r="G262" s="37">
        <v>6157.94</v>
      </c>
      <c r="H262" s="37">
        <v>2216.1</v>
      </c>
      <c r="I262" s="37">
        <f t="shared" si="37"/>
        <v>9857.6099999999988</v>
      </c>
      <c r="J262" s="46">
        <f t="shared" si="38"/>
        <v>24.218040681260472</v>
      </c>
      <c r="K262" s="58">
        <f t="shared" si="35"/>
        <v>24.218040681260472</v>
      </c>
    </row>
    <row r="263" spans="1:11">
      <c r="A263" s="9">
        <v>1274</v>
      </c>
      <c r="B263" s="23" t="s">
        <v>234</v>
      </c>
      <c r="C263" s="47">
        <v>28358.49</v>
      </c>
      <c r="D263" s="19">
        <v>5029.8599999999997</v>
      </c>
      <c r="E263" s="29">
        <f t="shared" si="36"/>
        <v>17.736698956820337</v>
      </c>
      <c r="F263" s="35">
        <v>3214.98</v>
      </c>
      <c r="G263" s="37">
        <v>5274.6</v>
      </c>
      <c r="H263" s="37">
        <v>3750</v>
      </c>
      <c r="I263" s="37">
        <f t="shared" si="37"/>
        <v>12239.58</v>
      </c>
      <c r="J263" s="46">
        <f t="shared" si="38"/>
        <v>41.095037574818747</v>
      </c>
      <c r="K263" s="58">
        <f t="shared" si="35"/>
        <v>41.095037574818747</v>
      </c>
    </row>
    <row r="264" spans="1:11">
      <c r="A264" s="9">
        <v>1275</v>
      </c>
      <c r="B264" s="23" t="s">
        <v>235</v>
      </c>
      <c r="C264" s="47">
        <v>15915.28</v>
      </c>
      <c r="D264" s="19">
        <v>2418.04</v>
      </c>
      <c r="E264" s="29">
        <f t="shared" si="36"/>
        <v>15.193197983321689</v>
      </c>
      <c r="F264" s="35">
        <v>960.05</v>
      </c>
      <c r="G264" s="37">
        <v>2450.31</v>
      </c>
      <c r="H264" s="37">
        <v>3047.9</v>
      </c>
      <c r="I264" s="37">
        <f t="shared" si="37"/>
        <v>6458.26</v>
      </c>
      <c r="J264" s="46">
        <f t="shared" si="38"/>
        <v>37.44104449186004</v>
      </c>
      <c r="K264" s="58">
        <f t="shared" si="35"/>
        <v>37.44104449186004</v>
      </c>
    </row>
    <row r="265" spans="1:11">
      <c r="A265" s="9">
        <v>1276</v>
      </c>
      <c r="B265" s="23" t="s">
        <v>236</v>
      </c>
      <c r="C265" s="47">
        <v>8116.94</v>
      </c>
      <c r="D265" s="19">
        <v>2010.14</v>
      </c>
      <c r="E265" s="29">
        <f t="shared" si="36"/>
        <v>24.764751248623252</v>
      </c>
      <c r="F265" s="35">
        <v>1042.18</v>
      </c>
      <c r="G265" s="37">
        <v>2951.43</v>
      </c>
      <c r="H265" s="37">
        <v>1896.7</v>
      </c>
      <c r="I265" s="37">
        <f t="shared" si="37"/>
        <v>5890.3099999999995</v>
      </c>
      <c r="J265" s="46">
        <f t="shared" si="38"/>
        <v>34.126217465634241</v>
      </c>
      <c r="K265" s="58">
        <f t="shared" si="35"/>
        <v>34.126217465634241</v>
      </c>
    </row>
    <row r="266" spans="1:11">
      <c r="A266" s="9">
        <v>1277</v>
      </c>
      <c r="B266" s="23" t="s">
        <v>237</v>
      </c>
      <c r="C266" s="47">
        <v>6668.57</v>
      </c>
      <c r="D266" s="19">
        <v>2004.79</v>
      </c>
      <c r="E266" s="29">
        <f t="shared" si="36"/>
        <v>30.063266937289406</v>
      </c>
      <c r="F266" s="35">
        <v>579.79</v>
      </c>
      <c r="G266" s="37">
        <v>921.7</v>
      </c>
      <c r="H266" s="37">
        <v>1746.1</v>
      </c>
      <c r="I266" s="37">
        <f t="shared" si="37"/>
        <v>3247.59</v>
      </c>
      <c r="J266" s="46">
        <f t="shared" si="38"/>
        <v>61.731622526242532</v>
      </c>
      <c r="K266" s="58">
        <f t="shared" si="35"/>
        <v>0</v>
      </c>
    </row>
    <row r="267" spans="1:11">
      <c r="A267" s="9">
        <v>1278</v>
      </c>
      <c r="B267" s="23" t="s">
        <v>238</v>
      </c>
      <c r="C267" s="47">
        <v>10757.33</v>
      </c>
      <c r="D267" s="19">
        <v>2018.58</v>
      </c>
      <c r="E267" s="29">
        <f t="shared" si="36"/>
        <v>18.764693469476164</v>
      </c>
      <c r="F267" s="35">
        <v>496.17</v>
      </c>
      <c r="G267" s="37">
        <v>1078.49</v>
      </c>
      <c r="H267" s="37">
        <v>2685.6</v>
      </c>
      <c r="I267" s="37">
        <f t="shared" si="37"/>
        <v>4260.26</v>
      </c>
      <c r="J267" s="46">
        <f t="shared" si="38"/>
        <v>47.381615206583632</v>
      </c>
      <c r="K267" s="58">
        <f t="shared" si="35"/>
        <v>47.381615206583632</v>
      </c>
    </row>
    <row r="268" spans="1:11">
      <c r="A268" s="9">
        <v>1279</v>
      </c>
      <c r="B268" s="23" t="s">
        <v>239</v>
      </c>
      <c r="C268" s="47">
        <v>11872.05</v>
      </c>
      <c r="D268" s="19">
        <v>1803.11</v>
      </c>
      <c r="E268" s="29">
        <f t="shared" si="36"/>
        <v>15.187857193997667</v>
      </c>
      <c r="F268" s="35">
        <v>260.69</v>
      </c>
      <c r="G268" s="37">
        <v>770.36</v>
      </c>
      <c r="H268" s="37">
        <v>1786.7</v>
      </c>
      <c r="I268" s="37">
        <f t="shared" si="37"/>
        <v>2817.75</v>
      </c>
      <c r="J268" s="46">
        <f t="shared" si="38"/>
        <v>63.991127672788572</v>
      </c>
      <c r="K268" s="58">
        <f t="shared" si="35"/>
        <v>0</v>
      </c>
    </row>
    <row r="269" spans="1:11">
      <c r="A269" s="9">
        <v>1281</v>
      </c>
      <c r="B269" s="23" t="s">
        <v>240</v>
      </c>
      <c r="C269" s="47">
        <v>9557.93</v>
      </c>
      <c r="D269" s="19">
        <v>1943.95</v>
      </c>
      <c r="E269" s="29">
        <f t="shared" si="36"/>
        <v>20.33860888288573</v>
      </c>
      <c r="F269" s="35">
        <v>707.17</v>
      </c>
      <c r="G269" s="37">
        <v>1267.23</v>
      </c>
      <c r="H269" s="37">
        <v>3360.3</v>
      </c>
      <c r="I269" s="37">
        <f t="shared" si="37"/>
        <v>5334.7000000000007</v>
      </c>
      <c r="J269" s="46">
        <f t="shared" si="38"/>
        <v>36.439724820514741</v>
      </c>
      <c r="K269" s="58">
        <f t="shared" si="35"/>
        <v>36.439724820514741</v>
      </c>
    </row>
    <row r="270" spans="1:11">
      <c r="A270" s="9">
        <v>1280</v>
      </c>
      <c r="B270" s="23" t="s">
        <v>241</v>
      </c>
      <c r="C270" s="47">
        <v>50678.45</v>
      </c>
      <c r="D270" s="19">
        <v>5693.04</v>
      </c>
      <c r="E270" s="29">
        <f t="shared" si="36"/>
        <v>11.233650595075423</v>
      </c>
      <c r="F270" s="35">
        <v>10624.55</v>
      </c>
      <c r="G270" s="37">
        <v>13922.03</v>
      </c>
      <c r="H270" s="37">
        <v>2659.3</v>
      </c>
      <c r="I270" s="37">
        <f t="shared" si="37"/>
        <v>27205.88</v>
      </c>
      <c r="J270" s="46">
        <f t="shared" si="38"/>
        <v>20.925770458445012</v>
      </c>
      <c r="K270" s="58">
        <f t="shared" si="35"/>
        <v>20.925770458445012</v>
      </c>
    </row>
    <row r="271" spans="1:11">
      <c r="A271" s="9">
        <v>1282</v>
      </c>
      <c r="B271" s="23" t="s">
        <v>242</v>
      </c>
      <c r="C271" s="47">
        <v>14768.62</v>
      </c>
      <c r="D271" s="19">
        <v>2382.67</v>
      </c>
      <c r="E271" s="29">
        <f t="shared" si="36"/>
        <v>16.133328638694746</v>
      </c>
      <c r="F271" s="35">
        <v>1269.96</v>
      </c>
      <c r="G271" s="37">
        <v>1187.44</v>
      </c>
      <c r="H271" s="37">
        <v>2291.1999999999998</v>
      </c>
      <c r="I271" s="37">
        <f t="shared" si="37"/>
        <v>4748.6000000000004</v>
      </c>
      <c r="J271" s="46">
        <f t="shared" si="38"/>
        <v>50.176262477361746</v>
      </c>
      <c r="K271" s="58">
        <f t="shared" si="35"/>
        <v>0</v>
      </c>
    </row>
    <row r="272" spans="1:11">
      <c r="A272" s="9">
        <v>1283</v>
      </c>
      <c r="B272" s="23" t="s">
        <v>243</v>
      </c>
      <c r="C272" s="47">
        <v>13970.61</v>
      </c>
      <c r="D272" s="19">
        <v>1940.38</v>
      </c>
      <c r="E272" s="29">
        <f t="shared" si="36"/>
        <v>13.889014151851637</v>
      </c>
      <c r="F272" s="35">
        <v>4973.49</v>
      </c>
      <c r="G272" s="37">
        <v>1793.25</v>
      </c>
      <c r="H272" s="37">
        <v>2070.4</v>
      </c>
      <c r="I272" s="37">
        <f t="shared" si="37"/>
        <v>8837.14</v>
      </c>
      <c r="J272" s="46">
        <f t="shared" si="38"/>
        <v>21.9571037688664</v>
      </c>
      <c r="K272" s="58">
        <f t="shared" si="35"/>
        <v>21.9571037688664</v>
      </c>
    </row>
    <row r="273" spans="1:11">
      <c r="A273" s="9">
        <v>1285</v>
      </c>
      <c r="B273" s="23" t="s">
        <v>244</v>
      </c>
      <c r="C273" s="47">
        <v>24578.31</v>
      </c>
      <c r="D273" s="19">
        <v>4691.37</v>
      </c>
      <c r="E273" s="29">
        <f t="shared" si="36"/>
        <v>19.087439290984612</v>
      </c>
      <c r="F273" s="35">
        <v>1415.27</v>
      </c>
      <c r="G273" s="37">
        <v>11842.08</v>
      </c>
      <c r="H273" s="37">
        <v>1384.5</v>
      </c>
      <c r="I273" s="37">
        <f t="shared" si="37"/>
        <v>14641.85</v>
      </c>
      <c r="J273" s="46">
        <f t="shared" si="38"/>
        <v>32.040828174035383</v>
      </c>
      <c r="K273" s="58">
        <f t="shared" si="35"/>
        <v>32.040828174035383</v>
      </c>
    </row>
    <row r="274" spans="1:11">
      <c r="A274" s="9">
        <v>1286</v>
      </c>
      <c r="B274" s="23" t="s">
        <v>245</v>
      </c>
      <c r="C274" s="47">
        <v>6645.72</v>
      </c>
      <c r="D274" s="19">
        <v>1753.83</v>
      </c>
      <c r="E274" s="29">
        <f t="shared" si="36"/>
        <v>26.390368537946223</v>
      </c>
      <c r="F274" s="35">
        <v>214.42</v>
      </c>
      <c r="G274" s="37">
        <v>608.21</v>
      </c>
      <c r="H274" s="37">
        <v>2031</v>
      </c>
      <c r="I274" s="37">
        <f t="shared" si="37"/>
        <v>2853.63</v>
      </c>
      <c r="J274" s="46">
        <f t="shared" si="38"/>
        <v>61.459614596145961</v>
      </c>
      <c r="K274" s="58">
        <f t="shared" si="35"/>
        <v>0</v>
      </c>
    </row>
    <row r="275" spans="1:11">
      <c r="A275" s="9">
        <v>1287</v>
      </c>
      <c r="B275" s="23" t="s">
        <v>246</v>
      </c>
      <c r="C275" s="47">
        <v>6043.7</v>
      </c>
      <c r="D275" s="19">
        <v>2686.61</v>
      </c>
      <c r="E275" s="29">
        <f t="shared" si="36"/>
        <v>44.453066829922072</v>
      </c>
      <c r="F275" s="35">
        <v>583.75</v>
      </c>
      <c r="G275" s="37">
        <v>649.46</v>
      </c>
      <c r="H275" s="37">
        <v>1761.6</v>
      </c>
      <c r="I275" s="37">
        <f t="shared" si="37"/>
        <v>2994.81</v>
      </c>
      <c r="J275" s="46">
        <f t="shared" si="38"/>
        <v>89.708862999656077</v>
      </c>
      <c r="K275" s="58">
        <f t="shared" si="35"/>
        <v>0</v>
      </c>
    </row>
    <row r="276" spans="1:11">
      <c r="A276" s="9">
        <v>1288</v>
      </c>
      <c r="B276" s="23" t="s">
        <v>247</v>
      </c>
      <c r="C276" s="47">
        <v>12384.94</v>
      </c>
      <c r="D276" s="19">
        <v>2822.64</v>
      </c>
      <c r="E276" s="29">
        <f t="shared" si="36"/>
        <v>22.790905729054803</v>
      </c>
      <c r="F276" s="35">
        <v>1353.93</v>
      </c>
      <c r="G276" s="37">
        <v>1987.11</v>
      </c>
      <c r="H276" s="37">
        <v>2451.4</v>
      </c>
      <c r="I276" s="37">
        <f t="shared" si="37"/>
        <v>5792.4400000000005</v>
      </c>
      <c r="J276" s="46">
        <f t="shared" si="38"/>
        <v>48.729723570723209</v>
      </c>
      <c r="K276" s="58">
        <f t="shared" si="35"/>
        <v>48.729723570723209</v>
      </c>
    </row>
    <row r="277" spans="1:11">
      <c r="A277" s="9">
        <v>1289</v>
      </c>
      <c r="B277" s="23" t="s">
        <v>248</v>
      </c>
      <c r="C277" s="47">
        <v>6064.6</v>
      </c>
      <c r="D277" s="19">
        <v>1739.8</v>
      </c>
      <c r="E277" s="29">
        <f t="shared" si="36"/>
        <v>28.687794743264188</v>
      </c>
      <c r="F277" s="35">
        <v>548.57000000000005</v>
      </c>
      <c r="G277" s="37">
        <v>925.8</v>
      </c>
      <c r="H277" s="37">
        <v>2084.1999999999998</v>
      </c>
      <c r="I277" s="37">
        <f t="shared" si="37"/>
        <v>3558.5699999999997</v>
      </c>
      <c r="J277" s="46">
        <f t="shared" si="38"/>
        <v>48.890425086481372</v>
      </c>
      <c r="K277" s="58">
        <f t="shared" si="35"/>
        <v>48.890425086481372</v>
      </c>
    </row>
    <row r="278" spans="1:11">
      <c r="A278" s="7"/>
      <c r="B278" s="23"/>
      <c r="C278" s="47"/>
      <c r="D278" s="19"/>
      <c r="E278" s="29"/>
      <c r="F278" s="35"/>
      <c r="G278" s="37"/>
      <c r="H278" s="37"/>
      <c r="I278" s="37"/>
      <c r="J278" s="46"/>
      <c r="K278" s="58"/>
    </row>
    <row r="279" spans="1:11" s="5" customFormat="1">
      <c r="A279" s="8"/>
      <c r="B279" s="62" t="s">
        <v>249</v>
      </c>
      <c r="C279" s="48"/>
      <c r="D279" s="20"/>
      <c r="E279" s="31"/>
      <c r="F279" s="36"/>
      <c r="G279" s="38"/>
      <c r="H279" s="38"/>
      <c r="I279" s="39"/>
      <c r="J279" s="46"/>
      <c r="K279" s="59"/>
    </row>
    <row r="280" spans="1:11">
      <c r="A280" s="9">
        <v>1291</v>
      </c>
      <c r="B280" s="23" t="s">
        <v>250</v>
      </c>
      <c r="C280" s="47">
        <v>4918.5</v>
      </c>
      <c r="D280" s="19">
        <v>1537.04</v>
      </c>
      <c r="E280" s="29">
        <f t="shared" ref="E280:E301" si="39">D280/C280*100</f>
        <v>31.250177899766189</v>
      </c>
      <c r="F280" s="35">
        <v>522.4</v>
      </c>
      <c r="G280" s="37">
        <v>735.06</v>
      </c>
      <c r="H280" s="37">
        <v>1936.8</v>
      </c>
      <c r="I280" s="37">
        <f t="shared" ref="I280:I301" si="40">F280+G280+H280</f>
        <v>3194.26</v>
      </c>
      <c r="J280" s="46">
        <f t="shared" ref="J280:J301" si="41">D280/I280*100</f>
        <v>48.118813121035856</v>
      </c>
      <c r="K280" s="58">
        <f t="shared" si="35"/>
        <v>48.118813121035856</v>
      </c>
    </row>
    <row r="281" spans="1:11">
      <c r="A281" s="9">
        <v>1292</v>
      </c>
      <c r="B281" s="23" t="s">
        <v>251</v>
      </c>
      <c r="C281" s="47">
        <v>11425.17</v>
      </c>
      <c r="D281" s="19">
        <v>2508.1999999999998</v>
      </c>
      <c r="E281" s="29">
        <f t="shared" si="39"/>
        <v>21.953283846104696</v>
      </c>
      <c r="F281" s="35">
        <v>1469.05</v>
      </c>
      <c r="G281" s="37">
        <v>1493.69</v>
      </c>
      <c r="H281" s="37">
        <v>2618.4</v>
      </c>
      <c r="I281" s="37">
        <f t="shared" si="40"/>
        <v>5581.1399999999994</v>
      </c>
      <c r="J281" s="46">
        <f t="shared" si="41"/>
        <v>44.940639367584403</v>
      </c>
      <c r="K281" s="58">
        <f t="shared" si="35"/>
        <v>44.940639367584403</v>
      </c>
    </row>
    <row r="282" spans="1:11">
      <c r="A282" s="9">
        <v>1293</v>
      </c>
      <c r="B282" s="23" t="s">
        <v>56</v>
      </c>
      <c r="C282" s="47">
        <v>2479.17</v>
      </c>
      <c r="D282" s="19">
        <v>1756.48</v>
      </c>
      <c r="E282" s="29">
        <f t="shared" si="39"/>
        <v>70.84951818552176</v>
      </c>
      <c r="F282" s="35">
        <v>544.84</v>
      </c>
      <c r="G282" s="37">
        <v>205.72</v>
      </c>
      <c r="H282" s="37">
        <v>1671</v>
      </c>
      <c r="I282" s="37">
        <f t="shared" si="40"/>
        <v>2421.56</v>
      </c>
      <c r="J282" s="46">
        <f t="shared" si="41"/>
        <v>72.535060043938614</v>
      </c>
      <c r="K282" s="58">
        <f t="shared" si="35"/>
        <v>0</v>
      </c>
    </row>
    <row r="283" spans="1:11">
      <c r="A283" s="9">
        <v>1294</v>
      </c>
      <c r="B283" s="23" t="s">
        <v>252</v>
      </c>
      <c r="C283" s="47">
        <v>5108.8</v>
      </c>
      <c r="D283" s="19">
        <v>2375.5</v>
      </c>
      <c r="E283" s="29">
        <f t="shared" si="39"/>
        <v>46.498199185718761</v>
      </c>
      <c r="F283" s="35">
        <v>690.02</v>
      </c>
      <c r="G283" s="37">
        <v>671.01</v>
      </c>
      <c r="H283" s="37">
        <v>2085.6999999999998</v>
      </c>
      <c r="I283" s="37">
        <f t="shared" si="40"/>
        <v>3446.7299999999996</v>
      </c>
      <c r="J283" s="46">
        <f t="shared" si="41"/>
        <v>68.920397013981372</v>
      </c>
      <c r="K283" s="58">
        <f t="shared" si="35"/>
        <v>0</v>
      </c>
    </row>
    <row r="284" spans="1:11">
      <c r="A284" s="9">
        <v>1295</v>
      </c>
      <c r="B284" s="23" t="s">
        <v>253</v>
      </c>
      <c r="C284" s="47">
        <v>5004.7299999999996</v>
      </c>
      <c r="D284" s="19">
        <v>1517.69</v>
      </c>
      <c r="E284" s="29">
        <f t="shared" si="39"/>
        <v>30.325112443628331</v>
      </c>
      <c r="F284" s="35">
        <v>649.14</v>
      </c>
      <c r="G284" s="37">
        <v>1859.84</v>
      </c>
      <c r="H284" s="37">
        <v>680.7</v>
      </c>
      <c r="I284" s="37">
        <f t="shared" si="40"/>
        <v>3189.6800000000003</v>
      </c>
      <c r="J284" s="46">
        <f t="shared" si="41"/>
        <v>47.581262070176315</v>
      </c>
      <c r="K284" s="58">
        <f t="shared" si="35"/>
        <v>47.581262070176315</v>
      </c>
    </row>
    <row r="285" spans="1:11">
      <c r="A285" s="9">
        <v>1296</v>
      </c>
      <c r="B285" s="23" t="s">
        <v>254</v>
      </c>
      <c r="C285" s="47">
        <v>4763.6400000000003</v>
      </c>
      <c r="D285" s="19">
        <v>1772.97</v>
      </c>
      <c r="E285" s="29">
        <f t="shared" si="39"/>
        <v>37.218807466559184</v>
      </c>
      <c r="F285" s="35">
        <v>533</v>
      </c>
      <c r="G285" s="37">
        <v>823</v>
      </c>
      <c r="H285" s="37">
        <v>1729.6</v>
      </c>
      <c r="I285" s="37">
        <f t="shared" si="40"/>
        <v>3085.6</v>
      </c>
      <c r="J285" s="46">
        <f t="shared" si="41"/>
        <v>57.459489240342229</v>
      </c>
      <c r="K285" s="58">
        <f t="shared" si="35"/>
        <v>0</v>
      </c>
    </row>
    <row r="286" spans="1:11">
      <c r="A286" s="9">
        <v>1297</v>
      </c>
      <c r="B286" s="23" t="s">
        <v>255</v>
      </c>
      <c r="C286" s="47">
        <v>3709.88</v>
      </c>
      <c r="D286" s="19">
        <v>1633.93</v>
      </c>
      <c r="E286" s="29">
        <f t="shared" si="39"/>
        <v>44.042664452758579</v>
      </c>
      <c r="F286" s="35">
        <v>931.59</v>
      </c>
      <c r="G286" s="37">
        <v>496.63</v>
      </c>
      <c r="H286" s="37">
        <v>1660</v>
      </c>
      <c r="I286" s="37">
        <f t="shared" si="40"/>
        <v>3088.2200000000003</v>
      </c>
      <c r="J286" s="46">
        <f t="shared" si="41"/>
        <v>52.908471546716228</v>
      </c>
      <c r="K286" s="58">
        <f t="shared" si="35"/>
        <v>0</v>
      </c>
    </row>
    <row r="287" spans="1:11">
      <c r="A287" s="9">
        <v>1298</v>
      </c>
      <c r="B287" s="23" t="s">
        <v>249</v>
      </c>
      <c r="C287" s="47">
        <v>5620.86</v>
      </c>
      <c r="D287" s="19">
        <v>1602.25</v>
      </c>
      <c r="E287" s="29">
        <f t="shared" si="39"/>
        <v>28.505424436829951</v>
      </c>
      <c r="F287" s="35">
        <v>460.36</v>
      </c>
      <c r="G287" s="37">
        <v>730.41</v>
      </c>
      <c r="H287" s="37">
        <v>1926.6</v>
      </c>
      <c r="I287" s="37">
        <f t="shared" si="40"/>
        <v>3117.37</v>
      </c>
      <c r="J287" s="46">
        <f t="shared" si="41"/>
        <v>51.397492116752261</v>
      </c>
      <c r="K287" s="58">
        <f t="shared" si="35"/>
        <v>0</v>
      </c>
    </row>
    <row r="288" spans="1:11">
      <c r="A288" s="9">
        <v>1299</v>
      </c>
      <c r="B288" s="23" t="s">
        <v>256</v>
      </c>
      <c r="C288" s="47">
        <v>2927.53</v>
      </c>
      <c r="D288" s="19">
        <v>1443.19</v>
      </c>
      <c r="E288" s="29">
        <f t="shared" si="39"/>
        <v>49.297189097976791</v>
      </c>
      <c r="F288" s="35">
        <v>292.26</v>
      </c>
      <c r="G288" s="37">
        <v>372.76</v>
      </c>
      <c r="H288" s="37">
        <v>1385.6</v>
      </c>
      <c r="I288" s="37">
        <f t="shared" si="40"/>
        <v>2050.62</v>
      </c>
      <c r="J288" s="46">
        <f t="shared" si="41"/>
        <v>70.378227072787752</v>
      </c>
      <c r="K288" s="58">
        <f t="shared" si="35"/>
        <v>0</v>
      </c>
    </row>
    <row r="289" spans="1:11">
      <c r="A289" s="9">
        <v>1300</v>
      </c>
      <c r="B289" s="23" t="s">
        <v>257</v>
      </c>
      <c r="C289" s="47">
        <v>5491.64</v>
      </c>
      <c r="D289" s="19">
        <v>1739.01</v>
      </c>
      <c r="E289" s="29">
        <f t="shared" si="39"/>
        <v>31.666496711364911</v>
      </c>
      <c r="F289" s="35">
        <v>733.56</v>
      </c>
      <c r="G289" s="37">
        <v>571.97</v>
      </c>
      <c r="H289" s="37">
        <v>2180.4</v>
      </c>
      <c r="I289" s="37">
        <f t="shared" si="40"/>
        <v>3485.9300000000003</v>
      </c>
      <c r="J289" s="46">
        <f t="shared" si="41"/>
        <v>49.886543906504144</v>
      </c>
      <c r="K289" s="58">
        <f t="shared" si="35"/>
        <v>49.886543906504144</v>
      </c>
    </row>
    <row r="290" spans="1:11">
      <c r="A290" s="9">
        <v>1301</v>
      </c>
      <c r="B290" s="23" t="s">
        <v>157</v>
      </c>
      <c r="C290" s="47">
        <v>3901.55</v>
      </c>
      <c r="D290" s="19">
        <v>1556.32</v>
      </c>
      <c r="E290" s="29">
        <f t="shared" si="39"/>
        <v>39.889787392190279</v>
      </c>
      <c r="F290" s="35">
        <v>682.75</v>
      </c>
      <c r="G290" s="37">
        <v>353.52</v>
      </c>
      <c r="H290" s="37">
        <v>1659.1</v>
      </c>
      <c r="I290" s="37">
        <f t="shared" si="40"/>
        <v>2695.37</v>
      </c>
      <c r="J290" s="46">
        <f t="shared" si="41"/>
        <v>57.740495738989452</v>
      </c>
      <c r="K290" s="58">
        <f t="shared" si="35"/>
        <v>0</v>
      </c>
    </row>
    <row r="291" spans="1:11">
      <c r="A291" s="9">
        <v>1302</v>
      </c>
      <c r="B291" s="23" t="s">
        <v>258</v>
      </c>
      <c r="C291" s="47">
        <v>5938.28</v>
      </c>
      <c r="D291" s="19">
        <v>2061.37</v>
      </c>
      <c r="E291" s="29">
        <f t="shared" si="39"/>
        <v>34.713250301434087</v>
      </c>
      <c r="F291" s="35">
        <v>565.36</v>
      </c>
      <c r="G291" s="37">
        <v>706.85</v>
      </c>
      <c r="H291" s="37">
        <v>2041.3</v>
      </c>
      <c r="I291" s="37">
        <f t="shared" si="40"/>
        <v>3313.51</v>
      </c>
      <c r="J291" s="46">
        <f t="shared" si="41"/>
        <v>62.211069228703089</v>
      </c>
      <c r="K291" s="58">
        <f t="shared" si="35"/>
        <v>0</v>
      </c>
    </row>
    <row r="292" spans="1:11">
      <c r="A292" s="9">
        <v>1303</v>
      </c>
      <c r="B292" s="23" t="s">
        <v>259</v>
      </c>
      <c r="C292" s="47">
        <v>36363.72</v>
      </c>
      <c r="D292" s="19">
        <v>5501.81</v>
      </c>
      <c r="E292" s="29">
        <f t="shared" si="39"/>
        <v>15.129942701131787</v>
      </c>
      <c r="F292" s="35">
        <v>4471.79</v>
      </c>
      <c r="G292" s="37">
        <v>13039.84</v>
      </c>
      <c r="H292" s="37">
        <v>4308.2</v>
      </c>
      <c r="I292" s="37">
        <f t="shared" si="40"/>
        <v>21819.83</v>
      </c>
      <c r="J292" s="46">
        <f t="shared" si="41"/>
        <v>25.214724404360624</v>
      </c>
      <c r="K292" s="58">
        <f t="shared" si="35"/>
        <v>25.214724404360624</v>
      </c>
    </row>
    <row r="293" spans="1:11">
      <c r="A293" s="9">
        <v>1304</v>
      </c>
      <c r="B293" s="23" t="s">
        <v>260</v>
      </c>
      <c r="C293" s="47">
        <v>2498.0300000000002</v>
      </c>
      <c r="D293" s="19">
        <v>1142.48</v>
      </c>
      <c r="E293" s="29">
        <f t="shared" si="39"/>
        <v>45.735239368622473</v>
      </c>
      <c r="F293" s="35">
        <v>290.36</v>
      </c>
      <c r="G293" s="37">
        <v>262.81</v>
      </c>
      <c r="H293" s="37">
        <v>1344.8</v>
      </c>
      <c r="I293" s="37">
        <f t="shared" si="40"/>
        <v>1897.97</v>
      </c>
      <c r="J293" s="46">
        <f t="shared" si="41"/>
        <v>60.194839749837982</v>
      </c>
      <c r="K293" s="58">
        <f t="shared" si="35"/>
        <v>0</v>
      </c>
    </row>
    <row r="294" spans="1:11">
      <c r="A294" s="9">
        <v>1305</v>
      </c>
      <c r="B294" s="23" t="s">
        <v>261</v>
      </c>
      <c r="C294" s="47">
        <v>5266.93</v>
      </c>
      <c r="D294" s="19">
        <v>1340.64</v>
      </c>
      <c r="E294" s="29">
        <f t="shared" si="39"/>
        <v>25.453917177558843</v>
      </c>
      <c r="F294" s="35">
        <v>942.19</v>
      </c>
      <c r="G294" s="37">
        <v>712.33</v>
      </c>
      <c r="H294" s="37">
        <v>1788.7</v>
      </c>
      <c r="I294" s="37">
        <f t="shared" si="40"/>
        <v>3443.2200000000003</v>
      </c>
      <c r="J294" s="46">
        <f t="shared" si="41"/>
        <v>38.935647446285742</v>
      </c>
      <c r="K294" s="58">
        <f t="shared" si="35"/>
        <v>38.935647446285742</v>
      </c>
    </row>
    <row r="295" spans="1:11">
      <c r="A295" s="9">
        <v>1306</v>
      </c>
      <c r="B295" s="23" t="s">
        <v>262</v>
      </c>
      <c r="C295" s="47">
        <v>4454.25</v>
      </c>
      <c r="D295" s="19">
        <v>1325.91</v>
      </c>
      <c r="E295" s="29">
        <f t="shared" si="39"/>
        <v>29.76730089240613</v>
      </c>
      <c r="F295" s="35">
        <v>388.4</v>
      </c>
      <c r="G295" s="37">
        <v>828.93</v>
      </c>
      <c r="H295" s="37">
        <v>1447.2</v>
      </c>
      <c r="I295" s="37">
        <f t="shared" si="40"/>
        <v>2664.5299999999997</v>
      </c>
      <c r="J295" s="46">
        <f t="shared" si="41"/>
        <v>49.761496398989699</v>
      </c>
      <c r="K295" s="58">
        <f t="shared" si="35"/>
        <v>49.761496398989699</v>
      </c>
    </row>
    <row r="296" spans="1:11">
      <c r="A296" s="9">
        <v>1307</v>
      </c>
      <c r="B296" s="23" t="s">
        <v>263</v>
      </c>
      <c r="C296" s="47">
        <v>2510.4299999999998</v>
      </c>
      <c r="D296" s="19">
        <v>1601.72</v>
      </c>
      <c r="E296" s="29">
        <f t="shared" si="39"/>
        <v>63.802615488183299</v>
      </c>
      <c r="F296" s="35">
        <v>589.09</v>
      </c>
      <c r="G296" s="37">
        <v>398.99</v>
      </c>
      <c r="H296" s="37">
        <v>1692.8</v>
      </c>
      <c r="I296" s="37">
        <f t="shared" si="40"/>
        <v>2680.88</v>
      </c>
      <c r="J296" s="46">
        <f t="shared" si="41"/>
        <v>59.746053534660263</v>
      </c>
      <c r="K296" s="58">
        <f t="shared" si="35"/>
        <v>0</v>
      </c>
    </row>
    <row r="297" spans="1:11">
      <c r="A297" s="9">
        <v>1308</v>
      </c>
      <c r="B297" s="23" t="s">
        <v>264</v>
      </c>
      <c r="C297" s="47">
        <v>4488.6400000000003</v>
      </c>
      <c r="D297" s="19">
        <v>1595.49</v>
      </c>
      <c r="E297" s="29">
        <f t="shared" si="39"/>
        <v>35.545064874884147</v>
      </c>
      <c r="F297" s="35">
        <v>606.16999999999996</v>
      </c>
      <c r="G297" s="37">
        <v>694.67</v>
      </c>
      <c r="H297" s="37">
        <v>2054.9</v>
      </c>
      <c r="I297" s="37">
        <f t="shared" si="40"/>
        <v>3355.74</v>
      </c>
      <c r="J297" s="46">
        <f t="shared" si="41"/>
        <v>47.545101825528796</v>
      </c>
      <c r="K297" s="58">
        <f t="shared" si="35"/>
        <v>47.545101825528796</v>
      </c>
    </row>
    <row r="298" spans="1:11">
      <c r="A298" s="9">
        <v>1309</v>
      </c>
      <c r="B298" s="23" t="s">
        <v>265</v>
      </c>
      <c r="C298" s="47">
        <v>6924.83</v>
      </c>
      <c r="D298" s="19">
        <v>1972.54</v>
      </c>
      <c r="E298" s="29">
        <f t="shared" si="39"/>
        <v>28.48503140149289</v>
      </c>
      <c r="F298" s="35">
        <v>895.84</v>
      </c>
      <c r="G298" s="37">
        <v>1073.99</v>
      </c>
      <c r="H298" s="37">
        <v>1983.2</v>
      </c>
      <c r="I298" s="37">
        <f t="shared" si="40"/>
        <v>3953.0299999999997</v>
      </c>
      <c r="J298" s="46">
        <f t="shared" si="41"/>
        <v>49.89944422379795</v>
      </c>
      <c r="K298" s="58">
        <f t="shared" si="35"/>
        <v>49.89944422379795</v>
      </c>
    </row>
    <row r="299" spans="1:11">
      <c r="A299" s="9">
        <v>1310</v>
      </c>
      <c r="B299" s="23" t="s">
        <v>266</v>
      </c>
      <c r="C299" s="47">
        <v>8838.44</v>
      </c>
      <c r="D299" s="19">
        <v>2040.29</v>
      </c>
      <c r="E299" s="29">
        <f t="shared" si="39"/>
        <v>23.084277315906427</v>
      </c>
      <c r="F299" s="35">
        <v>755.67</v>
      </c>
      <c r="G299" s="37">
        <v>1857.25</v>
      </c>
      <c r="H299" s="37">
        <v>2513.5</v>
      </c>
      <c r="I299" s="37">
        <f t="shared" si="40"/>
        <v>5126.42</v>
      </c>
      <c r="J299" s="46">
        <f t="shared" si="41"/>
        <v>39.799509209155701</v>
      </c>
      <c r="K299" s="58">
        <f t="shared" si="35"/>
        <v>39.799509209155701</v>
      </c>
    </row>
    <row r="300" spans="1:11">
      <c r="A300" s="9">
        <v>1311</v>
      </c>
      <c r="B300" s="23" t="s">
        <v>267</v>
      </c>
      <c r="C300" s="47">
        <v>3077.32</v>
      </c>
      <c r="D300" s="19">
        <v>1871.54</v>
      </c>
      <c r="E300" s="29">
        <f t="shared" si="39"/>
        <v>60.817204580609094</v>
      </c>
      <c r="F300" s="35">
        <v>327.79</v>
      </c>
      <c r="G300" s="37">
        <v>337.99</v>
      </c>
      <c r="H300" s="37">
        <v>1551.9</v>
      </c>
      <c r="I300" s="37">
        <f t="shared" si="40"/>
        <v>2217.6800000000003</v>
      </c>
      <c r="J300" s="46">
        <f t="shared" si="41"/>
        <v>84.391796832726087</v>
      </c>
      <c r="K300" s="58">
        <f t="shared" si="35"/>
        <v>0</v>
      </c>
    </row>
    <row r="301" spans="1:11">
      <c r="A301" s="9">
        <v>1312</v>
      </c>
      <c r="B301" s="23" t="s">
        <v>268</v>
      </c>
      <c r="C301" s="47">
        <v>11064.75</v>
      </c>
      <c r="D301" s="19">
        <v>2792.9</v>
      </c>
      <c r="E301" s="29">
        <f t="shared" si="39"/>
        <v>25.241419824216543</v>
      </c>
      <c r="F301" s="35">
        <v>1791.22</v>
      </c>
      <c r="G301" s="37">
        <v>3398.92</v>
      </c>
      <c r="H301" s="37">
        <v>2567.1</v>
      </c>
      <c r="I301" s="37">
        <f t="shared" si="40"/>
        <v>7757.24</v>
      </c>
      <c r="J301" s="46">
        <f t="shared" si="41"/>
        <v>36.0037848513131</v>
      </c>
      <c r="K301" s="58">
        <f t="shared" si="35"/>
        <v>36.0037848513131</v>
      </c>
    </row>
    <row r="302" spans="1:11">
      <c r="A302" s="7"/>
      <c r="B302" s="23"/>
      <c r="C302" s="47"/>
      <c r="D302" s="19"/>
      <c r="E302" s="29"/>
      <c r="F302" s="35"/>
      <c r="G302" s="37"/>
      <c r="H302" s="37"/>
      <c r="I302" s="37"/>
      <c r="J302" s="46"/>
      <c r="K302" s="58"/>
    </row>
    <row r="303" spans="1:11" s="5" customFormat="1">
      <c r="A303" s="8"/>
      <c r="B303" s="62" t="s">
        <v>269</v>
      </c>
      <c r="C303" s="48"/>
      <c r="D303" s="20"/>
      <c r="E303" s="31"/>
      <c r="F303" s="36"/>
      <c r="G303" s="38"/>
      <c r="H303" s="38"/>
      <c r="I303" s="39"/>
      <c r="J303" s="46"/>
      <c r="K303" s="59"/>
    </row>
    <row r="304" spans="1:11">
      <c r="A304" s="9">
        <v>1314</v>
      </c>
      <c r="B304" s="23" t="s">
        <v>270</v>
      </c>
      <c r="C304" s="47">
        <v>3165.03</v>
      </c>
      <c r="D304" s="19">
        <v>1412.54</v>
      </c>
      <c r="E304" s="29">
        <f t="shared" ref="E304:E331" si="42">D304/C304*100</f>
        <v>44.629592768472968</v>
      </c>
      <c r="F304" s="35">
        <v>356.06</v>
      </c>
      <c r="G304" s="37">
        <v>475.91</v>
      </c>
      <c r="H304" s="37">
        <v>1078</v>
      </c>
      <c r="I304" s="37">
        <f t="shared" ref="I304:I331" si="43">F304+G304+H304</f>
        <v>1909.97</v>
      </c>
      <c r="J304" s="46">
        <f t="shared" ref="J304:J331" si="44">D304/I304*100</f>
        <v>73.956135436682246</v>
      </c>
      <c r="K304" s="58">
        <f t="shared" ref="K304:K357" si="45">IF(J304&gt;50,0,J304)</f>
        <v>0</v>
      </c>
    </row>
    <row r="305" spans="1:11">
      <c r="A305" s="9">
        <v>1315</v>
      </c>
      <c r="B305" s="23" t="s">
        <v>271</v>
      </c>
      <c r="C305" s="47">
        <v>5986.94</v>
      </c>
      <c r="D305" s="19">
        <v>2300.31</v>
      </c>
      <c r="E305" s="29">
        <f t="shared" si="42"/>
        <v>38.422132174366212</v>
      </c>
      <c r="F305" s="35">
        <v>670.69</v>
      </c>
      <c r="G305" s="37">
        <v>692.8</v>
      </c>
      <c r="H305" s="37">
        <v>1882</v>
      </c>
      <c r="I305" s="37">
        <f t="shared" si="43"/>
        <v>3245.49</v>
      </c>
      <c r="J305" s="46">
        <f t="shared" si="44"/>
        <v>70.877124871745096</v>
      </c>
      <c r="K305" s="58">
        <f t="shared" si="45"/>
        <v>0</v>
      </c>
    </row>
    <row r="306" spans="1:11">
      <c r="A306" s="9">
        <v>1316</v>
      </c>
      <c r="B306" s="23" t="s">
        <v>27</v>
      </c>
      <c r="C306" s="47">
        <v>20085.29</v>
      </c>
      <c r="D306" s="19">
        <v>2233.3000000000002</v>
      </c>
      <c r="E306" s="29">
        <f t="shared" si="42"/>
        <v>11.119082671945488</v>
      </c>
      <c r="F306" s="35">
        <v>2430.7600000000002</v>
      </c>
      <c r="G306" s="37">
        <v>3470.62</v>
      </c>
      <c r="H306" s="37">
        <v>3330</v>
      </c>
      <c r="I306" s="37">
        <f t="shared" si="43"/>
        <v>9231.380000000001</v>
      </c>
      <c r="J306" s="46">
        <f t="shared" si="44"/>
        <v>24.192482597401472</v>
      </c>
      <c r="K306" s="58">
        <f t="shared" si="45"/>
        <v>24.192482597401472</v>
      </c>
    </row>
    <row r="307" spans="1:11">
      <c r="A307" s="9">
        <v>1317</v>
      </c>
      <c r="B307" s="23" t="s">
        <v>272</v>
      </c>
      <c r="C307" s="47">
        <v>12242.48</v>
      </c>
      <c r="D307" s="19">
        <v>2058.4299999999998</v>
      </c>
      <c r="E307" s="29">
        <f t="shared" si="42"/>
        <v>16.813831837993611</v>
      </c>
      <c r="F307" s="35">
        <v>815.83</v>
      </c>
      <c r="G307" s="37">
        <v>1113.57</v>
      </c>
      <c r="H307" s="37">
        <v>2825</v>
      </c>
      <c r="I307" s="37">
        <f t="shared" si="43"/>
        <v>4754.3999999999996</v>
      </c>
      <c r="J307" s="46">
        <f t="shared" si="44"/>
        <v>43.295263335015989</v>
      </c>
      <c r="K307" s="58">
        <f t="shared" si="45"/>
        <v>43.295263335015989</v>
      </c>
    </row>
    <row r="308" spans="1:11">
      <c r="A308" s="9">
        <v>1318</v>
      </c>
      <c r="B308" s="23" t="s">
        <v>273</v>
      </c>
      <c r="C308" s="47">
        <v>6140.73</v>
      </c>
      <c r="D308" s="19">
        <v>1512.55</v>
      </c>
      <c r="E308" s="29">
        <f t="shared" si="42"/>
        <v>24.631436327602746</v>
      </c>
      <c r="F308" s="35">
        <v>629.25</v>
      </c>
      <c r="G308" s="37">
        <v>764.06</v>
      </c>
      <c r="H308" s="37">
        <v>1618.7</v>
      </c>
      <c r="I308" s="37">
        <f t="shared" si="43"/>
        <v>3012.01</v>
      </c>
      <c r="J308" s="46">
        <f t="shared" si="44"/>
        <v>50.217296755322849</v>
      </c>
      <c r="K308" s="58">
        <f t="shared" si="45"/>
        <v>0</v>
      </c>
    </row>
    <row r="309" spans="1:11">
      <c r="A309" s="9">
        <v>1319</v>
      </c>
      <c r="B309" s="23" t="s">
        <v>269</v>
      </c>
      <c r="C309" s="47">
        <v>7671.35</v>
      </c>
      <c r="D309" s="19">
        <v>2079.66</v>
      </c>
      <c r="E309" s="29">
        <f t="shared" si="42"/>
        <v>27.109439668376488</v>
      </c>
      <c r="F309" s="35">
        <v>578.4</v>
      </c>
      <c r="G309" s="37">
        <v>958.09</v>
      </c>
      <c r="H309" s="37">
        <v>2583.4</v>
      </c>
      <c r="I309" s="37">
        <f t="shared" si="43"/>
        <v>4119.8900000000003</v>
      </c>
      <c r="J309" s="46">
        <f t="shared" si="44"/>
        <v>50.478532193820705</v>
      </c>
      <c r="K309" s="58">
        <f t="shared" si="45"/>
        <v>0</v>
      </c>
    </row>
    <row r="310" spans="1:11">
      <c r="A310" s="9">
        <v>1320</v>
      </c>
      <c r="B310" s="23" t="s">
        <v>274</v>
      </c>
      <c r="C310" s="47">
        <v>4208.3900000000003</v>
      </c>
      <c r="D310" s="19">
        <v>1595.77</v>
      </c>
      <c r="E310" s="29">
        <f t="shared" si="42"/>
        <v>37.918776539246593</v>
      </c>
      <c r="F310" s="35">
        <v>1193.68</v>
      </c>
      <c r="G310" s="37">
        <v>481.14</v>
      </c>
      <c r="H310" s="37">
        <v>1772.6</v>
      </c>
      <c r="I310" s="37">
        <f t="shared" si="43"/>
        <v>3447.42</v>
      </c>
      <c r="J310" s="46">
        <f t="shared" si="44"/>
        <v>46.288818884847217</v>
      </c>
      <c r="K310" s="58">
        <f t="shared" si="45"/>
        <v>46.288818884847217</v>
      </c>
    </row>
    <row r="311" spans="1:11">
      <c r="A311" s="9">
        <v>1321</v>
      </c>
      <c r="B311" s="23" t="s">
        <v>275</v>
      </c>
      <c r="C311" s="47">
        <v>6847.16</v>
      </c>
      <c r="D311" s="19">
        <v>1990.01</v>
      </c>
      <c r="E311" s="29">
        <f t="shared" si="42"/>
        <v>29.063290473714648</v>
      </c>
      <c r="F311" s="35">
        <v>1424.96</v>
      </c>
      <c r="G311" s="37">
        <v>1133.3499999999999</v>
      </c>
      <c r="H311" s="37">
        <v>2011.2</v>
      </c>
      <c r="I311" s="37">
        <f t="shared" si="43"/>
        <v>4569.51</v>
      </c>
      <c r="J311" s="46">
        <f t="shared" si="44"/>
        <v>43.549746034038662</v>
      </c>
      <c r="K311" s="58">
        <f t="shared" si="45"/>
        <v>43.549746034038662</v>
      </c>
    </row>
    <row r="312" spans="1:11">
      <c r="A312" s="9">
        <v>1322</v>
      </c>
      <c r="B312" s="23" t="s">
        <v>276</v>
      </c>
      <c r="C312" s="47">
        <v>5095.91</v>
      </c>
      <c r="D312" s="19">
        <v>1699.08</v>
      </c>
      <c r="E312" s="29">
        <f t="shared" si="42"/>
        <v>33.342033120679133</v>
      </c>
      <c r="F312" s="35">
        <v>1328.39</v>
      </c>
      <c r="G312" s="37">
        <v>842.07</v>
      </c>
      <c r="H312" s="37">
        <v>1888.1</v>
      </c>
      <c r="I312" s="37">
        <f t="shared" si="43"/>
        <v>4058.56</v>
      </c>
      <c r="J312" s="46">
        <f t="shared" si="44"/>
        <v>41.864109437830166</v>
      </c>
      <c r="K312" s="58">
        <f t="shared" si="45"/>
        <v>41.864109437830166</v>
      </c>
    </row>
    <row r="313" spans="1:11">
      <c r="A313" s="9">
        <v>1323</v>
      </c>
      <c r="B313" s="23" t="s">
        <v>277</v>
      </c>
      <c r="C313" s="47">
        <v>6351.26</v>
      </c>
      <c r="D313" s="19">
        <v>1645.32</v>
      </c>
      <c r="E313" s="29">
        <f t="shared" si="42"/>
        <v>25.90541089484606</v>
      </c>
      <c r="F313" s="35">
        <v>492.59</v>
      </c>
      <c r="G313" s="37">
        <v>805.87</v>
      </c>
      <c r="H313" s="37">
        <v>1925.8</v>
      </c>
      <c r="I313" s="37">
        <f t="shared" si="43"/>
        <v>3224.26</v>
      </c>
      <c r="J313" s="46">
        <f t="shared" si="44"/>
        <v>51.029383486443393</v>
      </c>
      <c r="K313" s="58">
        <f t="shared" si="45"/>
        <v>0</v>
      </c>
    </row>
    <row r="314" spans="1:11">
      <c r="A314" s="9">
        <v>1324</v>
      </c>
      <c r="B314" s="23" t="s">
        <v>278</v>
      </c>
      <c r="C314" s="47">
        <v>8059.17</v>
      </c>
      <c r="D314" s="19">
        <v>2444.02</v>
      </c>
      <c r="E314" s="29">
        <f t="shared" si="42"/>
        <v>30.325951679887631</v>
      </c>
      <c r="F314" s="35">
        <v>1269.1600000000001</v>
      </c>
      <c r="G314" s="37">
        <v>945.99</v>
      </c>
      <c r="H314" s="37">
        <v>2404.6</v>
      </c>
      <c r="I314" s="37">
        <f t="shared" si="43"/>
        <v>4619.75</v>
      </c>
      <c r="J314" s="46">
        <f t="shared" si="44"/>
        <v>52.903728556740084</v>
      </c>
      <c r="K314" s="58">
        <f t="shared" si="45"/>
        <v>0</v>
      </c>
    </row>
    <row r="315" spans="1:11">
      <c r="A315" s="9">
        <v>1325</v>
      </c>
      <c r="B315" s="23" t="s">
        <v>279</v>
      </c>
      <c r="C315" s="47">
        <v>5311.11</v>
      </c>
      <c r="D315" s="19">
        <v>1936.96</v>
      </c>
      <c r="E315" s="29">
        <f t="shared" si="42"/>
        <v>36.469965788695774</v>
      </c>
      <c r="F315" s="35">
        <v>420.02</v>
      </c>
      <c r="G315" s="37">
        <v>506.54</v>
      </c>
      <c r="H315" s="37">
        <v>1976.2</v>
      </c>
      <c r="I315" s="37">
        <f t="shared" si="43"/>
        <v>2902.76</v>
      </c>
      <c r="J315" s="46">
        <f t="shared" si="44"/>
        <v>66.72821728286182</v>
      </c>
      <c r="K315" s="58">
        <f t="shared" si="45"/>
        <v>0</v>
      </c>
    </row>
    <row r="316" spans="1:11">
      <c r="A316" s="9">
        <v>1326</v>
      </c>
      <c r="B316" s="23" t="s">
        <v>280</v>
      </c>
      <c r="C316" s="47">
        <v>8588.77</v>
      </c>
      <c r="D316" s="19">
        <v>2207.77</v>
      </c>
      <c r="E316" s="29">
        <f t="shared" si="42"/>
        <v>25.705310539227384</v>
      </c>
      <c r="F316" s="35">
        <v>1143.8</v>
      </c>
      <c r="G316" s="37">
        <v>1744.82</v>
      </c>
      <c r="H316" s="37">
        <v>2607.9</v>
      </c>
      <c r="I316" s="37">
        <f t="shared" si="43"/>
        <v>5496.52</v>
      </c>
      <c r="J316" s="46">
        <f t="shared" si="44"/>
        <v>40.166687285773541</v>
      </c>
      <c r="K316" s="58">
        <f t="shared" si="45"/>
        <v>40.166687285773541</v>
      </c>
    </row>
    <row r="317" spans="1:11">
      <c r="A317" s="9">
        <v>1327</v>
      </c>
      <c r="B317" s="23" t="s">
        <v>281</v>
      </c>
      <c r="C317" s="47">
        <v>5175.08</v>
      </c>
      <c r="D317" s="19">
        <v>1876.59</v>
      </c>
      <c r="E317" s="29">
        <f t="shared" si="42"/>
        <v>36.262048122927567</v>
      </c>
      <c r="F317" s="35">
        <v>1205.53</v>
      </c>
      <c r="G317" s="37">
        <v>509.46</v>
      </c>
      <c r="H317" s="37">
        <v>1982.1</v>
      </c>
      <c r="I317" s="37">
        <f t="shared" si="43"/>
        <v>3697.09</v>
      </c>
      <c r="J317" s="46">
        <f t="shared" si="44"/>
        <v>50.758569577694892</v>
      </c>
      <c r="K317" s="58">
        <f t="shared" si="45"/>
        <v>0</v>
      </c>
    </row>
    <row r="318" spans="1:11">
      <c r="A318" s="9">
        <v>1328</v>
      </c>
      <c r="B318" s="23" t="s">
        <v>282</v>
      </c>
      <c r="C318" s="47">
        <v>7689.06</v>
      </c>
      <c r="D318" s="19">
        <v>1632.38</v>
      </c>
      <c r="E318" s="29">
        <f t="shared" si="42"/>
        <v>21.229903265158551</v>
      </c>
      <c r="F318" s="35">
        <v>921.17</v>
      </c>
      <c r="G318" s="37">
        <v>1021.62</v>
      </c>
      <c r="H318" s="37">
        <v>2876.6</v>
      </c>
      <c r="I318" s="37">
        <f t="shared" si="43"/>
        <v>4819.3899999999994</v>
      </c>
      <c r="J318" s="46">
        <f t="shared" si="44"/>
        <v>33.871091569679983</v>
      </c>
      <c r="K318" s="58">
        <f t="shared" si="45"/>
        <v>33.871091569679983</v>
      </c>
    </row>
    <row r="319" spans="1:11">
      <c r="A319" s="9">
        <v>1329</v>
      </c>
      <c r="B319" s="23" t="s">
        <v>283</v>
      </c>
      <c r="C319" s="47">
        <v>9911.01</v>
      </c>
      <c r="D319" s="19">
        <v>1918.96</v>
      </c>
      <c r="E319" s="29">
        <f t="shared" si="42"/>
        <v>19.361901562000238</v>
      </c>
      <c r="F319" s="35">
        <v>669.68</v>
      </c>
      <c r="G319" s="37">
        <v>1621.01</v>
      </c>
      <c r="H319" s="37">
        <v>2457.5</v>
      </c>
      <c r="I319" s="37">
        <f t="shared" si="43"/>
        <v>4748.1900000000005</v>
      </c>
      <c r="J319" s="46">
        <f t="shared" si="44"/>
        <v>40.4145579684048</v>
      </c>
      <c r="K319" s="58">
        <f t="shared" si="45"/>
        <v>40.4145579684048</v>
      </c>
    </row>
    <row r="320" spans="1:11">
      <c r="A320" s="9">
        <v>1330</v>
      </c>
      <c r="B320" s="23" t="s">
        <v>284</v>
      </c>
      <c r="C320" s="47">
        <v>77351.399999999994</v>
      </c>
      <c r="D320" s="19">
        <v>6603.88</v>
      </c>
      <c r="E320" s="29">
        <f t="shared" si="42"/>
        <v>8.5375054620860134</v>
      </c>
      <c r="F320" s="35">
        <v>9198.02</v>
      </c>
      <c r="G320" s="37">
        <v>26181.48</v>
      </c>
      <c r="H320" s="37">
        <v>7768.4</v>
      </c>
      <c r="I320" s="37">
        <f t="shared" si="43"/>
        <v>43147.9</v>
      </c>
      <c r="J320" s="46">
        <f t="shared" si="44"/>
        <v>15.305217635157215</v>
      </c>
      <c r="K320" s="58">
        <f t="shared" si="45"/>
        <v>15.305217635157215</v>
      </c>
    </row>
    <row r="321" spans="1:11">
      <c r="A321" s="9">
        <v>1331</v>
      </c>
      <c r="B321" s="23" t="s">
        <v>285</v>
      </c>
      <c r="C321" s="47">
        <v>3190.66</v>
      </c>
      <c r="D321" s="19">
        <v>1324.87</v>
      </c>
      <c r="E321" s="29">
        <f t="shared" si="42"/>
        <v>41.52338387669009</v>
      </c>
      <c r="F321" s="35">
        <v>183.4</v>
      </c>
      <c r="G321" s="37">
        <v>273.99</v>
      </c>
      <c r="H321" s="37">
        <v>1659.1</v>
      </c>
      <c r="I321" s="37">
        <f t="shared" si="43"/>
        <v>2116.4899999999998</v>
      </c>
      <c r="J321" s="46">
        <f t="shared" si="44"/>
        <v>62.597508138474552</v>
      </c>
      <c r="K321" s="58">
        <f t="shared" si="45"/>
        <v>0</v>
      </c>
    </row>
    <row r="322" spans="1:11">
      <c r="A322" s="9">
        <v>1332</v>
      </c>
      <c r="B322" s="23" t="s">
        <v>286</v>
      </c>
      <c r="C322" s="47">
        <v>25585.82</v>
      </c>
      <c r="D322" s="19">
        <v>3593.64</v>
      </c>
      <c r="E322" s="29">
        <f t="shared" si="42"/>
        <v>14.045436104842448</v>
      </c>
      <c r="F322" s="35">
        <v>2321.52</v>
      </c>
      <c r="G322" s="37">
        <v>4196.3100000000004</v>
      </c>
      <c r="H322" s="37">
        <v>4843.1000000000004</v>
      </c>
      <c r="I322" s="37">
        <f t="shared" si="43"/>
        <v>11360.93</v>
      </c>
      <c r="J322" s="46">
        <f t="shared" si="44"/>
        <v>31.631565373609376</v>
      </c>
      <c r="K322" s="58">
        <f t="shared" si="45"/>
        <v>31.631565373609376</v>
      </c>
    </row>
    <row r="323" spans="1:11">
      <c r="A323" s="9">
        <v>1333</v>
      </c>
      <c r="B323" s="23" t="s">
        <v>287</v>
      </c>
      <c r="C323" s="47">
        <v>3764.6</v>
      </c>
      <c r="D323" s="19">
        <v>1299.44</v>
      </c>
      <c r="E323" s="29">
        <f t="shared" si="42"/>
        <v>34.517345800350633</v>
      </c>
      <c r="F323" s="35">
        <v>393.05</v>
      </c>
      <c r="G323" s="37">
        <v>345.22</v>
      </c>
      <c r="H323" s="37">
        <v>1610.6</v>
      </c>
      <c r="I323" s="37">
        <f t="shared" si="43"/>
        <v>2348.87</v>
      </c>
      <c r="J323" s="46">
        <f t="shared" si="44"/>
        <v>55.321920753383544</v>
      </c>
      <c r="K323" s="58">
        <f t="shared" si="45"/>
        <v>0</v>
      </c>
    </row>
    <row r="324" spans="1:11">
      <c r="A324" s="9">
        <v>1334</v>
      </c>
      <c r="B324" s="23" t="s">
        <v>288</v>
      </c>
      <c r="C324" s="47">
        <v>4880.1499999999996</v>
      </c>
      <c r="D324" s="19">
        <v>1326.2</v>
      </c>
      <c r="E324" s="29">
        <f t="shared" si="42"/>
        <v>27.175394198948805</v>
      </c>
      <c r="F324" s="35">
        <v>417.95</v>
      </c>
      <c r="G324" s="37">
        <v>715.56</v>
      </c>
      <c r="H324" s="37">
        <v>1226</v>
      </c>
      <c r="I324" s="37">
        <f t="shared" si="43"/>
        <v>2359.5100000000002</v>
      </c>
      <c r="J324" s="46">
        <f t="shared" si="44"/>
        <v>56.206585265584799</v>
      </c>
      <c r="K324" s="58">
        <f t="shared" si="45"/>
        <v>0</v>
      </c>
    </row>
    <row r="325" spans="1:11">
      <c r="A325" s="9">
        <v>1335</v>
      </c>
      <c r="B325" s="23" t="s">
        <v>289</v>
      </c>
      <c r="C325" s="47">
        <v>4321.49</v>
      </c>
      <c r="D325" s="19">
        <v>1515.03</v>
      </c>
      <c r="E325" s="29">
        <f t="shared" si="42"/>
        <v>35.058047108751843</v>
      </c>
      <c r="F325" s="35">
        <v>476.17</v>
      </c>
      <c r="G325" s="37">
        <v>276.02999999999997</v>
      </c>
      <c r="H325" s="37">
        <v>2213.9</v>
      </c>
      <c r="I325" s="37">
        <f t="shared" si="43"/>
        <v>2966.1000000000004</v>
      </c>
      <c r="J325" s="46">
        <f t="shared" si="44"/>
        <v>51.078183473247698</v>
      </c>
      <c r="K325" s="58">
        <f t="shared" si="45"/>
        <v>0</v>
      </c>
    </row>
    <row r="326" spans="1:11">
      <c r="A326" s="9">
        <v>1336</v>
      </c>
      <c r="B326" s="23" t="s">
        <v>290</v>
      </c>
      <c r="C326" s="47">
        <v>10533.59</v>
      </c>
      <c r="D326" s="19">
        <v>1571.72</v>
      </c>
      <c r="E326" s="29">
        <f t="shared" si="42"/>
        <v>14.921028823031843</v>
      </c>
      <c r="F326" s="35">
        <v>635.36</v>
      </c>
      <c r="G326" s="37">
        <v>800.19</v>
      </c>
      <c r="H326" s="37">
        <v>1881</v>
      </c>
      <c r="I326" s="37">
        <f t="shared" si="43"/>
        <v>3316.55</v>
      </c>
      <c r="J326" s="46">
        <f t="shared" si="44"/>
        <v>47.390209705869047</v>
      </c>
      <c r="K326" s="58">
        <f t="shared" si="45"/>
        <v>47.390209705869047</v>
      </c>
    </row>
    <row r="327" spans="1:11">
      <c r="A327" s="9">
        <v>1337</v>
      </c>
      <c r="B327" s="23" t="s">
        <v>291</v>
      </c>
      <c r="C327" s="47">
        <v>3362.31</v>
      </c>
      <c r="D327" s="19">
        <v>1260.3699999999999</v>
      </c>
      <c r="E327" s="29">
        <f t="shared" si="42"/>
        <v>37.485240801710731</v>
      </c>
      <c r="F327" s="35">
        <v>313.10000000000002</v>
      </c>
      <c r="G327" s="37">
        <v>260.22000000000003</v>
      </c>
      <c r="H327" s="37">
        <v>1743</v>
      </c>
      <c r="I327" s="37">
        <f t="shared" si="43"/>
        <v>2316.3200000000002</v>
      </c>
      <c r="J327" s="46">
        <f t="shared" si="44"/>
        <v>54.412602749188352</v>
      </c>
      <c r="K327" s="58">
        <f t="shared" si="45"/>
        <v>0</v>
      </c>
    </row>
    <row r="328" spans="1:11">
      <c r="A328" s="9">
        <v>1338</v>
      </c>
      <c r="B328" s="23" t="s">
        <v>292</v>
      </c>
      <c r="C328" s="47">
        <v>13851.11</v>
      </c>
      <c r="D328" s="19">
        <v>2137.5100000000002</v>
      </c>
      <c r="E328" s="29">
        <f t="shared" si="42"/>
        <v>15.432048406228816</v>
      </c>
      <c r="F328" s="35">
        <v>1503.1</v>
      </c>
      <c r="G328" s="37">
        <v>2745.05</v>
      </c>
      <c r="H328" s="37">
        <v>3112.5</v>
      </c>
      <c r="I328" s="37">
        <f t="shared" si="43"/>
        <v>7360.65</v>
      </c>
      <c r="J328" s="46">
        <f t="shared" si="44"/>
        <v>29.03969078817768</v>
      </c>
      <c r="K328" s="58">
        <f t="shared" si="45"/>
        <v>29.03969078817768</v>
      </c>
    </row>
    <row r="329" spans="1:11">
      <c r="A329" s="9">
        <v>1339</v>
      </c>
      <c r="B329" s="23" t="s">
        <v>293</v>
      </c>
      <c r="C329" s="47">
        <v>14849.17</v>
      </c>
      <c r="D329" s="19">
        <v>2084.0700000000002</v>
      </c>
      <c r="E329" s="29">
        <f t="shared" si="42"/>
        <v>14.034925857808888</v>
      </c>
      <c r="F329" s="35">
        <v>1517.4</v>
      </c>
      <c r="G329" s="37">
        <v>2588.14</v>
      </c>
      <c r="H329" s="37">
        <v>2835.7</v>
      </c>
      <c r="I329" s="37">
        <f t="shared" si="43"/>
        <v>6941.24</v>
      </c>
      <c r="J329" s="46">
        <f t="shared" si="44"/>
        <v>30.024462487970453</v>
      </c>
      <c r="K329" s="58">
        <f t="shared" si="45"/>
        <v>30.024462487970453</v>
      </c>
    </row>
    <row r="330" spans="1:11">
      <c r="A330" s="9">
        <v>1340</v>
      </c>
      <c r="B330" s="23" t="s">
        <v>294</v>
      </c>
      <c r="C330" s="47">
        <v>13513.1</v>
      </c>
      <c r="D330" s="19">
        <v>2288.36</v>
      </c>
      <c r="E330" s="29">
        <f t="shared" si="42"/>
        <v>16.934382192095079</v>
      </c>
      <c r="F330" s="35">
        <v>1187.04</v>
      </c>
      <c r="G330" s="37">
        <v>6437.92</v>
      </c>
      <c r="H330" s="37">
        <v>2128</v>
      </c>
      <c r="I330" s="37">
        <f t="shared" si="43"/>
        <v>9752.9599999999991</v>
      </c>
      <c r="J330" s="46">
        <f t="shared" si="44"/>
        <v>23.463235776625766</v>
      </c>
      <c r="K330" s="58">
        <f t="shared" si="45"/>
        <v>23.463235776625766</v>
      </c>
    </row>
    <row r="331" spans="1:11">
      <c r="A331" s="9">
        <v>1341</v>
      </c>
      <c r="B331" s="23" t="s">
        <v>295</v>
      </c>
      <c r="C331" s="47">
        <v>6966.55</v>
      </c>
      <c r="D331" s="19">
        <v>1919.86</v>
      </c>
      <c r="E331" s="29">
        <f t="shared" si="42"/>
        <v>27.558260545033047</v>
      </c>
      <c r="F331" s="35">
        <v>1212.3</v>
      </c>
      <c r="G331" s="37">
        <v>1286.8499999999999</v>
      </c>
      <c r="H331" s="37">
        <v>2209.6999999999998</v>
      </c>
      <c r="I331" s="37">
        <f t="shared" si="43"/>
        <v>4708.8499999999995</v>
      </c>
      <c r="J331" s="46">
        <f t="shared" si="44"/>
        <v>40.771313590367072</v>
      </c>
      <c r="K331" s="58">
        <f t="shared" si="45"/>
        <v>40.771313590367072</v>
      </c>
    </row>
    <row r="332" spans="1:11">
      <c r="A332" s="7"/>
      <c r="B332" s="23"/>
      <c r="C332" s="47"/>
      <c r="D332" s="19"/>
      <c r="E332" s="29"/>
      <c r="F332" s="35"/>
      <c r="G332" s="37"/>
      <c r="H332" s="37"/>
      <c r="I332" s="37"/>
      <c r="J332" s="46"/>
      <c r="K332" s="58"/>
    </row>
    <row r="333" spans="1:11" s="5" customFormat="1">
      <c r="A333" s="8"/>
      <c r="B333" s="62" t="s">
        <v>296</v>
      </c>
      <c r="C333" s="48"/>
      <c r="D333" s="20"/>
      <c r="E333" s="31"/>
      <c r="F333" s="36"/>
      <c r="G333" s="38"/>
      <c r="H333" s="38"/>
      <c r="I333" s="39"/>
      <c r="J333" s="46"/>
      <c r="K333" s="59"/>
    </row>
    <row r="334" spans="1:11">
      <c r="A334" s="9">
        <v>1343</v>
      </c>
      <c r="B334" s="23" t="s">
        <v>297</v>
      </c>
      <c r="C334" s="47">
        <v>25540.06</v>
      </c>
      <c r="D334" s="19">
        <v>3857.81</v>
      </c>
      <c r="E334" s="29">
        <f t="shared" ref="E334:E344" si="46">D334/C334*100</f>
        <v>15.104937106647359</v>
      </c>
      <c r="F334" s="35">
        <v>1400.78</v>
      </c>
      <c r="G334" s="37">
        <v>6680.69</v>
      </c>
      <c r="H334" s="37">
        <v>2240.1</v>
      </c>
      <c r="I334" s="37">
        <f t="shared" ref="I334:I344" si="47">F334+G334+H334</f>
        <v>10321.57</v>
      </c>
      <c r="J334" s="46">
        <f t="shared" ref="J334:J344" si="48">D334/I334*100</f>
        <v>37.376193737968158</v>
      </c>
      <c r="K334" s="58">
        <f t="shared" si="45"/>
        <v>37.376193737968158</v>
      </c>
    </row>
    <row r="335" spans="1:11">
      <c r="A335" s="9">
        <v>1344</v>
      </c>
      <c r="B335" s="23" t="s">
        <v>229</v>
      </c>
      <c r="C335" s="47">
        <v>4692.17</v>
      </c>
      <c r="D335" s="19">
        <v>1667.69</v>
      </c>
      <c r="E335" s="29">
        <f t="shared" si="46"/>
        <v>35.541977379336217</v>
      </c>
      <c r="F335" s="35">
        <v>8.76</v>
      </c>
      <c r="G335" s="37">
        <v>1648.11</v>
      </c>
      <c r="H335" s="37">
        <v>3032.3</v>
      </c>
      <c r="I335" s="37">
        <f t="shared" si="47"/>
        <v>4689.17</v>
      </c>
      <c r="J335" s="46">
        <f t="shared" si="48"/>
        <v>35.564716143795174</v>
      </c>
      <c r="K335" s="58">
        <f t="shared" si="45"/>
        <v>35.564716143795174</v>
      </c>
    </row>
    <row r="336" spans="1:11">
      <c r="A336" s="9">
        <v>1345</v>
      </c>
      <c r="B336" s="23" t="s">
        <v>298</v>
      </c>
      <c r="C336" s="47">
        <v>56494.83</v>
      </c>
      <c r="D336" s="19">
        <v>3932.44</v>
      </c>
      <c r="E336" s="29">
        <f t="shared" si="46"/>
        <v>6.9607077320172479</v>
      </c>
      <c r="F336" s="35">
        <v>2254.8200000000002</v>
      </c>
      <c r="G336" s="37">
        <v>9464.75</v>
      </c>
      <c r="H336" s="37">
        <v>3332</v>
      </c>
      <c r="I336" s="37">
        <f t="shared" si="47"/>
        <v>15051.57</v>
      </c>
      <c r="J336" s="46">
        <f t="shared" si="48"/>
        <v>26.126443952358457</v>
      </c>
      <c r="K336" s="58">
        <f t="shared" si="45"/>
        <v>26.126443952358457</v>
      </c>
    </row>
    <row r="337" spans="1:11">
      <c r="A337" s="9">
        <v>1346</v>
      </c>
      <c r="B337" s="23" t="s">
        <v>299</v>
      </c>
      <c r="C337" s="47">
        <v>25486.89</v>
      </c>
      <c r="D337" s="19">
        <v>2917.79</v>
      </c>
      <c r="E337" s="29">
        <f t="shared" si="46"/>
        <v>11.448199446852872</v>
      </c>
      <c r="F337" s="35">
        <v>872.35</v>
      </c>
      <c r="G337" s="37">
        <v>3426.58</v>
      </c>
      <c r="H337" s="37">
        <v>2538.8000000000002</v>
      </c>
      <c r="I337" s="37">
        <f t="shared" si="47"/>
        <v>6837.7300000000005</v>
      </c>
      <c r="J337" s="46">
        <f t="shared" si="48"/>
        <v>42.671910122218918</v>
      </c>
      <c r="K337" s="58">
        <f t="shared" si="45"/>
        <v>42.671910122218918</v>
      </c>
    </row>
    <row r="338" spans="1:11">
      <c r="A338" s="9">
        <v>1347</v>
      </c>
      <c r="B338" s="23" t="s">
        <v>300</v>
      </c>
      <c r="C338" s="47">
        <v>9191.74</v>
      </c>
      <c r="D338" s="19">
        <v>1983.64</v>
      </c>
      <c r="E338" s="29">
        <f t="shared" si="46"/>
        <v>21.580680045345062</v>
      </c>
      <c r="F338" s="35">
        <v>516</v>
      </c>
      <c r="G338" s="37">
        <v>1530.88</v>
      </c>
      <c r="H338" s="37">
        <v>2135.9</v>
      </c>
      <c r="I338" s="37">
        <f t="shared" si="47"/>
        <v>4182.7800000000007</v>
      </c>
      <c r="J338" s="46">
        <f t="shared" si="48"/>
        <v>47.423962053944976</v>
      </c>
      <c r="K338" s="58">
        <f t="shared" si="45"/>
        <v>47.423962053944976</v>
      </c>
    </row>
    <row r="339" spans="1:11">
      <c r="A339" s="9">
        <v>1348</v>
      </c>
      <c r="B339" s="23" t="s">
        <v>301</v>
      </c>
      <c r="C339" s="47">
        <v>3758.92</v>
      </c>
      <c r="D339" s="19">
        <v>1147.29</v>
      </c>
      <c r="E339" s="29">
        <f t="shared" si="46"/>
        <v>30.521798814553115</v>
      </c>
      <c r="F339" s="35">
        <v>147.06</v>
      </c>
      <c r="G339" s="37">
        <v>167.44</v>
      </c>
      <c r="H339" s="37">
        <v>1665.1</v>
      </c>
      <c r="I339" s="37">
        <f t="shared" si="47"/>
        <v>1979.6</v>
      </c>
      <c r="J339" s="46">
        <f t="shared" si="48"/>
        <v>57.955647605576885</v>
      </c>
      <c r="K339" s="58">
        <f t="shared" si="45"/>
        <v>0</v>
      </c>
    </row>
    <row r="340" spans="1:11">
      <c r="A340" s="9">
        <v>1349</v>
      </c>
      <c r="B340" s="23" t="s">
        <v>302</v>
      </c>
      <c r="C340" s="47">
        <v>9906.73</v>
      </c>
      <c r="D340" s="19">
        <v>2678.8</v>
      </c>
      <c r="E340" s="29">
        <f t="shared" si="46"/>
        <v>27.040203982545201</v>
      </c>
      <c r="F340" s="35">
        <v>825.32</v>
      </c>
      <c r="G340" s="37">
        <v>2726.45</v>
      </c>
      <c r="H340" s="37">
        <v>1711.6</v>
      </c>
      <c r="I340" s="37">
        <f t="shared" si="47"/>
        <v>5263.37</v>
      </c>
      <c r="J340" s="46">
        <f t="shared" si="48"/>
        <v>50.895148925498304</v>
      </c>
      <c r="K340" s="58">
        <f t="shared" si="45"/>
        <v>0</v>
      </c>
    </row>
    <row r="341" spans="1:11">
      <c r="A341" s="9">
        <v>1350</v>
      </c>
      <c r="B341" s="23" t="s">
        <v>303</v>
      </c>
      <c r="C341" s="47">
        <v>10291.969999999999</v>
      </c>
      <c r="D341" s="19">
        <v>2322.17</v>
      </c>
      <c r="E341" s="29">
        <f t="shared" si="46"/>
        <v>22.56293012902292</v>
      </c>
      <c r="F341" s="35">
        <v>407.43</v>
      </c>
      <c r="G341" s="37">
        <v>2333.12</v>
      </c>
      <c r="H341" s="37">
        <v>2120.4</v>
      </c>
      <c r="I341" s="37">
        <f t="shared" si="47"/>
        <v>4860.95</v>
      </c>
      <c r="J341" s="46">
        <f t="shared" si="48"/>
        <v>47.771937584217078</v>
      </c>
      <c r="K341" s="58">
        <f t="shared" si="45"/>
        <v>47.771937584217078</v>
      </c>
    </row>
    <row r="342" spans="1:11">
      <c r="A342" s="9">
        <v>1351</v>
      </c>
      <c r="B342" s="23" t="s">
        <v>304</v>
      </c>
      <c r="C342" s="47">
        <v>9665.52</v>
      </c>
      <c r="D342" s="19">
        <v>1882.73</v>
      </c>
      <c r="E342" s="29">
        <f t="shared" si="46"/>
        <v>19.47882783337058</v>
      </c>
      <c r="F342" s="35">
        <v>368.69</v>
      </c>
      <c r="G342" s="37">
        <v>1793.52</v>
      </c>
      <c r="H342" s="37">
        <v>2338</v>
      </c>
      <c r="I342" s="37">
        <f t="shared" si="47"/>
        <v>4500.21</v>
      </c>
      <c r="J342" s="46">
        <f t="shared" si="48"/>
        <v>41.836492074814288</v>
      </c>
      <c r="K342" s="58">
        <f t="shared" si="45"/>
        <v>41.836492074814288</v>
      </c>
    </row>
    <row r="343" spans="1:11">
      <c r="A343" s="9">
        <v>1352</v>
      </c>
      <c r="B343" s="23" t="s">
        <v>305</v>
      </c>
      <c r="C343" s="47">
        <v>29602.52</v>
      </c>
      <c r="D343" s="19">
        <v>2977.34</v>
      </c>
      <c r="E343" s="29">
        <f t="shared" si="46"/>
        <v>10.057724815319776</v>
      </c>
      <c r="F343" s="35">
        <v>2058.4499999999998</v>
      </c>
      <c r="G343" s="37">
        <v>3500.66</v>
      </c>
      <c r="H343" s="37">
        <v>2605.1</v>
      </c>
      <c r="I343" s="37">
        <f t="shared" si="47"/>
        <v>8164.2099999999991</v>
      </c>
      <c r="J343" s="46">
        <f t="shared" si="48"/>
        <v>36.468194718166245</v>
      </c>
      <c r="K343" s="58">
        <f t="shared" si="45"/>
        <v>36.468194718166245</v>
      </c>
    </row>
    <row r="344" spans="1:11">
      <c r="A344" s="9">
        <v>1353</v>
      </c>
      <c r="B344" s="23" t="s">
        <v>306</v>
      </c>
      <c r="C344" s="47">
        <v>12760.32</v>
      </c>
      <c r="D344" s="19">
        <v>2856.05</v>
      </c>
      <c r="E344" s="29">
        <f t="shared" si="46"/>
        <v>22.382275679606785</v>
      </c>
      <c r="F344" s="35">
        <v>1067.4000000000001</v>
      </c>
      <c r="G344" s="37">
        <v>6165.46</v>
      </c>
      <c r="H344" s="37">
        <v>1854.5</v>
      </c>
      <c r="I344" s="37">
        <f t="shared" si="47"/>
        <v>9087.36</v>
      </c>
      <c r="J344" s="46">
        <f t="shared" si="48"/>
        <v>31.428819811254314</v>
      </c>
      <c r="K344" s="58">
        <f t="shared" si="45"/>
        <v>31.428819811254314</v>
      </c>
    </row>
    <row r="345" spans="1:11">
      <c r="A345" s="7"/>
      <c r="B345" s="23"/>
      <c r="C345" s="47"/>
      <c r="D345" s="19"/>
      <c r="E345" s="29"/>
      <c r="F345" s="35"/>
      <c r="G345" s="37"/>
      <c r="H345" s="37"/>
      <c r="I345" s="37"/>
      <c r="J345" s="46"/>
      <c r="K345" s="58"/>
    </row>
    <row r="346" spans="1:11" s="5" customFormat="1">
      <c r="A346" s="8"/>
      <c r="B346" s="62" t="s">
        <v>307</v>
      </c>
      <c r="C346" s="48"/>
      <c r="D346" s="20"/>
      <c r="E346" s="31"/>
      <c r="F346" s="36"/>
      <c r="G346" s="38"/>
      <c r="H346" s="38"/>
      <c r="I346" s="39"/>
      <c r="J346" s="46"/>
      <c r="K346" s="59"/>
    </row>
    <row r="347" spans="1:11">
      <c r="A347" s="9">
        <v>1355</v>
      </c>
      <c r="B347" s="23" t="s">
        <v>308</v>
      </c>
      <c r="C347" s="47">
        <v>3175.29</v>
      </c>
      <c r="D347" s="19">
        <v>1479.88</v>
      </c>
      <c r="E347" s="29">
        <f t="shared" ref="E347:E378" si="49">D347/C347*100</f>
        <v>46.606136762311479</v>
      </c>
      <c r="F347" s="35">
        <v>266.17</v>
      </c>
      <c r="G347" s="37">
        <v>172.72</v>
      </c>
      <c r="H347" s="37">
        <v>1682.1</v>
      </c>
      <c r="I347" s="37">
        <f t="shared" ref="I347:I378" si="50">F347+G347+H347</f>
        <v>2120.9899999999998</v>
      </c>
      <c r="J347" s="46">
        <f t="shared" ref="J347:J378" si="51">D347/I347*100</f>
        <v>69.773077666561377</v>
      </c>
      <c r="K347" s="58">
        <f t="shared" si="45"/>
        <v>0</v>
      </c>
    </row>
    <row r="348" spans="1:11">
      <c r="A348" s="9">
        <v>1356</v>
      </c>
      <c r="B348" s="23" t="s">
        <v>309</v>
      </c>
      <c r="C348" s="47">
        <v>5745.17</v>
      </c>
      <c r="D348" s="19">
        <v>1213.56</v>
      </c>
      <c r="E348" s="29">
        <f t="shared" si="49"/>
        <v>21.123134737527348</v>
      </c>
      <c r="F348" s="35">
        <v>252.37</v>
      </c>
      <c r="G348" s="37">
        <v>392.67</v>
      </c>
      <c r="H348" s="37">
        <v>1810.8</v>
      </c>
      <c r="I348" s="37">
        <f t="shared" si="50"/>
        <v>2455.84</v>
      </c>
      <c r="J348" s="46">
        <f t="shared" si="51"/>
        <v>49.415271353182611</v>
      </c>
      <c r="K348" s="58">
        <f t="shared" si="45"/>
        <v>49.415271353182611</v>
      </c>
    </row>
    <row r="349" spans="1:11">
      <c r="A349" s="9">
        <v>1357</v>
      </c>
      <c r="B349" s="23" t="s">
        <v>310</v>
      </c>
      <c r="C349" s="47">
        <v>2587.69</v>
      </c>
      <c r="D349" s="19">
        <v>1237.24</v>
      </c>
      <c r="E349" s="29">
        <f t="shared" si="49"/>
        <v>47.812527775738204</v>
      </c>
      <c r="F349" s="35">
        <v>189.71</v>
      </c>
      <c r="G349" s="37">
        <v>539.23</v>
      </c>
      <c r="H349" s="37">
        <v>1134.9000000000001</v>
      </c>
      <c r="I349" s="37">
        <f t="shared" si="50"/>
        <v>1863.8400000000001</v>
      </c>
      <c r="J349" s="46">
        <f t="shared" si="51"/>
        <v>66.381234440724526</v>
      </c>
      <c r="K349" s="58">
        <f t="shared" si="45"/>
        <v>0</v>
      </c>
    </row>
    <row r="350" spans="1:11">
      <c r="A350" s="9">
        <v>1358</v>
      </c>
      <c r="B350" s="23" t="s">
        <v>311</v>
      </c>
      <c r="C350" s="47">
        <v>5213.54</v>
      </c>
      <c r="D350" s="19">
        <v>1851.68</v>
      </c>
      <c r="E350" s="29">
        <f t="shared" si="49"/>
        <v>35.516750614745455</v>
      </c>
      <c r="F350" s="35">
        <v>576.15</v>
      </c>
      <c r="G350" s="37">
        <v>1194.29</v>
      </c>
      <c r="H350" s="37">
        <v>1794.8</v>
      </c>
      <c r="I350" s="37">
        <f t="shared" si="50"/>
        <v>3565.24</v>
      </c>
      <c r="J350" s="46">
        <f t="shared" si="51"/>
        <v>51.937036496841735</v>
      </c>
      <c r="K350" s="58">
        <f t="shared" si="45"/>
        <v>0</v>
      </c>
    </row>
    <row r="351" spans="1:11">
      <c r="A351" s="9">
        <v>1359</v>
      </c>
      <c r="B351" s="23" t="s">
        <v>312</v>
      </c>
      <c r="C351" s="47">
        <v>16315.63</v>
      </c>
      <c r="D351" s="19">
        <v>2382.92</v>
      </c>
      <c r="E351" s="29">
        <f t="shared" si="49"/>
        <v>14.605136301816113</v>
      </c>
      <c r="F351" s="35">
        <v>1400.08</v>
      </c>
      <c r="G351" s="37">
        <v>3198.6</v>
      </c>
      <c r="H351" s="37">
        <v>3378.3</v>
      </c>
      <c r="I351" s="37">
        <f t="shared" si="50"/>
        <v>7976.9800000000005</v>
      </c>
      <c r="J351" s="46">
        <f t="shared" si="51"/>
        <v>29.872457997888922</v>
      </c>
      <c r="K351" s="58">
        <f t="shared" si="45"/>
        <v>29.872457997888922</v>
      </c>
    </row>
    <row r="352" spans="1:11">
      <c r="A352" s="9">
        <v>1360</v>
      </c>
      <c r="B352" s="23" t="s">
        <v>313</v>
      </c>
      <c r="C352" s="47">
        <v>6860.72</v>
      </c>
      <c r="D352" s="19">
        <v>2657.67</v>
      </c>
      <c r="E352" s="29">
        <f t="shared" si="49"/>
        <v>38.73747944822118</v>
      </c>
      <c r="F352" s="35">
        <v>1258.33</v>
      </c>
      <c r="G352" s="37">
        <v>2747.19</v>
      </c>
      <c r="H352" s="37">
        <v>891.8</v>
      </c>
      <c r="I352" s="37">
        <f t="shared" si="50"/>
        <v>4897.32</v>
      </c>
      <c r="J352" s="46">
        <f t="shared" si="51"/>
        <v>54.267844453701208</v>
      </c>
      <c r="K352" s="58">
        <f t="shared" si="45"/>
        <v>0</v>
      </c>
    </row>
    <row r="353" spans="1:11">
      <c r="A353" s="9">
        <v>1361</v>
      </c>
      <c r="B353" s="23" t="s">
        <v>314</v>
      </c>
      <c r="C353" s="47">
        <v>6041.88</v>
      </c>
      <c r="D353" s="19">
        <v>1829.3</v>
      </c>
      <c r="E353" s="29">
        <f t="shared" si="49"/>
        <v>30.276999874211334</v>
      </c>
      <c r="F353" s="35">
        <v>447.28</v>
      </c>
      <c r="G353" s="37">
        <v>665.48</v>
      </c>
      <c r="H353" s="37">
        <v>2017.4</v>
      </c>
      <c r="I353" s="37">
        <f t="shared" si="50"/>
        <v>3130.16</v>
      </c>
      <c r="J353" s="46">
        <f t="shared" si="51"/>
        <v>58.441102052291264</v>
      </c>
      <c r="K353" s="58">
        <f t="shared" si="45"/>
        <v>0</v>
      </c>
    </row>
    <row r="354" spans="1:11">
      <c r="A354" s="9">
        <v>1362</v>
      </c>
      <c r="B354" s="23" t="s">
        <v>315</v>
      </c>
      <c r="C354" s="47">
        <v>2778.53</v>
      </c>
      <c r="D354" s="19">
        <v>1657.76</v>
      </c>
      <c r="E354" s="29">
        <f t="shared" si="49"/>
        <v>59.663203204572199</v>
      </c>
      <c r="F354" s="35">
        <v>820.89</v>
      </c>
      <c r="G354" s="37">
        <v>514.67999999999995</v>
      </c>
      <c r="H354" s="37">
        <v>1887</v>
      </c>
      <c r="I354" s="37">
        <f t="shared" si="50"/>
        <v>3222.5699999999997</v>
      </c>
      <c r="J354" s="46">
        <f t="shared" si="51"/>
        <v>51.442171931098478</v>
      </c>
      <c r="K354" s="58">
        <f t="shared" si="45"/>
        <v>0</v>
      </c>
    </row>
    <row r="355" spans="1:11">
      <c r="A355" s="9">
        <v>1363</v>
      </c>
      <c r="B355" s="23" t="s">
        <v>316</v>
      </c>
      <c r="C355" s="47">
        <v>3426.36</v>
      </c>
      <c r="D355" s="19">
        <v>1495.98</v>
      </c>
      <c r="E355" s="29">
        <f t="shared" si="49"/>
        <v>43.660911287780621</v>
      </c>
      <c r="F355" s="35">
        <v>517.42999999999995</v>
      </c>
      <c r="G355" s="37">
        <v>376.84</v>
      </c>
      <c r="H355" s="37">
        <v>1693.5</v>
      </c>
      <c r="I355" s="37">
        <f t="shared" si="50"/>
        <v>2587.77</v>
      </c>
      <c r="J355" s="46">
        <f t="shared" si="51"/>
        <v>57.809619865753135</v>
      </c>
      <c r="K355" s="58">
        <f t="shared" si="45"/>
        <v>0</v>
      </c>
    </row>
    <row r="356" spans="1:11">
      <c r="A356" s="9">
        <v>1364</v>
      </c>
      <c r="B356" s="23" t="s">
        <v>317</v>
      </c>
      <c r="C356" s="47">
        <v>2889.62</v>
      </c>
      <c r="D356" s="19">
        <v>1062.48</v>
      </c>
      <c r="E356" s="29">
        <f t="shared" si="49"/>
        <v>36.768848499110611</v>
      </c>
      <c r="F356" s="35">
        <v>230.1</v>
      </c>
      <c r="G356" s="37">
        <v>224.07</v>
      </c>
      <c r="H356" s="37">
        <v>1442.4</v>
      </c>
      <c r="I356" s="37">
        <f t="shared" si="50"/>
        <v>1896.5700000000002</v>
      </c>
      <c r="J356" s="46">
        <f t="shared" si="51"/>
        <v>56.021132887264905</v>
      </c>
      <c r="K356" s="58">
        <f t="shared" si="45"/>
        <v>0</v>
      </c>
    </row>
    <row r="357" spans="1:11">
      <c r="A357" s="9">
        <v>1365</v>
      </c>
      <c r="B357" s="23" t="s">
        <v>318</v>
      </c>
      <c r="C357" s="47">
        <v>5789.85</v>
      </c>
      <c r="D357" s="19">
        <v>2131.64</v>
      </c>
      <c r="E357" s="29">
        <f t="shared" si="49"/>
        <v>36.816843268823888</v>
      </c>
      <c r="F357" s="35">
        <v>636.17999999999995</v>
      </c>
      <c r="G357" s="37">
        <v>478.09</v>
      </c>
      <c r="H357" s="37">
        <v>1816</v>
      </c>
      <c r="I357" s="37">
        <f t="shared" si="50"/>
        <v>2930.27</v>
      </c>
      <c r="J357" s="46">
        <f t="shared" si="51"/>
        <v>72.745514918420483</v>
      </c>
      <c r="K357" s="58">
        <f t="shared" si="45"/>
        <v>0</v>
      </c>
    </row>
    <row r="358" spans="1:11">
      <c r="A358" s="9">
        <v>1366</v>
      </c>
      <c r="B358" s="23" t="s">
        <v>319</v>
      </c>
      <c r="C358" s="47">
        <v>6514.99</v>
      </c>
      <c r="D358" s="19">
        <v>2364.1799999999998</v>
      </c>
      <c r="E358" s="29">
        <f t="shared" si="49"/>
        <v>36.288313566099099</v>
      </c>
      <c r="F358" s="35">
        <v>533.30999999999995</v>
      </c>
      <c r="G358" s="37">
        <v>753.72</v>
      </c>
      <c r="H358" s="37">
        <v>2153.9</v>
      </c>
      <c r="I358" s="37">
        <f t="shared" si="50"/>
        <v>3440.9300000000003</v>
      </c>
      <c r="J358" s="46">
        <f t="shared" si="51"/>
        <v>68.707587774235449</v>
      </c>
      <c r="K358" s="58">
        <f t="shared" ref="K358:K413" si="52">IF(J358&gt;50,0,J358)</f>
        <v>0</v>
      </c>
    </row>
    <row r="359" spans="1:11">
      <c r="A359" s="9">
        <v>1375</v>
      </c>
      <c r="B359" s="23" t="s">
        <v>320</v>
      </c>
      <c r="C359" s="47">
        <v>46303.88</v>
      </c>
      <c r="D359" s="19">
        <v>6160.28</v>
      </c>
      <c r="E359" s="29">
        <f t="shared" si="49"/>
        <v>13.304025494191848</v>
      </c>
      <c r="F359" s="35">
        <v>6443.06</v>
      </c>
      <c r="G359" s="37">
        <v>15074.61</v>
      </c>
      <c r="H359" s="37">
        <v>4249.8999999999996</v>
      </c>
      <c r="I359" s="37">
        <f t="shared" si="50"/>
        <v>25767.57</v>
      </c>
      <c r="J359" s="46">
        <f t="shared" si="51"/>
        <v>23.907104938494395</v>
      </c>
      <c r="K359" s="58">
        <f t="shared" si="52"/>
        <v>23.907104938494395</v>
      </c>
    </row>
    <row r="360" spans="1:11">
      <c r="A360" s="9">
        <v>1376</v>
      </c>
      <c r="B360" s="23" t="s">
        <v>307</v>
      </c>
      <c r="C360" s="47">
        <v>129789.82</v>
      </c>
      <c r="D360" s="19">
        <v>9604.0499999999993</v>
      </c>
      <c r="E360" s="29">
        <f t="shared" si="49"/>
        <v>7.3996943674010787</v>
      </c>
      <c r="F360" s="35">
        <v>11055.26</v>
      </c>
      <c r="G360" s="37">
        <v>33291.26</v>
      </c>
      <c r="H360" s="37">
        <v>9325</v>
      </c>
      <c r="I360" s="37">
        <f t="shared" si="50"/>
        <v>53671.520000000004</v>
      </c>
      <c r="J360" s="46">
        <f t="shared" si="51"/>
        <v>17.894127090121536</v>
      </c>
      <c r="K360" s="58">
        <f t="shared" si="52"/>
        <v>17.894127090121536</v>
      </c>
    </row>
    <row r="361" spans="1:11">
      <c r="A361" s="9">
        <v>1367</v>
      </c>
      <c r="B361" s="23" t="s">
        <v>321</v>
      </c>
      <c r="C361" s="47">
        <v>7289.78</v>
      </c>
      <c r="D361" s="19">
        <v>3112.75</v>
      </c>
      <c r="E361" s="29">
        <f t="shared" si="49"/>
        <v>42.700191226621378</v>
      </c>
      <c r="F361" s="35">
        <v>936.17</v>
      </c>
      <c r="G361" s="37">
        <v>1114.96</v>
      </c>
      <c r="H361" s="37">
        <v>2398.3000000000002</v>
      </c>
      <c r="I361" s="37">
        <f t="shared" si="50"/>
        <v>4449.43</v>
      </c>
      <c r="J361" s="46">
        <f t="shared" si="51"/>
        <v>69.958399165735827</v>
      </c>
      <c r="K361" s="58">
        <f t="shared" si="52"/>
        <v>0</v>
      </c>
    </row>
    <row r="362" spans="1:11">
      <c r="A362" s="9">
        <v>1368</v>
      </c>
      <c r="B362" s="23" t="s">
        <v>322</v>
      </c>
      <c r="C362" s="47">
        <v>4776.88</v>
      </c>
      <c r="D362" s="19">
        <v>1595.21</v>
      </c>
      <c r="E362" s="29">
        <f t="shared" si="49"/>
        <v>33.394391318182585</v>
      </c>
      <c r="F362" s="35">
        <v>385.58</v>
      </c>
      <c r="G362" s="37">
        <v>629.54999999999995</v>
      </c>
      <c r="H362" s="37">
        <v>1822.4</v>
      </c>
      <c r="I362" s="37">
        <f t="shared" si="50"/>
        <v>2837.5299999999997</v>
      </c>
      <c r="J362" s="46">
        <f t="shared" si="51"/>
        <v>56.218260247468756</v>
      </c>
      <c r="K362" s="58">
        <f t="shared" si="52"/>
        <v>0</v>
      </c>
    </row>
    <row r="363" spans="1:11">
      <c r="A363" s="9">
        <v>1369</v>
      </c>
      <c r="B363" s="23" t="s">
        <v>323</v>
      </c>
      <c r="C363" s="47">
        <v>4055.36</v>
      </c>
      <c r="D363" s="19">
        <v>1784.41</v>
      </c>
      <c r="E363" s="29">
        <f t="shared" si="49"/>
        <v>44.001272390120725</v>
      </c>
      <c r="F363" s="35">
        <v>1052.3399999999999</v>
      </c>
      <c r="G363" s="37">
        <v>889.21</v>
      </c>
      <c r="H363" s="37">
        <v>1371</v>
      </c>
      <c r="I363" s="37">
        <f t="shared" si="50"/>
        <v>3312.55</v>
      </c>
      <c r="J363" s="46">
        <f t="shared" si="51"/>
        <v>53.868168027652409</v>
      </c>
      <c r="K363" s="58">
        <f t="shared" si="52"/>
        <v>0</v>
      </c>
    </row>
    <row r="364" spans="1:11">
      <c r="A364" s="9">
        <v>1370</v>
      </c>
      <c r="B364" s="23" t="s">
        <v>324</v>
      </c>
      <c r="C364" s="47">
        <v>8002.49</v>
      </c>
      <c r="D364" s="19">
        <v>2415.5100000000002</v>
      </c>
      <c r="E364" s="29">
        <f t="shared" si="49"/>
        <v>30.184480080574929</v>
      </c>
      <c r="F364" s="35">
        <v>457.03</v>
      </c>
      <c r="G364" s="37">
        <v>1143.95</v>
      </c>
      <c r="H364" s="37">
        <v>2769.2</v>
      </c>
      <c r="I364" s="37">
        <f t="shared" si="50"/>
        <v>4370.18</v>
      </c>
      <c r="J364" s="46">
        <f t="shared" si="51"/>
        <v>55.272551702675862</v>
      </c>
      <c r="K364" s="58">
        <f t="shared" si="52"/>
        <v>0</v>
      </c>
    </row>
    <row r="365" spans="1:11">
      <c r="A365" s="9">
        <v>1371</v>
      </c>
      <c r="B365" s="23" t="s">
        <v>325</v>
      </c>
      <c r="C365" s="47">
        <v>3577.57</v>
      </c>
      <c r="D365" s="19">
        <v>1309.8699999999999</v>
      </c>
      <c r="E365" s="29">
        <f t="shared" si="49"/>
        <v>36.613399598051188</v>
      </c>
      <c r="F365" s="35">
        <v>330.71</v>
      </c>
      <c r="G365" s="37">
        <v>449.04</v>
      </c>
      <c r="H365" s="37">
        <v>1775.1</v>
      </c>
      <c r="I365" s="37">
        <f t="shared" si="50"/>
        <v>2554.85</v>
      </c>
      <c r="J365" s="46">
        <f t="shared" si="51"/>
        <v>51.269937569720334</v>
      </c>
      <c r="K365" s="58">
        <f t="shared" si="52"/>
        <v>0</v>
      </c>
    </row>
    <row r="366" spans="1:11">
      <c r="A366" s="9">
        <v>1372</v>
      </c>
      <c r="B366" s="23" t="s">
        <v>326</v>
      </c>
      <c r="C366" s="47">
        <v>9049.07</v>
      </c>
      <c r="D366" s="19">
        <v>1946.13</v>
      </c>
      <c r="E366" s="29">
        <f t="shared" si="49"/>
        <v>21.506408945891678</v>
      </c>
      <c r="F366" s="35">
        <v>532.95000000000005</v>
      </c>
      <c r="G366" s="37">
        <v>799.16</v>
      </c>
      <c r="H366" s="37">
        <v>2043.7</v>
      </c>
      <c r="I366" s="37">
        <f t="shared" si="50"/>
        <v>3375.8100000000004</v>
      </c>
      <c r="J366" s="46">
        <f t="shared" si="51"/>
        <v>57.649275285042698</v>
      </c>
      <c r="K366" s="58">
        <f t="shared" si="52"/>
        <v>0</v>
      </c>
    </row>
    <row r="367" spans="1:11">
      <c r="A367" s="9">
        <v>1373</v>
      </c>
      <c r="B367" s="23" t="s">
        <v>327</v>
      </c>
      <c r="C367" s="47">
        <v>5779.98</v>
      </c>
      <c r="D367" s="19">
        <v>2189.04</v>
      </c>
      <c r="E367" s="29">
        <f t="shared" si="49"/>
        <v>37.872795407596563</v>
      </c>
      <c r="F367" s="35">
        <v>980.37</v>
      </c>
      <c r="G367" s="37">
        <v>804.64</v>
      </c>
      <c r="H367" s="37">
        <v>2062.3000000000002</v>
      </c>
      <c r="I367" s="37">
        <f t="shared" si="50"/>
        <v>3847.3100000000004</v>
      </c>
      <c r="J367" s="46">
        <f t="shared" si="51"/>
        <v>56.897936480294021</v>
      </c>
      <c r="K367" s="58">
        <f t="shared" si="52"/>
        <v>0</v>
      </c>
    </row>
    <row r="368" spans="1:11">
      <c r="A368" s="9">
        <v>1374</v>
      </c>
      <c r="B368" s="23" t="s">
        <v>328</v>
      </c>
      <c r="C368" s="47">
        <v>4483.76</v>
      </c>
      <c r="D368" s="19">
        <v>1369.11</v>
      </c>
      <c r="E368" s="29">
        <f t="shared" si="49"/>
        <v>30.534863596624255</v>
      </c>
      <c r="F368" s="35">
        <v>250.33</v>
      </c>
      <c r="G368" s="37">
        <v>417.96</v>
      </c>
      <c r="H368" s="37">
        <v>1872.6</v>
      </c>
      <c r="I368" s="37">
        <f t="shared" si="50"/>
        <v>2540.89</v>
      </c>
      <c r="J368" s="46">
        <f t="shared" si="51"/>
        <v>53.883088209249522</v>
      </c>
      <c r="K368" s="58">
        <f t="shared" si="52"/>
        <v>0</v>
      </c>
    </row>
    <row r="369" spans="1:11">
      <c r="A369" s="9">
        <v>1377</v>
      </c>
      <c r="B369" s="23" t="s">
        <v>329</v>
      </c>
      <c r="C369" s="47">
        <v>12713.73</v>
      </c>
      <c r="D369" s="19">
        <v>2403.13</v>
      </c>
      <c r="E369" s="29">
        <f t="shared" si="49"/>
        <v>18.901848631361528</v>
      </c>
      <c r="F369" s="35">
        <v>1162.75</v>
      </c>
      <c r="G369" s="37">
        <v>4609.1400000000003</v>
      </c>
      <c r="H369" s="37">
        <v>1259.2</v>
      </c>
      <c r="I369" s="37">
        <f t="shared" si="50"/>
        <v>7031.09</v>
      </c>
      <c r="J369" s="46">
        <f t="shared" si="51"/>
        <v>34.178626642526268</v>
      </c>
      <c r="K369" s="58">
        <f t="shared" si="52"/>
        <v>34.178626642526268</v>
      </c>
    </row>
    <row r="370" spans="1:11">
      <c r="A370" s="9">
        <v>1378</v>
      </c>
      <c r="B370" s="23" t="s">
        <v>330</v>
      </c>
      <c r="C370" s="47">
        <v>4295.1400000000003</v>
      </c>
      <c r="D370" s="19">
        <v>1348.79</v>
      </c>
      <c r="E370" s="29">
        <f t="shared" si="49"/>
        <v>31.402701658153166</v>
      </c>
      <c r="F370" s="35">
        <v>305.52999999999997</v>
      </c>
      <c r="G370" s="37">
        <v>296.62</v>
      </c>
      <c r="H370" s="37">
        <v>1950.7</v>
      </c>
      <c r="I370" s="37">
        <f t="shared" si="50"/>
        <v>2552.85</v>
      </c>
      <c r="J370" s="46">
        <f t="shared" si="51"/>
        <v>52.834674971110715</v>
      </c>
      <c r="K370" s="58">
        <f t="shared" si="52"/>
        <v>0</v>
      </c>
    </row>
    <row r="371" spans="1:11">
      <c r="A371" s="9">
        <v>1379</v>
      </c>
      <c r="B371" s="23" t="s">
        <v>331</v>
      </c>
      <c r="C371" s="47">
        <v>6297.95</v>
      </c>
      <c r="D371" s="19">
        <v>2086.2600000000002</v>
      </c>
      <c r="E371" s="29">
        <f t="shared" si="49"/>
        <v>33.126017196071743</v>
      </c>
      <c r="F371" s="35">
        <v>592.27</v>
      </c>
      <c r="G371" s="37">
        <v>811.39</v>
      </c>
      <c r="H371" s="37">
        <v>2250.5</v>
      </c>
      <c r="I371" s="37">
        <f t="shared" si="50"/>
        <v>3654.16</v>
      </c>
      <c r="J371" s="46">
        <f t="shared" si="51"/>
        <v>57.092738139545077</v>
      </c>
      <c r="K371" s="58">
        <f t="shared" si="52"/>
        <v>0</v>
      </c>
    </row>
    <row r="372" spans="1:11">
      <c r="A372" s="9">
        <v>1381</v>
      </c>
      <c r="B372" s="23" t="s">
        <v>332</v>
      </c>
      <c r="C372" s="47">
        <v>5790.7</v>
      </c>
      <c r="D372" s="19">
        <v>1752.68</v>
      </c>
      <c r="E372" s="29">
        <f t="shared" si="49"/>
        <v>30.267152503151607</v>
      </c>
      <c r="F372" s="35">
        <v>518.55999999999995</v>
      </c>
      <c r="G372" s="37">
        <v>1001.43</v>
      </c>
      <c r="H372" s="37">
        <v>1784.5</v>
      </c>
      <c r="I372" s="37">
        <f t="shared" si="50"/>
        <v>3304.49</v>
      </c>
      <c r="J372" s="46">
        <f t="shared" si="51"/>
        <v>53.039349491146901</v>
      </c>
      <c r="K372" s="58">
        <f t="shared" si="52"/>
        <v>0</v>
      </c>
    </row>
    <row r="373" spans="1:11">
      <c r="A373" s="9">
        <v>1380</v>
      </c>
      <c r="B373" s="23" t="s">
        <v>333</v>
      </c>
      <c r="C373" s="47">
        <v>7421.4</v>
      </c>
      <c r="D373" s="19">
        <v>1950.45</v>
      </c>
      <c r="E373" s="29">
        <f t="shared" si="49"/>
        <v>26.281429379901368</v>
      </c>
      <c r="F373" s="35">
        <v>698.02</v>
      </c>
      <c r="G373" s="37">
        <v>881.68</v>
      </c>
      <c r="H373" s="37">
        <v>2078.1999999999998</v>
      </c>
      <c r="I373" s="37">
        <f t="shared" si="50"/>
        <v>3657.8999999999996</v>
      </c>
      <c r="J373" s="46">
        <f t="shared" si="51"/>
        <v>53.321577954564106</v>
      </c>
      <c r="K373" s="58">
        <f t="shared" si="52"/>
        <v>0</v>
      </c>
    </row>
    <row r="374" spans="1:11">
      <c r="A374" s="9">
        <v>1382</v>
      </c>
      <c r="B374" s="23" t="s">
        <v>334</v>
      </c>
      <c r="C374" s="47">
        <v>2854.04</v>
      </c>
      <c r="D374" s="19">
        <v>1828.22</v>
      </c>
      <c r="E374" s="29">
        <f t="shared" si="49"/>
        <v>64.057266191083514</v>
      </c>
      <c r="F374" s="35">
        <v>716.23</v>
      </c>
      <c r="G374" s="37">
        <v>655.9</v>
      </c>
      <c r="H374" s="37">
        <v>1805</v>
      </c>
      <c r="I374" s="37">
        <f t="shared" si="50"/>
        <v>3177.13</v>
      </c>
      <c r="J374" s="46">
        <f t="shared" si="51"/>
        <v>57.543128546833145</v>
      </c>
      <c r="K374" s="58">
        <f t="shared" si="52"/>
        <v>0</v>
      </c>
    </row>
    <row r="375" spans="1:11">
      <c r="A375" s="9">
        <v>1383</v>
      </c>
      <c r="B375" s="23" t="s">
        <v>268</v>
      </c>
      <c r="C375" s="47">
        <v>7366.54</v>
      </c>
      <c r="D375" s="19">
        <v>1798.44</v>
      </c>
      <c r="E375" s="29">
        <f t="shared" si="49"/>
        <v>24.413632451598716</v>
      </c>
      <c r="F375" s="35">
        <v>776.63</v>
      </c>
      <c r="G375" s="37">
        <v>638.5</v>
      </c>
      <c r="H375" s="37">
        <v>2281.6999999999998</v>
      </c>
      <c r="I375" s="37">
        <f t="shared" si="50"/>
        <v>3696.83</v>
      </c>
      <c r="J375" s="46">
        <f t="shared" si="51"/>
        <v>48.648166131523496</v>
      </c>
      <c r="K375" s="58">
        <f t="shared" si="52"/>
        <v>48.648166131523496</v>
      </c>
    </row>
    <row r="376" spans="1:11">
      <c r="A376" s="9">
        <v>1384</v>
      </c>
      <c r="B376" s="23" t="s">
        <v>335</v>
      </c>
      <c r="C376" s="47">
        <v>8171.75</v>
      </c>
      <c r="D376" s="19">
        <v>2046.5</v>
      </c>
      <c r="E376" s="29">
        <f t="shared" si="49"/>
        <v>25.043595313121426</v>
      </c>
      <c r="F376" s="35">
        <v>501.71</v>
      </c>
      <c r="G376" s="37">
        <v>1073.42</v>
      </c>
      <c r="H376" s="37">
        <v>2662.3</v>
      </c>
      <c r="I376" s="37">
        <f t="shared" si="50"/>
        <v>4237.43</v>
      </c>
      <c r="J376" s="46">
        <f t="shared" si="51"/>
        <v>48.295783057183243</v>
      </c>
      <c r="K376" s="58">
        <f t="shared" si="52"/>
        <v>48.295783057183243</v>
      </c>
    </row>
    <row r="377" spans="1:11">
      <c r="A377" s="9">
        <v>1385</v>
      </c>
      <c r="B377" s="23" t="s">
        <v>336</v>
      </c>
      <c r="C377" s="47">
        <v>8055.71</v>
      </c>
      <c r="D377" s="19">
        <v>1573.76</v>
      </c>
      <c r="E377" s="29">
        <f t="shared" si="49"/>
        <v>19.535956483041222</v>
      </c>
      <c r="F377" s="35">
        <v>580.29999999999995</v>
      </c>
      <c r="G377" s="37">
        <v>608.51</v>
      </c>
      <c r="H377" s="37">
        <v>1823.9</v>
      </c>
      <c r="I377" s="37">
        <f t="shared" si="50"/>
        <v>3012.71</v>
      </c>
      <c r="J377" s="46">
        <f t="shared" si="51"/>
        <v>52.237354408489367</v>
      </c>
      <c r="K377" s="58">
        <f t="shared" si="52"/>
        <v>0</v>
      </c>
    </row>
    <row r="378" spans="1:11">
      <c r="A378" s="9">
        <v>1386</v>
      </c>
      <c r="B378" s="23" t="s">
        <v>337</v>
      </c>
      <c r="C378" s="47">
        <v>6529.17</v>
      </c>
      <c r="D378" s="19">
        <v>2799.89</v>
      </c>
      <c r="E378" s="29">
        <f t="shared" si="49"/>
        <v>42.882786020275162</v>
      </c>
      <c r="F378" s="35">
        <v>774.91</v>
      </c>
      <c r="G378" s="37">
        <v>1092.9000000000001</v>
      </c>
      <c r="H378" s="37">
        <v>2179.3000000000002</v>
      </c>
      <c r="I378" s="37">
        <f t="shared" si="50"/>
        <v>4047.11</v>
      </c>
      <c r="J378" s="46">
        <f t="shared" si="51"/>
        <v>69.182453652112244</v>
      </c>
      <c r="K378" s="58">
        <f t="shared" si="52"/>
        <v>0</v>
      </c>
    </row>
    <row r="379" spans="1:11">
      <c r="A379" s="7"/>
      <c r="B379" s="23"/>
      <c r="C379" s="47"/>
      <c r="D379" s="19"/>
      <c r="E379" s="29"/>
      <c r="F379" s="35"/>
      <c r="G379" s="37"/>
      <c r="H379" s="37"/>
      <c r="I379" s="37"/>
      <c r="J379" s="46"/>
      <c r="K379" s="58"/>
    </row>
    <row r="380" spans="1:11" s="5" customFormat="1">
      <c r="A380" s="8"/>
      <c r="B380" s="62" t="s">
        <v>338</v>
      </c>
      <c r="C380" s="48"/>
      <c r="D380" s="20"/>
      <c r="E380" s="31"/>
      <c r="F380" s="36"/>
      <c r="G380" s="38"/>
      <c r="H380" s="38"/>
      <c r="I380" s="39"/>
      <c r="J380" s="46"/>
      <c r="K380" s="59"/>
    </row>
    <row r="381" spans="1:11">
      <c r="A381" s="9">
        <v>1388</v>
      </c>
      <c r="B381" s="23" t="s">
        <v>339</v>
      </c>
      <c r="C381" s="47">
        <v>10357.39</v>
      </c>
      <c r="D381" s="19">
        <v>2344.1</v>
      </c>
      <c r="E381" s="29">
        <f t="shared" ref="E381:E413" si="53">D381/C381*100</f>
        <v>22.632149605257695</v>
      </c>
      <c r="F381" s="35">
        <v>497.06</v>
      </c>
      <c r="G381" s="37">
        <v>4541.54</v>
      </c>
      <c r="H381" s="37">
        <v>1396.2</v>
      </c>
      <c r="I381" s="37">
        <f t="shared" ref="I381:I413" si="54">F381+G381+H381</f>
        <v>6434.8</v>
      </c>
      <c r="J381" s="46">
        <f t="shared" ref="J381:J413" si="55">D381/I381*100</f>
        <v>36.42848262572263</v>
      </c>
      <c r="K381" s="58">
        <f t="shared" si="52"/>
        <v>36.42848262572263</v>
      </c>
    </row>
    <row r="382" spans="1:11">
      <c r="A382" s="9">
        <v>1389</v>
      </c>
      <c r="B382" s="23" t="s">
        <v>340</v>
      </c>
      <c r="C382" s="47">
        <v>4347.8999999999996</v>
      </c>
      <c r="D382" s="19">
        <v>1385.05</v>
      </c>
      <c r="E382" s="29">
        <f t="shared" si="53"/>
        <v>31.85560845465627</v>
      </c>
      <c r="F382" s="35">
        <v>250.74</v>
      </c>
      <c r="G382" s="37">
        <v>537.62</v>
      </c>
      <c r="H382" s="37">
        <v>1811</v>
      </c>
      <c r="I382" s="37">
        <f t="shared" si="54"/>
        <v>2599.36</v>
      </c>
      <c r="J382" s="46">
        <f t="shared" si="55"/>
        <v>53.284269974147477</v>
      </c>
      <c r="K382" s="58">
        <f t="shared" si="52"/>
        <v>0</v>
      </c>
    </row>
    <row r="383" spans="1:11">
      <c r="A383" s="9">
        <v>1392</v>
      </c>
      <c r="B383" s="23" t="s">
        <v>341</v>
      </c>
      <c r="C383" s="47">
        <v>4557.72</v>
      </c>
      <c r="D383" s="19">
        <v>1468.34</v>
      </c>
      <c r="E383" s="29">
        <f t="shared" si="53"/>
        <v>32.216546869926191</v>
      </c>
      <c r="F383" s="35">
        <v>256.19</v>
      </c>
      <c r="G383" s="37">
        <v>729.25</v>
      </c>
      <c r="H383" s="37">
        <v>1712.9</v>
      </c>
      <c r="I383" s="37">
        <f t="shared" si="54"/>
        <v>2698.34</v>
      </c>
      <c r="J383" s="46">
        <f t="shared" si="55"/>
        <v>54.416418983523194</v>
      </c>
      <c r="K383" s="58">
        <f t="shared" si="52"/>
        <v>0</v>
      </c>
    </row>
    <row r="384" spans="1:11">
      <c r="A384" s="9">
        <v>1390</v>
      </c>
      <c r="B384" s="23" t="s">
        <v>342</v>
      </c>
      <c r="C384" s="47">
        <v>7200.35</v>
      </c>
      <c r="D384" s="19">
        <v>1883.52</v>
      </c>
      <c r="E384" s="29">
        <f t="shared" si="53"/>
        <v>26.158728395147456</v>
      </c>
      <c r="F384" s="35">
        <v>847.85</v>
      </c>
      <c r="G384" s="37">
        <v>1144.26</v>
      </c>
      <c r="H384" s="37">
        <v>2505.1</v>
      </c>
      <c r="I384" s="37">
        <f t="shared" si="54"/>
        <v>4497.21</v>
      </c>
      <c r="J384" s="46">
        <f t="shared" si="55"/>
        <v>41.881966819428044</v>
      </c>
      <c r="K384" s="58">
        <f t="shared" si="52"/>
        <v>41.881966819428044</v>
      </c>
    </row>
    <row r="385" spans="1:11">
      <c r="A385" s="9">
        <v>1391</v>
      </c>
      <c r="B385" s="23" t="s">
        <v>343</v>
      </c>
      <c r="C385" s="47">
        <v>9429.66</v>
      </c>
      <c r="D385" s="19">
        <v>1782.5</v>
      </c>
      <c r="E385" s="29">
        <f t="shared" si="53"/>
        <v>18.903120579108897</v>
      </c>
      <c r="F385" s="35">
        <v>1050.74</v>
      </c>
      <c r="G385" s="37">
        <v>1605.78</v>
      </c>
      <c r="H385" s="37">
        <v>2332.6</v>
      </c>
      <c r="I385" s="37">
        <f t="shared" si="54"/>
        <v>4989.12</v>
      </c>
      <c r="J385" s="46">
        <f t="shared" si="55"/>
        <v>35.727743570008343</v>
      </c>
      <c r="K385" s="58">
        <f t="shared" si="52"/>
        <v>35.727743570008343</v>
      </c>
    </row>
    <row r="386" spans="1:11">
      <c r="A386" s="9">
        <v>1393</v>
      </c>
      <c r="B386" s="23" t="s">
        <v>344</v>
      </c>
      <c r="C386" s="47">
        <v>4268</v>
      </c>
      <c r="D386" s="19">
        <v>1492.15</v>
      </c>
      <c r="E386" s="29">
        <f t="shared" si="53"/>
        <v>34.961340206185568</v>
      </c>
      <c r="F386" s="35">
        <v>333.25</v>
      </c>
      <c r="G386" s="37">
        <v>647.49</v>
      </c>
      <c r="H386" s="37">
        <v>1872</v>
      </c>
      <c r="I386" s="37">
        <f t="shared" si="54"/>
        <v>2852.74</v>
      </c>
      <c r="J386" s="46">
        <f t="shared" si="55"/>
        <v>52.305853319966076</v>
      </c>
      <c r="K386" s="58">
        <f t="shared" si="52"/>
        <v>0</v>
      </c>
    </row>
    <row r="387" spans="1:11">
      <c r="A387" s="9">
        <v>1394</v>
      </c>
      <c r="B387" s="23" t="s">
        <v>345</v>
      </c>
      <c r="C387" s="47">
        <v>7804.24</v>
      </c>
      <c r="D387" s="19">
        <v>2214.14</v>
      </c>
      <c r="E387" s="29">
        <f t="shared" si="53"/>
        <v>28.370988078275399</v>
      </c>
      <c r="F387" s="35">
        <v>980.13</v>
      </c>
      <c r="G387" s="37">
        <v>1021.13</v>
      </c>
      <c r="H387" s="37">
        <v>2761.6</v>
      </c>
      <c r="I387" s="37">
        <f t="shared" si="54"/>
        <v>4762.8599999999997</v>
      </c>
      <c r="J387" s="46">
        <f t="shared" si="55"/>
        <v>46.487614584514347</v>
      </c>
      <c r="K387" s="58">
        <f t="shared" si="52"/>
        <v>46.487614584514347</v>
      </c>
    </row>
    <row r="388" spans="1:11">
      <c r="A388" s="9">
        <v>1395</v>
      </c>
      <c r="B388" s="23" t="s">
        <v>346</v>
      </c>
      <c r="C388" s="47">
        <v>6247.26</v>
      </c>
      <c r="D388" s="19">
        <v>2219.5100000000002</v>
      </c>
      <c r="E388" s="29">
        <f t="shared" si="53"/>
        <v>35.52773535918147</v>
      </c>
      <c r="F388" s="35">
        <v>557.48</v>
      </c>
      <c r="G388" s="37">
        <v>763.62</v>
      </c>
      <c r="H388" s="37">
        <v>2013.2</v>
      </c>
      <c r="I388" s="37">
        <f t="shared" si="54"/>
        <v>3334.3</v>
      </c>
      <c r="J388" s="46">
        <f t="shared" si="55"/>
        <v>66.56599586120025</v>
      </c>
      <c r="K388" s="58">
        <f t="shared" si="52"/>
        <v>0</v>
      </c>
    </row>
    <row r="389" spans="1:11">
      <c r="A389" s="9">
        <v>1410</v>
      </c>
      <c r="B389" s="23" t="s">
        <v>338</v>
      </c>
      <c r="C389" s="47">
        <v>57910.07</v>
      </c>
      <c r="D389" s="19">
        <v>6941.45</v>
      </c>
      <c r="E389" s="29">
        <f t="shared" si="53"/>
        <v>11.986602675493225</v>
      </c>
      <c r="F389" s="35">
        <v>8651.7199999999993</v>
      </c>
      <c r="G389" s="37">
        <v>21781.35</v>
      </c>
      <c r="H389" s="37">
        <v>7547.8</v>
      </c>
      <c r="I389" s="37">
        <f t="shared" si="54"/>
        <v>37980.870000000003</v>
      </c>
      <c r="J389" s="46">
        <f t="shared" si="55"/>
        <v>18.276174295112249</v>
      </c>
      <c r="K389" s="58">
        <f t="shared" si="52"/>
        <v>18.276174295112249</v>
      </c>
    </row>
    <row r="390" spans="1:11">
      <c r="A390" s="9">
        <v>1396</v>
      </c>
      <c r="B390" s="23" t="s">
        <v>347</v>
      </c>
      <c r="C390" s="47">
        <v>9783.01</v>
      </c>
      <c r="D390" s="19">
        <v>2107.1799999999998</v>
      </c>
      <c r="E390" s="29">
        <f t="shared" si="53"/>
        <v>21.539178637249677</v>
      </c>
      <c r="F390" s="35">
        <v>1012.15</v>
      </c>
      <c r="G390" s="37">
        <v>2239.41</v>
      </c>
      <c r="H390" s="37">
        <v>1844.9</v>
      </c>
      <c r="I390" s="37">
        <f t="shared" si="54"/>
        <v>5096.46</v>
      </c>
      <c r="J390" s="46">
        <f t="shared" si="55"/>
        <v>41.345953858168215</v>
      </c>
      <c r="K390" s="58">
        <f t="shared" si="52"/>
        <v>41.345953858168215</v>
      </c>
    </row>
    <row r="391" spans="1:11">
      <c r="A391" s="9">
        <v>1397</v>
      </c>
      <c r="B391" s="23" t="s">
        <v>348</v>
      </c>
      <c r="C391" s="47">
        <v>9640.75</v>
      </c>
      <c r="D391" s="19">
        <v>2355.83</v>
      </c>
      <c r="E391" s="29">
        <f t="shared" si="53"/>
        <v>24.436169385161943</v>
      </c>
      <c r="F391" s="35">
        <v>948.61</v>
      </c>
      <c r="G391" s="37">
        <v>2036.13</v>
      </c>
      <c r="H391" s="37">
        <v>2601.9</v>
      </c>
      <c r="I391" s="37">
        <f t="shared" si="54"/>
        <v>5586.64</v>
      </c>
      <c r="J391" s="46">
        <f t="shared" si="55"/>
        <v>42.168996033393952</v>
      </c>
      <c r="K391" s="58">
        <f t="shared" si="52"/>
        <v>42.168996033393952</v>
      </c>
    </row>
    <row r="392" spans="1:11">
      <c r="A392" s="9">
        <v>1398</v>
      </c>
      <c r="B392" s="23" t="s">
        <v>349</v>
      </c>
      <c r="C392" s="47">
        <v>6037.41</v>
      </c>
      <c r="D392" s="19">
        <v>2116.31</v>
      </c>
      <c r="E392" s="29">
        <f t="shared" si="53"/>
        <v>35.053276156497567</v>
      </c>
      <c r="F392" s="35">
        <v>512.88</v>
      </c>
      <c r="G392" s="37">
        <v>845.08</v>
      </c>
      <c r="H392" s="37">
        <v>2139.1999999999998</v>
      </c>
      <c r="I392" s="37">
        <f t="shared" si="54"/>
        <v>3497.16</v>
      </c>
      <c r="J392" s="46">
        <f t="shared" si="55"/>
        <v>60.515103684132264</v>
      </c>
      <c r="K392" s="58">
        <f t="shared" si="52"/>
        <v>0</v>
      </c>
    </row>
    <row r="393" spans="1:11">
      <c r="A393" s="9">
        <v>1399</v>
      </c>
      <c r="B393" s="23" t="s">
        <v>350</v>
      </c>
      <c r="C393" s="47">
        <v>3663.81</v>
      </c>
      <c r="D393" s="19">
        <v>1264.4100000000001</v>
      </c>
      <c r="E393" s="29">
        <f t="shared" si="53"/>
        <v>34.510796138446047</v>
      </c>
      <c r="F393" s="35">
        <v>290.14999999999998</v>
      </c>
      <c r="G393" s="37">
        <v>238.63</v>
      </c>
      <c r="H393" s="37">
        <v>1905.7</v>
      </c>
      <c r="I393" s="37">
        <f t="shared" si="54"/>
        <v>2434.48</v>
      </c>
      <c r="J393" s="46">
        <f t="shared" si="55"/>
        <v>51.937580099240911</v>
      </c>
      <c r="K393" s="58">
        <f t="shared" si="52"/>
        <v>0</v>
      </c>
    </row>
    <row r="394" spans="1:11">
      <c r="A394" s="9">
        <v>1400</v>
      </c>
      <c r="B394" s="23" t="s">
        <v>351</v>
      </c>
      <c r="C394" s="47">
        <v>3637.63</v>
      </c>
      <c r="D394" s="19">
        <v>1597.31</v>
      </c>
      <c r="E394" s="29">
        <f t="shared" si="53"/>
        <v>43.910733087202381</v>
      </c>
      <c r="F394" s="35">
        <v>257.76</v>
      </c>
      <c r="G394" s="37">
        <v>460.29</v>
      </c>
      <c r="H394" s="37">
        <v>1734.4</v>
      </c>
      <c r="I394" s="37">
        <f t="shared" si="54"/>
        <v>2452.4499999999998</v>
      </c>
      <c r="J394" s="46">
        <f t="shared" si="55"/>
        <v>65.131195335276971</v>
      </c>
      <c r="K394" s="58">
        <f t="shared" si="52"/>
        <v>0</v>
      </c>
    </row>
    <row r="395" spans="1:11">
      <c r="A395" s="9">
        <v>1401</v>
      </c>
      <c r="B395" s="23" t="s">
        <v>352</v>
      </c>
      <c r="C395" s="47">
        <v>6064.95</v>
      </c>
      <c r="D395" s="19">
        <v>1999.34</v>
      </c>
      <c r="E395" s="29">
        <f t="shared" si="53"/>
        <v>32.965481990783104</v>
      </c>
      <c r="F395" s="35">
        <v>393.61</v>
      </c>
      <c r="G395" s="37">
        <v>1029.97</v>
      </c>
      <c r="H395" s="37">
        <v>1477.2</v>
      </c>
      <c r="I395" s="37">
        <f t="shared" si="54"/>
        <v>2900.7799999999997</v>
      </c>
      <c r="J395" s="46">
        <f t="shared" si="55"/>
        <v>68.924220382104124</v>
      </c>
      <c r="K395" s="58">
        <f t="shared" si="52"/>
        <v>0</v>
      </c>
    </row>
    <row r="396" spans="1:11">
      <c r="A396" s="9">
        <v>1402</v>
      </c>
      <c r="B396" s="23" t="s">
        <v>353</v>
      </c>
      <c r="C396" s="47">
        <v>7722.8</v>
      </c>
      <c r="D396" s="19">
        <v>2325.8000000000002</v>
      </c>
      <c r="E396" s="29">
        <f t="shared" si="53"/>
        <v>30.116020096338119</v>
      </c>
      <c r="F396" s="35">
        <v>804.86</v>
      </c>
      <c r="G396" s="37">
        <v>670.69</v>
      </c>
      <c r="H396" s="37">
        <v>2513</v>
      </c>
      <c r="I396" s="37">
        <f t="shared" si="54"/>
        <v>3988.55</v>
      </c>
      <c r="J396" s="46">
        <f t="shared" si="55"/>
        <v>58.311917864888244</v>
      </c>
      <c r="K396" s="58">
        <f t="shared" si="52"/>
        <v>0</v>
      </c>
    </row>
    <row r="397" spans="1:11">
      <c r="A397" s="9">
        <v>1403</v>
      </c>
      <c r="B397" s="23" t="s">
        <v>354</v>
      </c>
      <c r="C397" s="47">
        <v>6051.33</v>
      </c>
      <c r="D397" s="19">
        <v>1892.67</v>
      </c>
      <c r="E397" s="29">
        <f t="shared" si="53"/>
        <v>31.276925898934614</v>
      </c>
      <c r="F397" s="35">
        <v>256.45</v>
      </c>
      <c r="G397" s="37">
        <v>823.54</v>
      </c>
      <c r="H397" s="37">
        <v>2117</v>
      </c>
      <c r="I397" s="37">
        <f t="shared" si="54"/>
        <v>3196.99</v>
      </c>
      <c r="J397" s="46">
        <f t="shared" si="55"/>
        <v>59.201624027600964</v>
      </c>
      <c r="K397" s="58">
        <f t="shared" si="52"/>
        <v>0</v>
      </c>
    </row>
    <row r="398" spans="1:11">
      <c r="A398" s="9">
        <v>1404</v>
      </c>
      <c r="B398" s="23" t="s">
        <v>355</v>
      </c>
      <c r="C398" s="47">
        <v>4316.57</v>
      </c>
      <c r="D398" s="19">
        <v>1259.77</v>
      </c>
      <c r="E398" s="29">
        <f t="shared" si="53"/>
        <v>29.184514556696641</v>
      </c>
      <c r="F398" s="35">
        <v>567.72</v>
      </c>
      <c r="G398" s="37">
        <v>546.63</v>
      </c>
      <c r="H398" s="37">
        <v>1750.3</v>
      </c>
      <c r="I398" s="37">
        <f t="shared" si="54"/>
        <v>2864.6499999999996</v>
      </c>
      <c r="J398" s="46">
        <f t="shared" si="55"/>
        <v>43.976402003735195</v>
      </c>
      <c r="K398" s="58">
        <f t="shared" si="52"/>
        <v>43.976402003735195</v>
      </c>
    </row>
    <row r="399" spans="1:11">
      <c r="A399" s="9">
        <v>1405</v>
      </c>
      <c r="B399" s="23" t="s">
        <v>356</v>
      </c>
      <c r="C399" s="47">
        <v>7912.08</v>
      </c>
      <c r="D399" s="19">
        <v>1679.14</v>
      </c>
      <c r="E399" s="29">
        <f t="shared" si="53"/>
        <v>21.222485111374002</v>
      </c>
      <c r="F399" s="35">
        <v>775.54</v>
      </c>
      <c r="G399" s="37">
        <v>1712.77</v>
      </c>
      <c r="H399" s="37">
        <v>1914.5</v>
      </c>
      <c r="I399" s="37">
        <f t="shared" si="54"/>
        <v>4402.8099999999995</v>
      </c>
      <c r="J399" s="46">
        <f t="shared" si="55"/>
        <v>38.13791646698359</v>
      </c>
      <c r="K399" s="58">
        <f t="shared" si="52"/>
        <v>38.13791646698359</v>
      </c>
    </row>
    <row r="400" spans="1:11">
      <c r="A400" s="9">
        <v>1406</v>
      </c>
      <c r="B400" s="23" t="s">
        <v>357</v>
      </c>
      <c r="C400" s="47">
        <v>5105.79</v>
      </c>
      <c r="D400" s="19">
        <v>1741.49</v>
      </c>
      <c r="E400" s="29">
        <f t="shared" si="53"/>
        <v>34.108139974421199</v>
      </c>
      <c r="F400" s="35">
        <v>155.78</v>
      </c>
      <c r="G400" s="37">
        <v>665.83</v>
      </c>
      <c r="H400" s="37">
        <v>2019.3</v>
      </c>
      <c r="I400" s="37">
        <f t="shared" si="54"/>
        <v>2840.91</v>
      </c>
      <c r="J400" s="46">
        <f t="shared" si="55"/>
        <v>61.300428383862929</v>
      </c>
      <c r="K400" s="58">
        <f t="shared" si="52"/>
        <v>0</v>
      </c>
    </row>
    <row r="401" spans="1:11">
      <c r="A401" s="9">
        <v>1407</v>
      </c>
      <c r="B401" s="23" t="s">
        <v>358</v>
      </c>
      <c r="C401" s="47">
        <v>11758.73</v>
      </c>
      <c r="D401" s="19">
        <v>2042.46</v>
      </c>
      <c r="E401" s="29">
        <f t="shared" si="53"/>
        <v>17.369732955854928</v>
      </c>
      <c r="F401" s="35">
        <v>969.48</v>
      </c>
      <c r="G401" s="37">
        <v>1397.65</v>
      </c>
      <c r="H401" s="37">
        <v>2083.6999999999998</v>
      </c>
      <c r="I401" s="37">
        <f t="shared" si="54"/>
        <v>4450.83</v>
      </c>
      <c r="J401" s="46">
        <f t="shared" si="55"/>
        <v>45.889418378145201</v>
      </c>
      <c r="K401" s="58">
        <f t="shared" si="52"/>
        <v>45.889418378145201</v>
      </c>
    </row>
    <row r="402" spans="1:11">
      <c r="A402" s="9">
        <v>1408</v>
      </c>
      <c r="B402" s="23" t="s">
        <v>359</v>
      </c>
      <c r="C402" s="47">
        <v>9785.65</v>
      </c>
      <c r="D402" s="19">
        <v>1984.78</v>
      </c>
      <c r="E402" s="29">
        <f t="shared" si="53"/>
        <v>20.282556600736793</v>
      </c>
      <c r="F402" s="35">
        <v>902.22</v>
      </c>
      <c r="G402" s="37">
        <v>1275.71</v>
      </c>
      <c r="H402" s="37">
        <v>2398.6</v>
      </c>
      <c r="I402" s="37">
        <f t="shared" si="54"/>
        <v>4576.5300000000007</v>
      </c>
      <c r="J402" s="46">
        <f t="shared" si="55"/>
        <v>43.368665779531646</v>
      </c>
      <c r="K402" s="58">
        <f t="shared" si="52"/>
        <v>43.368665779531646</v>
      </c>
    </row>
    <row r="403" spans="1:11">
      <c r="A403" s="9">
        <v>1409</v>
      </c>
      <c r="B403" s="23" t="s">
        <v>360</v>
      </c>
      <c r="C403" s="47">
        <v>7968.13</v>
      </c>
      <c r="D403" s="19">
        <v>1625.42</v>
      </c>
      <c r="E403" s="29">
        <f t="shared" si="53"/>
        <v>20.39901457431041</v>
      </c>
      <c r="F403" s="35">
        <v>620.19000000000005</v>
      </c>
      <c r="G403" s="37">
        <v>844.96</v>
      </c>
      <c r="H403" s="37">
        <v>2542.1</v>
      </c>
      <c r="I403" s="37">
        <f t="shared" si="54"/>
        <v>4007.25</v>
      </c>
      <c r="J403" s="46">
        <f t="shared" si="55"/>
        <v>40.561981408696738</v>
      </c>
      <c r="K403" s="58">
        <f t="shared" si="52"/>
        <v>40.561981408696738</v>
      </c>
    </row>
    <row r="404" spans="1:11">
      <c r="A404" s="9">
        <v>1411</v>
      </c>
      <c r="B404" s="23" t="s">
        <v>361</v>
      </c>
      <c r="C404" s="47">
        <v>3844.83</v>
      </c>
      <c r="D404" s="19">
        <v>1624.8</v>
      </c>
      <c r="E404" s="29">
        <f t="shared" si="53"/>
        <v>42.259345666778501</v>
      </c>
      <c r="F404" s="35">
        <v>250.27</v>
      </c>
      <c r="G404" s="37">
        <v>169.22</v>
      </c>
      <c r="H404" s="37">
        <v>1883.6</v>
      </c>
      <c r="I404" s="37">
        <f t="shared" si="54"/>
        <v>2303.09</v>
      </c>
      <c r="J404" s="46">
        <f t="shared" si="55"/>
        <v>70.548697619285377</v>
      </c>
      <c r="K404" s="58">
        <f t="shared" si="52"/>
        <v>0</v>
      </c>
    </row>
    <row r="405" spans="1:11">
      <c r="A405" s="9">
        <v>1412</v>
      </c>
      <c r="B405" s="23" t="s">
        <v>362</v>
      </c>
      <c r="C405" s="47">
        <v>4220.7700000000004</v>
      </c>
      <c r="D405" s="19">
        <v>1584.57</v>
      </c>
      <c r="E405" s="29">
        <f t="shared" si="53"/>
        <v>37.542202015272089</v>
      </c>
      <c r="F405" s="35">
        <v>310.95</v>
      </c>
      <c r="G405" s="37">
        <v>559.72</v>
      </c>
      <c r="H405" s="37">
        <v>1875.7</v>
      </c>
      <c r="I405" s="37">
        <f t="shared" si="54"/>
        <v>2746.37</v>
      </c>
      <c r="J405" s="46">
        <f t="shared" si="55"/>
        <v>57.696887163783472</v>
      </c>
      <c r="K405" s="58">
        <f t="shared" si="52"/>
        <v>0</v>
      </c>
    </row>
    <row r="406" spans="1:11">
      <c r="A406" s="9">
        <v>1413</v>
      </c>
      <c r="B406" s="23" t="s">
        <v>363</v>
      </c>
      <c r="C406" s="47">
        <v>8117.24</v>
      </c>
      <c r="D406" s="19">
        <v>1664.03</v>
      </c>
      <c r="E406" s="29">
        <f t="shared" si="53"/>
        <v>20.49994825827498</v>
      </c>
      <c r="F406" s="35">
        <v>868.88</v>
      </c>
      <c r="G406" s="37">
        <v>1111.22</v>
      </c>
      <c r="H406" s="37">
        <v>2861.9</v>
      </c>
      <c r="I406" s="37">
        <f t="shared" si="54"/>
        <v>4842</v>
      </c>
      <c r="J406" s="46">
        <f t="shared" si="55"/>
        <v>34.366584056175128</v>
      </c>
      <c r="K406" s="58">
        <f t="shared" si="52"/>
        <v>34.366584056175128</v>
      </c>
    </row>
    <row r="407" spans="1:11">
      <c r="A407" s="9">
        <v>1414</v>
      </c>
      <c r="B407" s="23" t="s">
        <v>364</v>
      </c>
      <c r="C407" s="47">
        <v>4563.54</v>
      </c>
      <c r="D407" s="19">
        <v>1604.73</v>
      </c>
      <c r="E407" s="29">
        <f t="shared" si="53"/>
        <v>35.16414888441868</v>
      </c>
      <c r="F407" s="35">
        <v>903.36</v>
      </c>
      <c r="G407" s="37">
        <v>854.83</v>
      </c>
      <c r="H407" s="37">
        <v>1360.8</v>
      </c>
      <c r="I407" s="37">
        <f t="shared" si="54"/>
        <v>3118.99</v>
      </c>
      <c r="J407" s="46">
        <f t="shared" si="55"/>
        <v>51.450309234720216</v>
      </c>
      <c r="K407" s="58">
        <f t="shared" si="52"/>
        <v>0</v>
      </c>
    </row>
    <row r="408" spans="1:11">
      <c r="A408" s="9">
        <v>1415</v>
      </c>
      <c r="B408" s="23" t="s">
        <v>365</v>
      </c>
      <c r="C408" s="47">
        <v>6657.02</v>
      </c>
      <c r="D408" s="19">
        <v>1671.84</v>
      </c>
      <c r="E408" s="29">
        <f t="shared" si="53"/>
        <v>25.113939870993324</v>
      </c>
      <c r="F408" s="35">
        <v>649.51</v>
      </c>
      <c r="G408" s="37">
        <v>924.73</v>
      </c>
      <c r="H408" s="37">
        <v>2437</v>
      </c>
      <c r="I408" s="37">
        <f t="shared" si="54"/>
        <v>4011.24</v>
      </c>
      <c r="J408" s="46">
        <f t="shared" si="55"/>
        <v>41.678882340622856</v>
      </c>
      <c r="K408" s="58">
        <f t="shared" si="52"/>
        <v>41.678882340622856</v>
      </c>
    </row>
    <row r="409" spans="1:11">
      <c r="A409" s="9">
        <v>1416</v>
      </c>
      <c r="B409" s="23" t="s">
        <v>366</v>
      </c>
      <c r="C409" s="47">
        <v>11386.06</v>
      </c>
      <c r="D409" s="19">
        <v>2514.9</v>
      </c>
      <c r="E409" s="29">
        <f t="shared" si="53"/>
        <v>22.087535108720665</v>
      </c>
      <c r="F409" s="35">
        <v>1305.48</v>
      </c>
      <c r="G409" s="37">
        <v>3440.99</v>
      </c>
      <c r="H409" s="37">
        <v>2264.1999999999998</v>
      </c>
      <c r="I409" s="37">
        <f t="shared" si="54"/>
        <v>7010.6699999999992</v>
      </c>
      <c r="J409" s="46">
        <f t="shared" si="55"/>
        <v>35.872462974294898</v>
      </c>
      <c r="K409" s="58">
        <f t="shared" si="52"/>
        <v>35.872462974294898</v>
      </c>
    </row>
    <row r="410" spans="1:11">
      <c r="A410" s="9">
        <v>1417</v>
      </c>
      <c r="B410" s="23" t="s">
        <v>367</v>
      </c>
      <c r="C410" s="47">
        <v>6456.17</v>
      </c>
      <c r="D410" s="19">
        <v>1848.27</v>
      </c>
      <c r="E410" s="29">
        <f t="shared" si="53"/>
        <v>28.627963637884378</v>
      </c>
      <c r="F410" s="35">
        <v>420.1</v>
      </c>
      <c r="G410" s="37">
        <v>1202.93</v>
      </c>
      <c r="H410" s="37">
        <v>2023.7</v>
      </c>
      <c r="I410" s="37">
        <f t="shared" si="54"/>
        <v>3646.7300000000005</v>
      </c>
      <c r="J410" s="46">
        <f t="shared" si="55"/>
        <v>50.68294060706441</v>
      </c>
      <c r="K410" s="58">
        <f t="shared" si="52"/>
        <v>0</v>
      </c>
    </row>
    <row r="411" spans="1:11">
      <c r="A411" s="9">
        <v>1418</v>
      </c>
      <c r="B411" s="23" t="s">
        <v>368</v>
      </c>
      <c r="C411" s="47">
        <v>13365.08</v>
      </c>
      <c r="D411" s="19">
        <v>2361.8000000000002</v>
      </c>
      <c r="E411" s="29">
        <f t="shared" si="53"/>
        <v>17.671424338649679</v>
      </c>
      <c r="F411" s="35">
        <v>1666.42</v>
      </c>
      <c r="G411" s="37">
        <v>1969.07</v>
      </c>
      <c r="H411" s="37">
        <v>3366.2</v>
      </c>
      <c r="I411" s="37">
        <f t="shared" si="54"/>
        <v>7001.69</v>
      </c>
      <c r="J411" s="46">
        <f t="shared" si="55"/>
        <v>33.731856166154181</v>
      </c>
      <c r="K411" s="58">
        <f t="shared" si="52"/>
        <v>33.731856166154181</v>
      </c>
    </row>
    <row r="412" spans="1:11">
      <c r="A412" s="9">
        <v>1419</v>
      </c>
      <c r="B412" s="23" t="s">
        <v>369</v>
      </c>
      <c r="C412" s="47">
        <v>9576.19</v>
      </c>
      <c r="D412" s="19">
        <v>2080.16</v>
      </c>
      <c r="E412" s="29">
        <f t="shared" si="53"/>
        <v>21.72220893695718</v>
      </c>
      <c r="F412" s="35">
        <v>396.38</v>
      </c>
      <c r="G412" s="37">
        <v>1038.79</v>
      </c>
      <c r="H412" s="37">
        <v>2963.4</v>
      </c>
      <c r="I412" s="37">
        <f t="shared" si="54"/>
        <v>4398.57</v>
      </c>
      <c r="J412" s="46">
        <f t="shared" si="55"/>
        <v>47.291733449734799</v>
      </c>
      <c r="K412" s="58">
        <f t="shared" si="52"/>
        <v>47.291733449734799</v>
      </c>
    </row>
    <row r="413" spans="1:11">
      <c r="A413" s="9">
        <v>1420</v>
      </c>
      <c r="B413" s="23" t="s">
        <v>370</v>
      </c>
      <c r="C413" s="47">
        <v>5034.05</v>
      </c>
      <c r="D413" s="19">
        <v>1858.1</v>
      </c>
      <c r="E413" s="29">
        <f t="shared" si="53"/>
        <v>36.910638551464523</v>
      </c>
      <c r="F413" s="35">
        <v>392.03</v>
      </c>
      <c r="G413" s="37">
        <v>524.33000000000004</v>
      </c>
      <c r="H413" s="37">
        <v>2006</v>
      </c>
      <c r="I413" s="37">
        <f t="shared" si="54"/>
        <v>2922.36</v>
      </c>
      <c r="J413" s="46">
        <f t="shared" si="55"/>
        <v>63.582173311980725</v>
      </c>
      <c r="K413" s="58">
        <f t="shared" si="52"/>
        <v>0</v>
      </c>
    </row>
    <row r="414" spans="1:11">
      <c r="A414" s="7"/>
      <c r="B414" s="23"/>
      <c r="C414" s="47"/>
      <c r="D414" s="19"/>
      <c r="E414" s="29"/>
      <c r="F414" s="35"/>
      <c r="G414" s="37"/>
      <c r="H414" s="37"/>
      <c r="I414" s="37"/>
      <c r="J414" s="46"/>
      <c r="K414" s="58"/>
    </row>
    <row r="415" spans="1:11" s="5" customFormat="1">
      <c r="A415" s="8"/>
      <c r="B415" s="62" t="s">
        <v>371</v>
      </c>
      <c r="C415" s="48"/>
      <c r="D415" s="20"/>
      <c r="E415" s="31"/>
      <c r="F415" s="36"/>
      <c r="G415" s="38"/>
      <c r="H415" s="38"/>
      <c r="I415" s="39"/>
      <c r="J415" s="46"/>
      <c r="K415" s="59"/>
    </row>
    <row r="416" spans="1:11">
      <c r="A416" s="9">
        <v>1422</v>
      </c>
      <c r="B416" s="23" t="s">
        <v>308</v>
      </c>
      <c r="C416" s="47">
        <v>5592.82</v>
      </c>
      <c r="D416" s="19">
        <v>2122.56</v>
      </c>
      <c r="E416" s="29">
        <f t="shared" ref="E416:E455" si="56">D416/C416*100</f>
        <v>37.95151640853809</v>
      </c>
      <c r="F416" s="35">
        <v>1804.86</v>
      </c>
      <c r="G416" s="37">
        <v>499.63</v>
      </c>
      <c r="H416" s="37">
        <v>1909.4</v>
      </c>
      <c r="I416" s="37">
        <f t="shared" ref="I416:I455" si="57">F416+G416+H416</f>
        <v>4213.8899999999994</v>
      </c>
      <c r="J416" s="46">
        <f t="shared" ref="J416:J455" si="58">D416/I416*100</f>
        <v>50.370560218705286</v>
      </c>
      <c r="K416" s="58">
        <f t="shared" ref="K416:K476" si="59">IF(J416&gt;50,0,J416)</f>
        <v>0</v>
      </c>
    </row>
    <row r="417" spans="1:11">
      <c r="A417" s="9">
        <v>1423</v>
      </c>
      <c r="B417" s="23" t="s">
        <v>372</v>
      </c>
      <c r="C417" s="47">
        <v>6581.42</v>
      </c>
      <c r="D417" s="19">
        <v>2138.83</v>
      </c>
      <c r="E417" s="29">
        <f t="shared" si="56"/>
        <v>32.498001950946751</v>
      </c>
      <c r="F417" s="35">
        <v>597.21</v>
      </c>
      <c r="G417" s="37">
        <v>908.88</v>
      </c>
      <c r="H417" s="37">
        <v>2170.8000000000002</v>
      </c>
      <c r="I417" s="37">
        <f t="shared" si="57"/>
        <v>3676.8900000000003</v>
      </c>
      <c r="J417" s="46">
        <f t="shared" si="58"/>
        <v>58.169540018874642</v>
      </c>
      <c r="K417" s="58">
        <f t="shared" si="59"/>
        <v>0</v>
      </c>
    </row>
    <row r="418" spans="1:11">
      <c r="A418" s="9">
        <v>1424</v>
      </c>
      <c r="B418" s="23" t="s">
        <v>373</v>
      </c>
      <c r="C418" s="47">
        <v>6525.15</v>
      </c>
      <c r="D418" s="19">
        <v>1685.59</v>
      </c>
      <c r="E418" s="29">
        <f t="shared" si="56"/>
        <v>25.832203091116678</v>
      </c>
      <c r="F418" s="35">
        <v>440.95</v>
      </c>
      <c r="G418" s="37">
        <v>751.69</v>
      </c>
      <c r="H418" s="37">
        <v>2039.8</v>
      </c>
      <c r="I418" s="37">
        <f t="shared" si="57"/>
        <v>3232.44</v>
      </c>
      <c r="J418" s="46">
        <f t="shared" si="58"/>
        <v>52.14605684869634</v>
      </c>
      <c r="K418" s="58">
        <f t="shared" si="59"/>
        <v>0</v>
      </c>
    </row>
    <row r="419" spans="1:11">
      <c r="A419" s="9">
        <v>1425</v>
      </c>
      <c r="B419" s="23" t="s">
        <v>374</v>
      </c>
      <c r="C419" s="47">
        <v>3727.42</v>
      </c>
      <c r="D419" s="19">
        <v>1637.65</v>
      </c>
      <c r="E419" s="29">
        <f t="shared" si="56"/>
        <v>43.935215242714804</v>
      </c>
      <c r="F419" s="35">
        <v>349.75</v>
      </c>
      <c r="G419" s="37">
        <v>437.77</v>
      </c>
      <c r="H419" s="37">
        <v>1665.4</v>
      </c>
      <c r="I419" s="37">
        <f t="shared" si="57"/>
        <v>2452.92</v>
      </c>
      <c r="J419" s="46">
        <f t="shared" si="58"/>
        <v>66.763286205828152</v>
      </c>
      <c r="K419" s="58">
        <f t="shared" si="59"/>
        <v>0</v>
      </c>
    </row>
    <row r="420" spans="1:11">
      <c r="A420" s="9">
        <v>1426</v>
      </c>
      <c r="B420" s="23" t="s">
        <v>375</v>
      </c>
      <c r="C420" s="47">
        <v>4449.71</v>
      </c>
      <c r="D420" s="19">
        <v>1359.8</v>
      </c>
      <c r="E420" s="29">
        <f t="shared" si="56"/>
        <v>30.559294875396375</v>
      </c>
      <c r="F420" s="35">
        <v>369.01</v>
      </c>
      <c r="G420" s="37">
        <v>984.12</v>
      </c>
      <c r="H420" s="37">
        <v>1316.8</v>
      </c>
      <c r="I420" s="37">
        <f t="shared" si="57"/>
        <v>2669.9300000000003</v>
      </c>
      <c r="J420" s="46">
        <f t="shared" si="58"/>
        <v>50.930174199323574</v>
      </c>
      <c r="K420" s="58">
        <f t="shared" si="59"/>
        <v>0</v>
      </c>
    </row>
    <row r="421" spans="1:11">
      <c r="A421" s="9">
        <v>1427</v>
      </c>
      <c r="B421" s="23" t="s">
        <v>376</v>
      </c>
      <c r="C421" s="47">
        <v>7947.88</v>
      </c>
      <c r="D421" s="19">
        <v>2480.27</v>
      </c>
      <c r="E421" s="29">
        <f t="shared" si="56"/>
        <v>31.206686562957671</v>
      </c>
      <c r="F421" s="35">
        <v>809.05</v>
      </c>
      <c r="G421" s="37">
        <v>1252.51</v>
      </c>
      <c r="H421" s="37">
        <v>2574.4</v>
      </c>
      <c r="I421" s="37">
        <f t="shared" si="57"/>
        <v>4635.96</v>
      </c>
      <c r="J421" s="46">
        <f t="shared" si="58"/>
        <v>53.500677313868103</v>
      </c>
      <c r="K421" s="58">
        <f t="shared" si="59"/>
        <v>0</v>
      </c>
    </row>
    <row r="422" spans="1:11">
      <c r="A422" s="9">
        <v>1428</v>
      </c>
      <c r="B422" s="23" t="s">
        <v>230</v>
      </c>
      <c r="C422" s="47">
        <v>5066.09</v>
      </c>
      <c r="D422" s="19">
        <v>2250.98</v>
      </c>
      <c r="E422" s="29">
        <f t="shared" si="56"/>
        <v>44.432293938718026</v>
      </c>
      <c r="F422" s="35">
        <v>600.63</v>
      </c>
      <c r="G422" s="37">
        <v>459.36</v>
      </c>
      <c r="H422" s="37">
        <v>2044.8</v>
      </c>
      <c r="I422" s="37">
        <f t="shared" si="57"/>
        <v>3104.79</v>
      </c>
      <c r="J422" s="46">
        <f t="shared" si="58"/>
        <v>72.500233510156889</v>
      </c>
      <c r="K422" s="58">
        <f t="shared" si="59"/>
        <v>0</v>
      </c>
    </row>
    <row r="423" spans="1:11">
      <c r="A423" s="9">
        <v>1429</v>
      </c>
      <c r="B423" s="23" t="s">
        <v>377</v>
      </c>
      <c r="C423" s="47">
        <v>5898.69</v>
      </c>
      <c r="D423" s="19">
        <v>1986.73</v>
      </c>
      <c r="E423" s="29">
        <f t="shared" si="56"/>
        <v>33.680868124956561</v>
      </c>
      <c r="F423" s="35">
        <v>592.44000000000005</v>
      </c>
      <c r="G423" s="37">
        <v>670.35</v>
      </c>
      <c r="H423" s="37">
        <v>2280.6999999999998</v>
      </c>
      <c r="I423" s="37">
        <f t="shared" si="57"/>
        <v>3543.49</v>
      </c>
      <c r="J423" s="46">
        <f t="shared" si="58"/>
        <v>56.067041250292796</v>
      </c>
      <c r="K423" s="58">
        <f t="shared" si="59"/>
        <v>0</v>
      </c>
    </row>
    <row r="424" spans="1:11">
      <c r="A424" s="9">
        <v>1430</v>
      </c>
      <c r="B424" s="23" t="s">
        <v>378</v>
      </c>
      <c r="C424" s="47">
        <v>9464.3700000000008</v>
      </c>
      <c r="D424" s="19">
        <v>2191.2800000000002</v>
      </c>
      <c r="E424" s="29">
        <f t="shared" si="56"/>
        <v>23.152940977582237</v>
      </c>
      <c r="F424" s="35">
        <v>734.48</v>
      </c>
      <c r="G424" s="37">
        <v>2075.19</v>
      </c>
      <c r="H424" s="37">
        <v>1811</v>
      </c>
      <c r="I424" s="37">
        <f t="shared" si="57"/>
        <v>4620.67</v>
      </c>
      <c r="J424" s="46">
        <f t="shared" si="58"/>
        <v>47.423425607108925</v>
      </c>
      <c r="K424" s="58">
        <f t="shared" si="59"/>
        <v>47.423425607108925</v>
      </c>
    </row>
    <row r="425" spans="1:11">
      <c r="A425" s="9">
        <v>1431</v>
      </c>
      <c r="B425" s="23" t="s">
        <v>379</v>
      </c>
      <c r="C425" s="47">
        <v>10249.879999999999</v>
      </c>
      <c r="D425" s="19">
        <v>2238.7800000000002</v>
      </c>
      <c r="E425" s="29">
        <f t="shared" si="56"/>
        <v>21.842011808918745</v>
      </c>
      <c r="F425" s="35">
        <v>1114.22</v>
      </c>
      <c r="G425" s="37">
        <v>946.72</v>
      </c>
      <c r="H425" s="37">
        <v>2922.6</v>
      </c>
      <c r="I425" s="37">
        <f t="shared" si="57"/>
        <v>4983.54</v>
      </c>
      <c r="J425" s="46">
        <f t="shared" si="58"/>
        <v>44.923488122900594</v>
      </c>
      <c r="K425" s="58">
        <f t="shared" si="59"/>
        <v>44.923488122900594</v>
      </c>
    </row>
    <row r="426" spans="1:11">
      <c r="A426" s="9">
        <v>1432</v>
      </c>
      <c r="B426" s="23" t="s">
        <v>380</v>
      </c>
      <c r="C426" s="47">
        <v>5311.27</v>
      </c>
      <c r="D426" s="19">
        <v>1736.27</v>
      </c>
      <c r="E426" s="29">
        <f t="shared" si="56"/>
        <v>32.690298177272098</v>
      </c>
      <c r="F426" s="35">
        <v>302.75</v>
      </c>
      <c r="G426" s="37">
        <v>1106.78</v>
      </c>
      <c r="H426" s="37">
        <v>1637.9</v>
      </c>
      <c r="I426" s="37">
        <f t="shared" si="57"/>
        <v>3047.4300000000003</v>
      </c>
      <c r="J426" s="46">
        <f t="shared" si="58"/>
        <v>56.974893598868547</v>
      </c>
      <c r="K426" s="58">
        <f t="shared" si="59"/>
        <v>0</v>
      </c>
    </row>
    <row r="427" spans="1:11">
      <c r="A427" s="9">
        <v>1444</v>
      </c>
      <c r="B427" s="23" t="s">
        <v>371</v>
      </c>
      <c r="C427" s="47">
        <v>51120.2</v>
      </c>
      <c r="D427" s="19">
        <v>7470.11</v>
      </c>
      <c r="E427" s="29">
        <f t="shared" si="56"/>
        <v>14.612834065594424</v>
      </c>
      <c r="F427" s="35">
        <v>7452.17</v>
      </c>
      <c r="G427" s="37">
        <v>22881.84</v>
      </c>
      <c r="H427" s="37">
        <v>6072.7</v>
      </c>
      <c r="I427" s="37">
        <f t="shared" si="57"/>
        <v>36406.71</v>
      </c>
      <c r="J427" s="46">
        <f t="shared" si="58"/>
        <v>20.518497826362228</v>
      </c>
      <c r="K427" s="58">
        <f t="shared" si="59"/>
        <v>20.518497826362228</v>
      </c>
    </row>
    <row r="428" spans="1:11">
      <c r="A428" s="9">
        <v>1433</v>
      </c>
      <c r="B428" s="23" t="s">
        <v>381</v>
      </c>
      <c r="C428" s="47">
        <v>4555.9799999999996</v>
      </c>
      <c r="D428" s="19">
        <v>1759.74</v>
      </c>
      <c r="E428" s="29">
        <f t="shared" si="56"/>
        <v>38.624840319755577</v>
      </c>
      <c r="F428" s="35">
        <v>291.73</v>
      </c>
      <c r="G428" s="37">
        <v>499.34</v>
      </c>
      <c r="H428" s="37">
        <v>2042</v>
      </c>
      <c r="I428" s="37">
        <f t="shared" si="57"/>
        <v>2833.0699999999997</v>
      </c>
      <c r="J428" s="46">
        <f t="shared" si="58"/>
        <v>62.114243559107265</v>
      </c>
      <c r="K428" s="58">
        <f t="shared" si="59"/>
        <v>0</v>
      </c>
    </row>
    <row r="429" spans="1:11">
      <c r="A429" s="9">
        <v>1434</v>
      </c>
      <c r="B429" s="23" t="s">
        <v>382</v>
      </c>
      <c r="C429" s="47">
        <v>6295.76</v>
      </c>
      <c r="D429" s="19">
        <v>2009.87</v>
      </c>
      <c r="E429" s="29">
        <f t="shared" si="56"/>
        <v>31.924183895192954</v>
      </c>
      <c r="F429" s="35">
        <v>881.44</v>
      </c>
      <c r="G429" s="37">
        <v>1526.93</v>
      </c>
      <c r="H429" s="37">
        <v>1923.4</v>
      </c>
      <c r="I429" s="37">
        <f t="shared" si="57"/>
        <v>4331.7700000000004</v>
      </c>
      <c r="J429" s="46">
        <f t="shared" si="58"/>
        <v>46.398354483271262</v>
      </c>
      <c r="K429" s="58">
        <f t="shared" si="59"/>
        <v>46.398354483271262</v>
      </c>
    </row>
    <row r="430" spans="1:11">
      <c r="A430" s="9">
        <v>1436</v>
      </c>
      <c r="B430" s="23" t="s">
        <v>383</v>
      </c>
      <c r="C430" s="47">
        <v>15071.09</v>
      </c>
      <c r="D430" s="19">
        <v>2697.3</v>
      </c>
      <c r="E430" s="29">
        <f t="shared" si="56"/>
        <v>17.897179301563458</v>
      </c>
      <c r="F430" s="35">
        <v>1619.15</v>
      </c>
      <c r="G430" s="37">
        <v>3629.35</v>
      </c>
      <c r="H430" s="37">
        <v>2015.5</v>
      </c>
      <c r="I430" s="37">
        <f t="shared" si="57"/>
        <v>7264</v>
      </c>
      <c r="J430" s="46">
        <f t="shared" si="58"/>
        <v>37.132433920704848</v>
      </c>
      <c r="K430" s="58">
        <f t="shared" si="59"/>
        <v>37.132433920704848</v>
      </c>
    </row>
    <row r="431" spans="1:11">
      <c r="A431" s="9">
        <v>1435</v>
      </c>
      <c r="B431" s="23" t="s">
        <v>384</v>
      </c>
      <c r="C431" s="47">
        <v>9475.99</v>
      </c>
      <c r="D431" s="19">
        <v>2050.0500000000002</v>
      </c>
      <c r="E431" s="29">
        <f t="shared" si="56"/>
        <v>21.634151154655086</v>
      </c>
      <c r="F431" s="35">
        <v>2266.9299999999998</v>
      </c>
      <c r="G431" s="37">
        <v>5924.65</v>
      </c>
      <c r="H431" s="37">
        <v>1009.5</v>
      </c>
      <c r="I431" s="37">
        <f t="shared" si="57"/>
        <v>9201.08</v>
      </c>
      <c r="J431" s="46">
        <f t="shared" si="58"/>
        <v>22.280536632656169</v>
      </c>
      <c r="K431" s="58">
        <f t="shared" si="59"/>
        <v>22.280536632656169</v>
      </c>
    </row>
    <row r="432" spans="1:11">
      <c r="A432" s="9">
        <v>1437</v>
      </c>
      <c r="B432" s="23" t="s">
        <v>385</v>
      </c>
      <c r="C432" s="47">
        <v>6028.25</v>
      </c>
      <c r="D432" s="19">
        <v>1581.19</v>
      </c>
      <c r="E432" s="29">
        <f t="shared" si="56"/>
        <v>26.229668643470326</v>
      </c>
      <c r="F432" s="35">
        <v>526.24</v>
      </c>
      <c r="G432" s="37">
        <v>998.87</v>
      </c>
      <c r="H432" s="37">
        <v>1633.7</v>
      </c>
      <c r="I432" s="37">
        <f t="shared" si="57"/>
        <v>3158.8100000000004</v>
      </c>
      <c r="J432" s="46">
        <f t="shared" si="58"/>
        <v>50.056508621917736</v>
      </c>
      <c r="K432" s="58">
        <f t="shared" si="59"/>
        <v>0</v>
      </c>
    </row>
    <row r="433" spans="1:11">
      <c r="A433" s="9">
        <v>1438</v>
      </c>
      <c r="B433" s="23" t="s">
        <v>354</v>
      </c>
      <c r="C433" s="47">
        <v>4843.55</v>
      </c>
      <c r="D433" s="19">
        <v>1690.05</v>
      </c>
      <c r="E433" s="29">
        <f t="shared" si="56"/>
        <v>34.892795573494645</v>
      </c>
      <c r="F433" s="35">
        <v>777.88</v>
      </c>
      <c r="G433" s="37">
        <v>786.37</v>
      </c>
      <c r="H433" s="37">
        <v>1900.1</v>
      </c>
      <c r="I433" s="37">
        <f t="shared" si="57"/>
        <v>3464.35</v>
      </c>
      <c r="J433" s="46">
        <f t="shared" si="58"/>
        <v>48.784043182703826</v>
      </c>
      <c r="K433" s="58">
        <f t="shared" si="59"/>
        <v>48.784043182703826</v>
      </c>
    </row>
    <row r="434" spans="1:11">
      <c r="A434" s="9">
        <v>1439</v>
      </c>
      <c r="B434" s="23" t="s">
        <v>386</v>
      </c>
      <c r="C434" s="47">
        <v>6877.35</v>
      </c>
      <c r="D434" s="19">
        <v>2731.77</v>
      </c>
      <c r="E434" s="29">
        <f t="shared" si="56"/>
        <v>39.721258915134463</v>
      </c>
      <c r="F434" s="35">
        <v>2792.88</v>
      </c>
      <c r="G434" s="37">
        <v>899.88</v>
      </c>
      <c r="H434" s="37">
        <v>1827.6</v>
      </c>
      <c r="I434" s="37">
        <f t="shared" si="57"/>
        <v>5520.3600000000006</v>
      </c>
      <c r="J434" s="46">
        <f t="shared" si="58"/>
        <v>49.485359650457575</v>
      </c>
      <c r="K434" s="58">
        <f t="shared" si="59"/>
        <v>49.485359650457575</v>
      </c>
    </row>
    <row r="435" spans="1:11">
      <c r="A435" s="9">
        <v>1440</v>
      </c>
      <c r="B435" s="23" t="s">
        <v>387</v>
      </c>
      <c r="C435" s="47">
        <v>6121.62</v>
      </c>
      <c r="D435" s="19">
        <v>1845.64</v>
      </c>
      <c r="E435" s="29">
        <f t="shared" si="56"/>
        <v>30.14953558045093</v>
      </c>
      <c r="F435" s="35">
        <v>577.22</v>
      </c>
      <c r="G435" s="37">
        <v>3413.8</v>
      </c>
      <c r="H435" s="37">
        <v>959.7</v>
      </c>
      <c r="I435" s="37">
        <f t="shared" si="57"/>
        <v>4950.72</v>
      </c>
      <c r="J435" s="46">
        <f t="shared" si="58"/>
        <v>37.280233986167673</v>
      </c>
      <c r="K435" s="58">
        <f t="shared" si="59"/>
        <v>37.280233986167673</v>
      </c>
    </row>
    <row r="436" spans="1:11">
      <c r="A436" s="9">
        <v>1441</v>
      </c>
      <c r="B436" s="23" t="s">
        <v>388</v>
      </c>
      <c r="C436" s="47">
        <v>5008.3900000000003</v>
      </c>
      <c r="D436" s="19">
        <v>1377.05</v>
      </c>
      <c r="E436" s="29">
        <f t="shared" si="56"/>
        <v>27.494863618847571</v>
      </c>
      <c r="F436" s="35">
        <v>633.84</v>
      </c>
      <c r="G436" s="37">
        <v>359.37</v>
      </c>
      <c r="H436" s="37">
        <v>1476.7</v>
      </c>
      <c r="I436" s="37">
        <f t="shared" si="57"/>
        <v>2469.91</v>
      </c>
      <c r="J436" s="46">
        <f t="shared" si="58"/>
        <v>55.753043633168822</v>
      </c>
      <c r="K436" s="58">
        <f t="shared" si="59"/>
        <v>0</v>
      </c>
    </row>
    <row r="437" spans="1:11">
      <c r="A437" s="9">
        <v>1445</v>
      </c>
      <c r="B437" s="23" t="s">
        <v>389</v>
      </c>
      <c r="C437" s="47">
        <v>9203.6299999999992</v>
      </c>
      <c r="D437" s="19">
        <v>2781.7</v>
      </c>
      <c r="E437" s="29">
        <f t="shared" si="56"/>
        <v>30.22394424808472</v>
      </c>
      <c r="F437" s="35">
        <v>1005.79</v>
      </c>
      <c r="G437" s="37">
        <v>3393.73</v>
      </c>
      <c r="H437" s="37">
        <v>979</v>
      </c>
      <c r="I437" s="37">
        <f t="shared" si="57"/>
        <v>5378.52</v>
      </c>
      <c r="J437" s="46">
        <f t="shared" si="58"/>
        <v>51.71868841242572</v>
      </c>
      <c r="K437" s="58">
        <f t="shared" si="59"/>
        <v>0</v>
      </c>
    </row>
    <row r="438" spans="1:11">
      <c r="A438" s="9">
        <v>1446</v>
      </c>
      <c r="B438" s="23" t="s">
        <v>390</v>
      </c>
      <c r="C438" s="47">
        <v>6539.53</v>
      </c>
      <c r="D438" s="19">
        <v>1824.45</v>
      </c>
      <c r="E438" s="29">
        <f t="shared" si="56"/>
        <v>27.898793950023933</v>
      </c>
      <c r="F438" s="35">
        <v>520.47</v>
      </c>
      <c r="G438" s="37">
        <v>1587.62</v>
      </c>
      <c r="H438" s="37">
        <v>1674.3</v>
      </c>
      <c r="I438" s="37">
        <f t="shared" si="57"/>
        <v>3782.3900000000003</v>
      </c>
      <c r="J438" s="46">
        <f t="shared" si="58"/>
        <v>48.235374987772275</v>
      </c>
      <c r="K438" s="58">
        <f t="shared" si="59"/>
        <v>48.235374987772275</v>
      </c>
    </row>
    <row r="439" spans="1:11">
      <c r="A439" s="9">
        <v>1442</v>
      </c>
      <c r="B439" s="23" t="s">
        <v>391</v>
      </c>
      <c r="C439" s="47">
        <v>3503.29</v>
      </c>
      <c r="D439" s="19">
        <v>1462.97</v>
      </c>
      <c r="E439" s="29">
        <f t="shared" si="56"/>
        <v>41.759888561894677</v>
      </c>
      <c r="F439" s="35">
        <v>134.16999999999999</v>
      </c>
      <c r="G439" s="37">
        <v>264.06</v>
      </c>
      <c r="H439" s="37">
        <v>1749.8</v>
      </c>
      <c r="I439" s="37">
        <f t="shared" si="57"/>
        <v>2148.0299999999997</v>
      </c>
      <c r="J439" s="46">
        <f t="shared" si="58"/>
        <v>68.107521775766642</v>
      </c>
      <c r="K439" s="58">
        <f t="shared" si="59"/>
        <v>0</v>
      </c>
    </row>
    <row r="440" spans="1:11">
      <c r="A440" s="9">
        <v>1443</v>
      </c>
      <c r="B440" s="23" t="s">
        <v>392</v>
      </c>
      <c r="C440" s="47">
        <v>3513.48</v>
      </c>
      <c r="D440" s="19">
        <v>1370.35</v>
      </c>
      <c r="E440" s="29">
        <f t="shared" si="56"/>
        <v>39.002641255962743</v>
      </c>
      <c r="F440" s="35">
        <v>342.31</v>
      </c>
      <c r="G440" s="37">
        <v>588.21</v>
      </c>
      <c r="H440" s="37">
        <v>1630</v>
      </c>
      <c r="I440" s="37">
        <f t="shared" si="57"/>
        <v>2560.52</v>
      </c>
      <c r="J440" s="46">
        <f t="shared" si="58"/>
        <v>53.518425944729977</v>
      </c>
      <c r="K440" s="58">
        <f t="shared" si="59"/>
        <v>0</v>
      </c>
    </row>
    <row r="441" spans="1:11">
      <c r="A441" s="9">
        <v>1447</v>
      </c>
      <c r="B441" s="23" t="s">
        <v>393</v>
      </c>
      <c r="C441" s="47">
        <v>8172.8</v>
      </c>
      <c r="D441" s="19">
        <v>2128.5500000000002</v>
      </c>
      <c r="E441" s="29">
        <f t="shared" si="56"/>
        <v>26.044317736883322</v>
      </c>
      <c r="F441" s="35">
        <v>934.68</v>
      </c>
      <c r="G441" s="37">
        <v>1046.76</v>
      </c>
      <c r="H441" s="37">
        <v>2729.5</v>
      </c>
      <c r="I441" s="37">
        <f t="shared" si="57"/>
        <v>4710.9400000000005</v>
      </c>
      <c r="J441" s="46">
        <f t="shared" si="58"/>
        <v>45.183126934327333</v>
      </c>
      <c r="K441" s="58">
        <f t="shared" si="59"/>
        <v>45.183126934327333</v>
      </c>
    </row>
    <row r="442" spans="1:11">
      <c r="A442" s="9">
        <v>1448</v>
      </c>
      <c r="B442" s="23" t="s">
        <v>394</v>
      </c>
      <c r="C442" s="47">
        <v>6320.17</v>
      </c>
      <c r="D442" s="19">
        <v>1908.92</v>
      </c>
      <c r="E442" s="29">
        <f t="shared" si="56"/>
        <v>30.203617940656663</v>
      </c>
      <c r="F442" s="35">
        <v>1108.8399999999999</v>
      </c>
      <c r="G442" s="37">
        <v>2297.73</v>
      </c>
      <c r="H442" s="37">
        <v>1255</v>
      </c>
      <c r="I442" s="37">
        <f t="shared" si="57"/>
        <v>4661.57</v>
      </c>
      <c r="J442" s="46">
        <f t="shared" si="58"/>
        <v>40.950151987420554</v>
      </c>
      <c r="K442" s="58">
        <f t="shared" si="59"/>
        <v>40.950151987420554</v>
      </c>
    </row>
    <row r="443" spans="1:11">
      <c r="A443" s="9">
        <v>1449</v>
      </c>
      <c r="B443" s="23" t="s">
        <v>395</v>
      </c>
      <c r="C443" s="47">
        <v>6283.87</v>
      </c>
      <c r="D443" s="19">
        <v>1905.02</v>
      </c>
      <c r="E443" s="29">
        <f t="shared" si="56"/>
        <v>30.316031362838508</v>
      </c>
      <c r="F443" s="35">
        <v>923.18</v>
      </c>
      <c r="G443" s="37">
        <v>1379.74</v>
      </c>
      <c r="H443" s="37">
        <v>1671.2</v>
      </c>
      <c r="I443" s="37">
        <f t="shared" si="57"/>
        <v>3974.12</v>
      </c>
      <c r="J443" s="46">
        <f t="shared" si="58"/>
        <v>47.935643614183768</v>
      </c>
      <c r="K443" s="58">
        <f t="shared" si="59"/>
        <v>47.935643614183768</v>
      </c>
    </row>
    <row r="444" spans="1:11">
      <c r="A444" s="9">
        <v>1450</v>
      </c>
      <c r="B444" s="23" t="s">
        <v>396</v>
      </c>
      <c r="C444" s="47">
        <v>7441.17</v>
      </c>
      <c r="D444" s="19">
        <v>2513.3000000000002</v>
      </c>
      <c r="E444" s="29">
        <f t="shared" si="56"/>
        <v>33.775602492618773</v>
      </c>
      <c r="F444" s="35">
        <v>559.89</v>
      </c>
      <c r="G444" s="37">
        <v>533.12</v>
      </c>
      <c r="H444" s="37">
        <v>1885.5</v>
      </c>
      <c r="I444" s="37">
        <f t="shared" si="57"/>
        <v>2978.51</v>
      </c>
      <c r="J444" s="46">
        <f t="shared" si="58"/>
        <v>84.381116732863077</v>
      </c>
      <c r="K444" s="58">
        <f t="shared" si="59"/>
        <v>0</v>
      </c>
    </row>
    <row r="445" spans="1:11">
      <c r="A445" s="9">
        <v>1451</v>
      </c>
      <c r="B445" s="23" t="s">
        <v>397</v>
      </c>
      <c r="C445" s="47">
        <v>6052.65</v>
      </c>
      <c r="D445" s="19">
        <v>1685.61</v>
      </c>
      <c r="E445" s="29">
        <f t="shared" si="56"/>
        <v>27.849123937448887</v>
      </c>
      <c r="F445" s="35">
        <v>453.14</v>
      </c>
      <c r="G445" s="37">
        <v>1076.0899999999999</v>
      </c>
      <c r="H445" s="37">
        <v>2218.6999999999998</v>
      </c>
      <c r="I445" s="37">
        <f t="shared" si="57"/>
        <v>3747.93</v>
      </c>
      <c r="J445" s="46">
        <f t="shared" si="58"/>
        <v>44.974425883087463</v>
      </c>
      <c r="K445" s="58">
        <f t="shared" si="59"/>
        <v>44.974425883087463</v>
      </c>
    </row>
    <row r="446" spans="1:11">
      <c r="A446" s="9">
        <v>1452</v>
      </c>
      <c r="B446" s="23" t="s">
        <v>398</v>
      </c>
      <c r="C446" s="47">
        <v>7779.47</v>
      </c>
      <c r="D446" s="19">
        <v>2400.2600000000002</v>
      </c>
      <c r="E446" s="29">
        <f t="shared" si="56"/>
        <v>30.853772814857571</v>
      </c>
      <c r="F446" s="35">
        <v>659.92</v>
      </c>
      <c r="G446" s="37">
        <v>1757.99</v>
      </c>
      <c r="H446" s="37">
        <v>2307</v>
      </c>
      <c r="I446" s="37">
        <f t="shared" si="57"/>
        <v>4724.91</v>
      </c>
      <c r="J446" s="46">
        <f t="shared" si="58"/>
        <v>50.800121060506974</v>
      </c>
      <c r="K446" s="58">
        <f t="shared" si="59"/>
        <v>0</v>
      </c>
    </row>
    <row r="447" spans="1:11">
      <c r="A447" s="9">
        <v>1453</v>
      </c>
      <c r="B447" s="23" t="s">
        <v>399</v>
      </c>
      <c r="C447" s="47">
        <v>4695.34</v>
      </c>
      <c r="D447" s="19">
        <v>2141.89</v>
      </c>
      <c r="E447" s="29">
        <f t="shared" si="56"/>
        <v>45.617356783534305</v>
      </c>
      <c r="F447" s="35">
        <v>306.73</v>
      </c>
      <c r="G447" s="37">
        <v>571.53</v>
      </c>
      <c r="H447" s="37">
        <v>1691.5</v>
      </c>
      <c r="I447" s="37">
        <f t="shared" si="57"/>
        <v>2569.7600000000002</v>
      </c>
      <c r="J447" s="46">
        <f t="shared" si="58"/>
        <v>83.349806985866365</v>
      </c>
      <c r="K447" s="58">
        <f t="shared" si="59"/>
        <v>0</v>
      </c>
    </row>
    <row r="448" spans="1:11">
      <c r="A448" s="9">
        <v>1454</v>
      </c>
      <c r="B448" s="23" t="s">
        <v>400</v>
      </c>
      <c r="C448" s="47">
        <v>5728.07</v>
      </c>
      <c r="D448" s="19">
        <v>1969.26</v>
      </c>
      <c r="E448" s="29">
        <f t="shared" si="56"/>
        <v>34.379118970263981</v>
      </c>
      <c r="F448" s="35">
        <v>462.26</v>
      </c>
      <c r="G448" s="37">
        <v>931.72</v>
      </c>
      <c r="H448" s="37">
        <v>2355.1999999999998</v>
      </c>
      <c r="I448" s="37">
        <f t="shared" si="57"/>
        <v>3749.18</v>
      </c>
      <c r="J448" s="46">
        <f t="shared" si="58"/>
        <v>52.525085485359469</v>
      </c>
      <c r="K448" s="58">
        <f t="shared" si="59"/>
        <v>0</v>
      </c>
    </row>
    <row r="449" spans="1:11">
      <c r="A449" s="9">
        <v>1455</v>
      </c>
      <c r="B449" s="23" t="s">
        <v>170</v>
      </c>
      <c r="C449" s="47">
        <v>3657.9</v>
      </c>
      <c r="D449" s="19">
        <v>1402.08</v>
      </c>
      <c r="E449" s="29">
        <f t="shared" si="56"/>
        <v>38.330189452964817</v>
      </c>
      <c r="F449" s="35">
        <v>349.2</v>
      </c>
      <c r="G449" s="37">
        <v>449.61</v>
      </c>
      <c r="H449" s="37">
        <v>1454.96</v>
      </c>
      <c r="I449" s="37">
        <f t="shared" si="57"/>
        <v>2253.77</v>
      </c>
      <c r="J449" s="46">
        <f t="shared" si="58"/>
        <v>62.210429635677109</v>
      </c>
      <c r="K449" s="58">
        <f t="shared" si="59"/>
        <v>0</v>
      </c>
    </row>
    <row r="450" spans="1:11">
      <c r="A450" s="9">
        <v>1456</v>
      </c>
      <c r="B450" s="23" t="s">
        <v>401</v>
      </c>
      <c r="C450" s="47">
        <v>3249.37</v>
      </c>
      <c r="D450" s="19">
        <v>1211.71</v>
      </c>
      <c r="E450" s="29">
        <f t="shared" si="56"/>
        <v>37.290613257339118</v>
      </c>
      <c r="F450" s="35">
        <v>96.76</v>
      </c>
      <c r="G450" s="37">
        <v>596.66</v>
      </c>
      <c r="H450" s="37">
        <v>1152.5999999999999</v>
      </c>
      <c r="I450" s="37">
        <f t="shared" si="57"/>
        <v>1846.02</v>
      </c>
      <c r="J450" s="46">
        <f t="shared" si="58"/>
        <v>65.639050497827768</v>
      </c>
      <c r="K450" s="58">
        <f t="shared" si="59"/>
        <v>0</v>
      </c>
    </row>
    <row r="451" spans="1:11">
      <c r="A451" s="9">
        <v>1457</v>
      </c>
      <c r="B451" s="23" t="s">
        <v>402</v>
      </c>
      <c r="C451" s="47">
        <v>5408.61</v>
      </c>
      <c r="D451" s="19">
        <v>1900.89</v>
      </c>
      <c r="E451" s="29">
        <f t="shared" si="56"/>
        <v>35.145628913898399</v>
      </c>
      <c r="F451" s="35">
        <v>357.72</v>
      </c>
      <c r="G451" s="37">
        <v>454.18</v>
      </c>
      <c r="H451" s="37">
        <v>1857.9</v>
      </c>
      <c r="I451" s="37">
        <f t="shared" si="57"/>
        <v>2669.8</v>
      </c>
      <c r="J451" s="46">
        <f t="shared" si="58"/>
        <v>71.199715334481979</v>
      </c>
      <c r="K451" s="58">
        <f t="shared" si="59"/>
        <v>0</v>
      </c>
    </row>
    <row r="452" spans="1:11">
      <c r="A452" s="9">
        <v>1458</v>
      </c>
      <c r="B452" s="23" t="s">
        <v>403</v>
      </c>
      <c r="C452" s="47">
        <v>10675.04</v>
      </c>
      <c r="D452" s="19">
        <v>2087.19</v>
      </c>
      <c r="E452" s="29">
        <f t="shared" si="56"/>
        <v>19.552057884560618</v>
      </c>
      <c r="F452" s="35">
        <v>941.37</v>
      </c>
      <c r="G452" s="37">
        <v>3496.32</v>
      </c>
      <c r="H452" s="37">
        <v>2102.4</v>
      </c>
      <c r="I452" s="37">
        <f t="shared" si="57"/>
        <v>6540.09</v>
      </c>
      <c r="J452" s="46">
        <f t="shared" si="58"/>
        <v>31.913781003013717</v>
      </c>
      <c r="K452" s="58">
        <f t="shared" si="59"/>
        <v>31.913781003013717</v>
      </c>
    </row>
    <row r="453" spans="1:11">
      <c r="A453" s="9">
        <v>1459</v>
      </c>
      <c r="B453" s="23" t="s">
        <v>404</v>
      </c>
      <c r="C453" s="47">
        <v>3861.66</v>
      </c>
      <c r="D453" s="19">
        <v>1395.2</v>
      </c>
      <c r="E453" s="29">
        <f t="shared" si="56"/>
        <v>36.129540145947601</v>
      </c>
      <c r="F453" s="35">
        <v>358.92</v>
      </c>
      <c r="G453" s="37">
        <v>368.74</v>
      </c>
      <c r="H453" s="37">
        <v>1787.7</v>
      </c>
      <c r="I453" s="37">
        <f t="shared" si="57"/>
        <v>2515.36</v>
      </c>
      <c r="J453" s="46">
        <f t="shared" si="58"/>
        <v>55.46720946504675</v>
      </c>
      <c r="K453" s="58">
        <f t="shared" si="59"/>
        <v>0</v>
      </c>
    </row>
    <row r="454" spans="1:11">
      <c r="A454" s="9">
        <v>1460</v>
      </c>
      <c r="B454" s="23" t="s">
        <v>405</v>
      </c>
      <c r="C454" s="47">
        <v>7266.94</v>
      </c>
      <c r="D454" s="19">
        <v>2032.24</v>
      </c>
      <c r="E454" s="29">
        <f t="shared" si="56"/>
        <v>27.965553589268659</v>
      </c>
      <c r="F454" s="35">
        <v>387.19</v>
      </c>
      <c r="G454" s="37">
        <v>675.26</v>
      </c>
      <c r="H454" s="37">
        <v>1999.8</v>
      </c>
      <c r="I454" s="37">
        <f t="shared" si="57"/>
        <v>3062.25</v>
      </c>
      <c r="J454" s="46">
        <f t="shared" si="58"/>
        <v>66.364274634664056</v>
      </c>
      <c r="K454" s="58">
        <f t="shared" si="59"/>
        <v>0</v>
      </c>
    </row>
    <row r="455" spans="1:11">
      <c r="A455" s="9">
        <v>1461</v>
      </c>
      <c r="B455" s="23" t="s">
        <v>406</v>
      </c>
      <c r="C455" s="47">
        <v>3720</v>
      </c>
      <c r="D455" s="19">
        <v>1247.44</v>
      </c>
      <c r="E455" s="29">
        <f t="shared" si="56"/>
        <v>33.533333333333339</v>
      </c>
      <c r="F455" s="35">
        <v>625.22</v>
      </c>
      <c r="G455" s="37">
        <v>493.36</v>
      </c>
      <c r="H455" s="37">
        <v>1504.9</v>
      </c>
      <c r="I455" s="37">
        <f t="shared" si="57"/>
        <v>2623.48</v>
      </c>
      <c r="J455" s="46">
        <f t="shared" si="58"/>
        <v>47.549056977754738</v>
      </c>
      <c r="K455" s="58">
        <f t="shared" si="59"/>
        <v>47.549056977754738</v>
      </c>
    </row>
    <row r="456" spans="1:11">
      <c r="A456" s="7"/>
      <c r="B456" s="23"/>
      <c r="C456" s="47"/>
      <c r="D456" s="19"/>
      <c r="E456" s="29"/>
      <c r="F456" s="35"/>
      <c r="G456" s="37"/>
      <c r="H456" s="37"/>
      <c r="I456" s="37"/>
      <c r="J456" s="46"/>
      <c r="K456" s="58"/>
    </row>
    <row r="457" spans="1:11" s="5" customFormat="1">
      <c r="A457" s="8"/>
      <c r="B457" s="62" t="s">
        <v>407</v>
      </c>
      <c r="C457" s="48"/>
      <c r="D457" s="20"/>
      <c r="E457" s="31"/>
      <c r="F457" s="36"/>
      <c r="G457" s="38"/>
      <c r="H457" s="38"/>
      <c r="I457" s="39"/>
      <c r="J457" s="46"/>
      <c r="K457" s="59"/>
    </row>
    <row r="458" spans="1:11">
      <c r="A458" s="9">
        <v>1463</v>
      </c>
      <c r="B458" s="23" t="s">
        <v>408</v>
      </c>
      <c r="C458" s="47">
        <v>16868.43</v>
      </c>
      <c r="D458" s="19">
        <v>3043.39</v>
      </c>
      <c r="E458" s="29">
        <f t="shared" ref="E458:E476" si="60">D458/C458*100</f>
        <v>18.041928027682481</v>
      </c>
      <c r="F458" s="35">
        <v>1895.52</v>
      </c>
      <c r="G458" s="37">
        <v>2952.89</v>
      </c>
      <c r="H458" s="37">
        <v>3664.1</v>
      </c>
      <c r="I458" s="37">
        <f t="shared" ref="I458:I476" si="61">F458+G458+H458</f>
        <v>8512.51</v>
      </c>
      <c r="J458" s="46">
        <f t="shared" ref="J458:J476" si="62">D458/I458*100</f>
        <v>35.751969748053156</v>
      </c>
      <c r="K458" s="58">
        <f t="shared" si="59"/>
        <v>35.751969748053156</v>
      </c>
    </row>
    <row r="459" spans="1:11">
      <c r="A459" s="9">
        <v>1464</v>
      </c>
      <c r="B459" s="23" t="s">
        <v>409</v>
      </c>
      <c r="C459" s="47">
        <v>5644.92</v>
      </c>
      <c r="D459" s="19">
        <v>2015.38</v>
      </c>
      <c r="E459" s="29">
        <f t="shared" si="60"/>
        <v>35.702543171559562</v>
      </c>
      <c r="F459" s="35">
        <v>489.98</v>
      </c>
      <c r="G459" s="37">
        <v>701</v>
      </c>
      <c r="H459" s="37">
        <v>1948.5</v>
      </c>
      <c r="I459" s="37">
        <f t="shared" si="61"/>
        <v>3139.48</v>
      </c>
      <c r="J459" s="46">
        <f t="shared" si="62"/>
        <v>64.194707403773876</v>
      </c>
      <c r="K459" s="58">
        <f t="shared" si="59"/>
        <v>0</v>
      </c>
    </row>
    <row r="460" spans="1:11">
      <c r="A460" s="9">
        <v>1465</v>
      </c>
      <c r="B460" s="23" t="s">
        <v>410</v>
      </c>
      <c r="C460" s="47">
        <v>6574.57</v>
      </c>
      <c r="D460" s="19">
        <v>1949.33</v>
      </c>
      <c r="E460" s="29">
        <f t="shared" si="60"/>
        <v>29.649543620343234</v>
      </c>
      <c r="F460" s="35">
        <v>672.15</v>
      </c>
      <c r="G460" s="37">
        <v>870.04</v>
      </c>
      <c r="H460" s="37">
        <v>2098.4</v>
      </c>
      <c r="I460" s="37">
        <f t="shared" si="61"/>
        <v>3640.59</v>
      </c>
      <c r="J460" s="46">
        <f t="shared" si="62"/>
        <v>53.544343087246851</v>
      </c>
      <c r="K460" s="58">
        <f t="shared" si="59"/>
        <v>0</v>
      </c>
    </row>
    <row r="461" spans="1:11">
      <c r="A461" s="9">
        <v>1466</v>
      </c>
      <c r="B461" s="23" t="s">
        <v>411</v>
      </c>
      <c r="C461" s="47">
        <v>11762.37</v>
      </c>
      <c r="D461" s="19">
        <v>2402.84</v>
      </c>
      <c r="E461" s="29">
        <f t="shared" si="60"/>
        <v>20.428196018319436</v>
      </c>
      <c r="F461" s="35">
        <v>1096.1300000000001</v>
      </c>
      <c r="G461" s="37">
        <v>1668.59</v>
      </c>
      <c r="H461" s="37">
        <v>2691.9</v>
      </c>
      <c r="I461" s="37">
        <f t="shared" si="61"/>
        <v>5456.6200000000008</v>
      </c>
      <c r="J461" s="46">
        <f t="shared" si="62"/>
        <v>44.035318567171615</v>
      </c>
      <c r="K461" s="58">
        <f t="shared" si="59"/>
        <v>44.035318567171615</v>
      </c>
    </row>
    <row r="462" spans="1:11">
      <c r="A462" s="9">
        <v>1467</v>
      </c>
      <c r="B462" s="23" t="s">
        <v>412</v>
      </c>
      <c r="C462" s="47">
        <v>6644.45</v>
      </c>
      <c r="D462" s="19">
        <v>2043.98</v>
      </c>
      <c r="E462" s="29">
        <f t="shared" si="60"/>
        <v>30.762215081759965</v>
      </c>
      <c r="F462" s="35">
        <v>790.9</v>
      </c>
      <c r="G462" s="37">
        <v>1763.9</v>
      </c>
      <c r="H462" s="37">
        <v>2085.5</v>
      </c>
      <c r="I462" s="37">
        <f t="shared" si="61"/>
        <v>4640.3</v>
      </c>
      <c r="J462" s="46">
        <f t="shared" si="62"/>
        <v>44.048445143632954</v>
      </c>
      <c r="K462" s="58">
        <f t="shared" si="59"/>
        <v>44.048445143632954</v>
      </c>
    </row>
    <row r="463" spans="1:11">
      <c r="A463" s="9">
        <v>1468</v>
      </c>
      <c r="B463" s="23" t="s">
        <v>413</v>
      </c>
      <c r="C463" s="47">
        <v>11335.98</v>
      </c>
      <c r="D463" s="19">
        <v>2736.67</v>
      </c>
      <c r="E463" s="29">
        <f t="shared" si="60"/>
        <v>24.141450496560509</v>
      </c>
      <c r="F463" s="35">
        <v>480.1</v>
      </c>
      <c r="G463" s="37">
        <v>1345.06</v>
      </c>
      <c r="H463" s="37">
        <v>2510.1999999999998</v>
      </c>
      <c r="I463" s="37">
        <f t="shared" si="61"/>
        <v>4335.3599999999997</v>
      </c>
      <c r="J463" s="46">
        <f t="shared" si="62"/>
        <v>63.124400280484203</v>
      </c>
      <c r="K463" s="58">
        <f t="shared" si="59"/>
        <v>0</v>
      </c>
    </row>
    <row r="464" spans="1:11">
      <c r="A464" s="9">
        <v>1469</v>
      </c>
      <c r="B464" s="23" t="s">
        <v>414</v>
      </c>
      <c r="C464" s="47">
        <v>8075.2</v>
      </c>
      <c r="D464" s="19">
        <v>2069.96</v>
      </c>
      <c r="E464" s="29">
        <f t="shared" si="60"/>
        <v>25.633544680007926</v>
      </c>
      <c r="F464" s="35">
        <v>1113.0999999999999</v>
      </c>
      <c r="G464" s="37">
        <v>1311.27</v>
      </c>
      <c r="H464" s="37">
        <v>2692.3</v>
      </c>
      <c r="I464" s="37">
        <f t="shared" si="61"/>
        <v>5116.67</v>
      </c>
      <c r="J464" s="46">
        <f t="shared" si="62"/>
        <v>40.455217944483422</v>
      </c>
      <c r="K464" s="58">
        <f t="shared" si="59"/>
        <v>40.455217944483422</v>
      </c>
    </row>
    <row r="465" spans="1:11">
      <c r="A465" s="9">
        <v>1470</v>
      </c>
      <c r="B465" s="23" t="s">
        <v>415</v>
      </c>
      <c r="C465" s="47">
        <v>8598.59</v>
      </c>
      <c r="D465" s="19">
        <v>2636.44</v>
      </c>
      <c r="E465" s="29">
        <f t="shared" si="60"/>
        <v>30.66130609786023</v>
      </c>
      <c r="F465" s="35">
        <v>621.16</v>
      </c>
      <c r="G465" s="37">
        <v>921.02</v>
      </c>
      <c r="H465" s="37">
        <v>2011.5</v>
      </c>
      <c r="I465" s="37">
        <f t="shared" si="61"/>
        <v>3553.68</v>
      </c>
      <c r="J465" s="46">
        <f t="shared" si="62"/>
        <v>74.189009702618137</v>
      </c>
      <c r="K465" s="58">
        <f t="shared" si="59"/>
        <v>0</v>
      </c>
    </row>
    <row r="466" spans="1:11">
      <c r="A466" s="9">
        <v>1471</v>
      </c>
      <c r="B466" s="23" t="s">
        <v>416</v>
      </c>
      <c r="C466" s="47">
        <v>1990.44</v>
      </c>
      <c r="D466" s="19">
        <v>959.7</v>
      </c>
      <c r="E466" s="29">
        <f t="shared" si="60"/>
        <v>48.215469946343525</v>
      </c>
      <c r="F466" s="35">
        <v>331.63</v>
      </c>
      <c r="G466" s="37">
        <v>451.39</v>
      </c>
      <c r="H466" s="37">
        <v>1333.8</v>
      </c>
      <c r="I466" s="37">
        <f t="shared" si="61"/>
        <v>2116.8199999999997</v>
      </c>
      <c r="J466" s="46">
        <f t="shared" si="62"/>
        <v>45.33687323437988</v>
      </c>
      <c r="K466" s="58">
        <f t="shared" si="59"/>
        <v>45.33687323437988</v>
      </c>
    </row>
    <row r="467" spans="1:11">
      <c r="A467" s="9">
        <v>1472</v>
      </c>
      <c r="B467" s="23" t="s">
        <v>417</v>
      </c>
      <c r="C467" s="47">
        <v>12223.95</v>
      </c>
      <c r="D467" s="19">
        <v>1919.39</v>
      </c>
      <c r="E467" s="29">
        <f t="shared" si="60"/>
        <v>15.701880325099497</v>
      </c>
      <c r="F467" s="35">
        <v>667.17</v>
      </c>
      <c r="G467" s="37">
        <v>1546.07</v>
      </c>
      <c r="H467" s="37">
        <v>2682.2</v>
      </c>
      <c r="I467" s="37">
        <f t="shared" si="61"/>
        <v>4895.4399999999996</v>
      </c>
      <c r="J467" s="46">
        <f t="shared" si="62"/>
        <v>39.207711666367075</v>
      </c>
      <c r="K467" s="58">
        <f t="shared" si="59"/>
        <v>39.207711666367075</v>
      </c>
    </row>
    <row r="468" spans="1:11">
      <c r="A468" s="9">
        <v>1477</v>
      </c>
      <c r="B468" s="23" t="s">
        <v>407</v>
      </c>
      <c r="C468" s="47">
        <v>38790.589999999997</v>
      </c>
      <c r="D468" s="19">
        <v>5971.48</v>
      </c>
      <c r="E468" s="29">
        <f t="shared" si="60"/>
        <v>15.394145848258558</v>
      </c>
      <c r="F468" s="35">
        <v>4123.88</v>
      </c>
      <c r="G468" s="37">
        <v>12786.35</v>
      </c>
      <c r="H468" s="37">
        <v>4757.1000000000004</v>
      </c>
      <c r="I468" s="37">
        <f t="shared" si="61"/>
        <v>21667.33</v>
      </c>
      <c r="J468" s="46">
        <f t="shared" si="62"/>
        <v>27.559833168184539</v>
      </c>
      <c r="K468" s="58">
        <f t="shared" si="59"/>
        <v>27.559833168184539</v>
      </c>
    </row>
    <row r="469" spans="1:11">
      <c r="A469" s="9">
        <v>1473</v>
      </c>
      <c r="B469" s="23" t="s">
        <v>418</v>
      </c>
      <c r="C469" s="47">
        <v>11460.54</v>
      </c>
      <c r="D469" s="19">
        <v>2642.67</v>
      </c>
      <c r="E469" s="29">
        <f t="shared" si="60"/>
        <v>23.058861100785826</v>
      </c>
      <c r="F469" s="35">
        <v>778.15</v>
      </c>
      <c r="G469" s="37">
        <v>1728.69</v>
      </c>
      <c r="H469" s="37">
        <v>2793.8</v>
      </c>
      <c r="I469" s="37">
        <f t="shared" si="61"/>
        <v>5300.64</v>
      </c>
      <c r="J469" s="46">
        <f t="shared" si="62"/>
        <v>49.855677804944307</v>
      </c>
      <c r="K469" s="58">
        <f t="shared" si="59"/>
        <v>49.855677804944307</v>
      </c>
    </row>
    <row r="470" spans="1:11">
      <c r="A470" s="9">
        <v>1474</v>
      </c>
      <c r="B470" s="23" t="s">
        <v>419</v>
      </c>
      <c r="C470" s="47">
        <v>7874.65</v>
      </c>
      <c r="D470" s="19">
        <v>2322.31</v>
      </c>
      <c r="E470" s="29">
        <f t="shared" si="60"/>
        <v>29.490961503050926</v>
      </c>
      <c r="F470" s="35">
        <v>724.24</v>
      </c>
      <c r="G470" s="37">
        <v>1339.26</v>
      </c>
      <c r="H470" s="37">
        <v>2344.1999999999998</v>
      </c>
      <c r="I470" s="37">
        <f t="shared" si="61"/>
        <v>4407.7</v>
      </c>
      <c r="J470" s="46">
        <f t="shared" si="62"/>
        <v>52.687569480681539</v>
      </c>
      <c r="K470" s="58">
        <f t="shared" si="59"/>
        <v>0</v>
      </c>
    </row>
    <row r="471" spans="1:11">
      <c r="A471" s="9">
        <v>1475</v>
      </c>
      <c r="B471" s="23" t="s">
        <v>420</v>
      </c>
      <c r="C471" s="47">
        <v>5820.58</v>
      </c>
      <c r="D471" s="19">
        <v>1489.13</v>
      </c>
      <c r="E471" s="29">
        <f t="shared" si="60"/>
        <v>25.583876520896542</v>
      </c>
      <c r="F471" s="35">
        <v>561.71</v>
      </c>
      <c r="G471" s="37">
        <v>556.54999999999995</v>
      </c>
      <c r="H471" s="37">
        <v>1999.1</v>
      </c>
      <c r="I471" s="37">
        <f t="shared" si="61"/>
        <v>3117.3599999999997</v>
      </c>
      <c r="J471" s="46">
        <f t="shared" si="62"/>
        <v>47.768945518002418</v>
      </c>
      <c r="K471" s="58">
        <f t="shared" si="59"/>
        <v>47.768945518002418</v>
      </c>
    </row>
    <row r="472" spans="1:11">
      <c r="A472" s="9">
        <v>1476</v>
      </c>
      <c r="B472" s="23" t="s">
        <v>421</v>
      </c>
      <c r="C472" s="47">
        <v>6120.12</v>
      </c>
      <c r="D472" s="19">
        <v>1839.75</v>
      </c>
      <c r="E472" s="29">
        <f t="shared" si="60"/>
        <v>30.060685084606188</v>
      </c>
      <c r="F472" s="35">
        <v>344.22</v>
      </c>
      <c r="G472" s="37">
        <v>1051.6300000000001</v>
      </c>
      <c r="H472" s="37">
        <v>1947.1</v>
      </c>
      <c r="I472" s="37">
        <f t="shared" si="61"/>
        <v>3342.95</v>
      </c>
      <c r="J472" s="46">
        <f t="shared" si="62"/>
        <v>55.033727695598202</v>
      </c>
      <c r="K472" s="58">
        <f t="shared" si="59"/>
        <v>0</v>
      </c>
    </row>
    <row r="473" spans="1:11">
      <c r="A473" s="9">
        <v>1478</v>
      </c>
      <c r="B473" s="23" t="s">
        <v>422</v>
      </c>
      <c r="C473" s="47">
        <v>7397.94</v>
      </c>
      <c r="D473" s="19">
        <v>1340.83</v>
      </c>
      <c r="E473" s="29">
        <f t="shared" si="60"/>
        <v>18.124369756986404</v>
      </c>
      <c r="F473" s="35">
        <v>755.7</v>
      </c>
      <c r="G473" s="37">
        <v>855.66</v>
      </c>
      <c r="H473" s="37">
        <v>2199.6999999999998</v>
      </c>
      <c r="I473" s="37">
        <f t="shared" si="61"/>
        <v>3811.06</v>
      </c>
      <c r="J473" s="46">
        <f t="shared" si="62"/>
        <v>35.182600116503018</v>
      </c>
      <c r="K473" s="58">
        <f t="shared" si="59"/>
        <v>35.182600116503018</v>
      </c>
    </row>
    <row r="474" spans="1:11">
      <c r="A474" s="9">
        <v>1479</v>
      </c>
      <c r="B474" s="23" t="s">
        <v>423</v>
      </c>
      <c r="C474" s="47">
        <v>12446.43</v>
      </c>
      <c r="D474" s="19">
        <v>2296.56</v>
      </c>
      <c r="E474" s="29">
        <f t="shared" si="60"/>
        <v>18.451555988343646</v>
      </c>
      <c r="F474" s="35">
        <v>1257.03</v>
      </c>
      <c r="G474" s="37">
        <v>2423.46</v>
      </c>
      <c r="H474" s="37">
        <v>3117.7</v>
      </c>
      <c r="I474" s="37">
        <f t="shared" si="61"/>
        <v>6798.19</v>
      </c>
      <c r="J474" s="46">
        <f t="shared" si="62"/>
        <v>33.781933132201367</v>
      </c>
      <c r="K474" s="58">
        <f t="shared" si="59"/>
        <v>33.781933132201367</v>
      </c>
    </row>
    <row r="475" spans="1:11">
      <c r="A475" s="9">
        <v>1480</v>
      </c>
      <c r="B475" s="23" t="s">
        <v>306</v>
      </c>
      <c r="C475" s="47">
        <v>5549.2</v>
      </c>
      <c r="D475" s="19">
        <v>1486.25</v>
      </c>
      <c r="E475" s="29">
        <f t="shared" si="60"/>
        <v>26.783139912059394</v>
      </c>
      <c r="F475" s="35">
        <v>626.4</v>
      </c>
      <c r="G475" s="37">
        <v>704.59</v>
      </c>
      <c r="H475" s="37">
        <v>2122.3000000000002</v>
      </c>
      <c r="I475" s="37">
        <f t="shared" si="61"/>
        <v>3453.29</v>
      </c>
      <c r="J475" s="46">
        <f t="shared" si="62"/>
        <v>43.038667473626603</v>
      </c>
      <c r="K475" s="58">
        <f t="shared" si="59"/>
        <v>43.038667473626603</v>
      </c>
    </row>
    <row r="476" spans="1:11">
      <c r="A476" s="9">
        <v>1481</v>
      </c>
      <c r="B476" s="23" t="s">
        <v>336</v>
      </c>
      <c r="C476" s="47">
        <v>12441.03</v>
      </c>
      <c r="D476" s="19">
        <v>1698.37</v>
      </c>
      <c r="E476" s="29">
        <f t="shared" si="60"/>
        <v>13.651361663785073</v>
      </c>
      <c r="F476" s="35">
        <v>240.72</v>
      </c>
      <c r="G476" s="37">
        <v>644.4</v>
      </c>
      <c r="H476" s="37">
        <v>2282.3000000000002</v>
      </c>
      <c r="I476" s="37">
        <f t="shared" si="61"/>
        <v>3167.42</v>
      </c>
      <c r="J476" s="46">
        <f t="shared" si="62"/>
        <v>53.619980930852243</v>
      </c>
      <c r="K476" s="58">
        <f t="shared" si="59"/>
        <v>0</v>
      </c>
    </row>
    <row r="477" spans="1:11">
      <c r="A477" s="7"/>
      <c r="B477" s="23"/>
      <c r="C477" s="47"/>
      <c r="D477" s="19"/>
      <c r="E477" s="29"/>
      <c r="F477" s="35"/>
      <c r="G477" s="37"/>
      <c r="H477" s="37"/>
      <c r="I477" s="37"/>
      <c r="J477" s="46"/>
      <c r="K477" s="58"/>
    </row>
    <row r="478" spans="1:11" s="5" customFormat="1">
      <c r="A478" s="8"/>
      <c r="B478" s="62" t="s">
        <v>350</v>
      </c>
      <c r="C478" s="48"/>
      <c r="D478" s="20"/>
      <c r="E478" s="31"/>
      <c r="F478" s="36"/>
      <c r="G478" s="38"/>
      <c r="H478" s="38"/>
      <c r="I478" s="39"/>
      <c r="J478" s="46"/>
      <c r="K478" s="59"/>
    </row>
    <row r="479" spans="1:11">
      <c r="A479" s="9">
        <v>1483</v>
      </c>
      <c r="B479" s="23" t="s">
        <v>424</v>
      </c>
      <c r="C479" s="47">
        <v>5060.18</v>
      </c>
      <c r="D479" s="19">
        <v>1512.34</v>
      </c>
      <c r="E479" s="29">
        <f t="shared" ref="E479:E517" si="63">D479/C479*100</f>
        <v>29.887079115762678</v>
      </c>
      <c r="F479" s="35">
        <v>184.83</v>
      </c>
      <c r="G479" s="37">
        <v>553.5</v>
      </c>
      <c r="H479" s="37">
        <v>2196.5</v>
      </c>
      <c r="I479" s="37">
        <f t="shared" ref="I479:I517" si="64">F479+G479+H479</f>
        <v>2934.83</v>
      </c>
      <c r="J479" s="46">
        <f t="shared" ref="J479:J517" si="65">D479/I479*100</f>
        <v>51.530753058950609</v>
      </c>
      <c r="K479" s="58">
        <f t="shared" ref="K479:K534" si="66">IF(J479&gt;50,0,J479)</f>
        <v>0</v>
      </c>
    </row>
    <row r="480" spans="1:11">
      <c r="A480" s="9">
        <v>1484</v>
      </c>
      <c r="B480" s="23" t="s">
        <v>425</v>
      </c>
      <c r="C480" s="47">
        <v>7917.84</v>
      </c>
      <c r="D480" s="19">
        <v>2317.2800000000002</v>
      </c>
      <c r="E480" s="29">
        <f t="shared" si="63"/>
        <v>29.266567649763068</v>
      </c>
      <c r="F480" s="35">
        <v>670.96</v>
      </c>
      <c r="G480" s="37">
        <v>1566.32</v>
      </c>
      <c r="H480" s="37">
        <v>2470.3000000000002</v>
      </c>
      <c r="I480" s="37">
        <f t="shared" si="64"/>
        <v>4707.58</v>
      </c>
      <c r="J480" s="46">
        <f t="shared" si="65"/>
        <v>49.22444228244661</v>
      </c>
      <c r="K480" s="58">
        <f t="shared" si="66"/>
        <v>49.22444228244661</v>
      </c>
    </row>
    <row r="481" spans="1:11">
      <c r="A481" s="9">
        <v>1485</v>
      </c>
      <c r="B481" s="23" t="s">
        <v>426</v>
      </c>
      <c r="C481" s="47">
        <v>7274.75</v>
      </c>
      <c r="D481" s="19">
        <v>2232.58</v>
      </c>
      <c r="E481" s="29">
        <f t="shared" si="63"/>
        <v>30.68943949963916</v>
      </c>
      <c r="F481" s="35">
        <v>422.25</v>
      </c>
      <c r="G481" s="37">
        <v>1369.61</v>
      </c>
      <c r="H481" s="37">
        <v>2588.5</v>
      </c>
      <c r="I481" s="37">
        <f t="shared" si="64"/>
        <v>4380.3599999999997</v>
      </c>
      <c r="J481" s="46">
        <f t="shared" si="65"/>
        <v>50.967956971573116</v>
      </c>
      <c r="K481" s="58">
        <f t="shared" si="66"/>
        <v>0</v>
      </c>
    </row>
    <row r="482" spans="1:11">
      <c r="A482" s="9">
        <v>1486</v>
      </c>
      <c r="B482" s="23" t="s">
        <v>427</v>
      </c>
      <c r="C482" s="47">
        <v>8773.99</v>
      </c>
      <c r="D482" s="19">
        <v>1841.56</v>
      </c>
      <c r="E482" s="29">
        <f t="shared" si="63"/>
        <v>20.988854557618598</v>
      </c>
      <c r="F482" s="35">
        <v>753.5</v>
      </c>
      <c r="G482" s="37">
        <v>1872.76</v>
      </c>
      <c r="H482" s="37">
        <v>2148.3000000000002</v>
      </c>
      <c r="I482" s="37">
        <f t="shared" si="64"/>
        <v>4774.5600000000004</v>
      </c>
      <c r="J482" s="46">
        <f t="shared" si="65"/>
        <v>38.570255688482284</v>
      </c>
      <c r="K482" s="58">
        <f t="shared" si="66"/>
        <v>38.570255688482284</v>
      </c>
    </row>
    <row r="483" spans="1:11">
      <c r="A483" s="9">
        <v>1487</v>
      </c>
      <c r="B483" s="23" t="s">
        <v>428</v>
      </c>
      <c r="C483" s="47">
        <v>8924.9599999999991</v>
      </c>
      <c r="D483" s="19">
        <v>2179.2600000000002</v>
      </c>
      <c r="E483" s="29">
        <f t="shared" si="63"/>
        <v>24.417588426166621</v>
      </c>
      <c r="F483" s="35">
        <v>681.53</v>
      </c>
      <c r="G483" s="37">
        <v>1932.56</v>
      </c>
      <c r="H483" s="37">
        <v>2796.5</v>
      </c>
      <c r="I483" s="37">
        <f t="shared" si="64"/>
        <v>5410.59</v>
      </c>
      <c r="J483" s="46">
        <f t="shared" si="65"/>
        <v>40.277677665467174</v>
      </c>
      <c r="K483" s="58">
        <f t="shared" si="66"/>
        <v>40.277677665467174</v>
      </c>
    </row>
    <row r="484" spans="1:11">
      <c r="A484" s="9">
        <v>1488</v>
      </c>
      <c r="B484" s="23" t="s">
        <v>429</v>
      </c>
      <c r="C484" s="47">
        <v>10694.87</v>
      </c>
      <c r="D484" s="19">
        <v>2348.63</v>
      </c>
      <c r="E484" s="29">
        <f t="shared" si="63"/>
        <v>21.960341733934118</v>
      </c>
      <c r="F484" s="35">
        <v>1379.74</v>
      </c>
      <c r="G484" s="37">
        <v>1477.28</v>
      </c>
      <c r="H484" s="37">
        <v>2904.3</v>
      </c>
      <c r="I484" s="37">
        <f t="shared" si="64"/>
        <v>5761.32</v>
      </c>
      <c r="J484" s="46">
        <f t="shared" si="65"/>
        <v>40.7654842987371</v>
      </c>
      <c r="K484" s="58">
        <f t="shared" si="66"/>
        <v>40.7654842987371</v>
      </c>
    </row>
    <row r="485" spans="1:11">
      <c r="A485" s="9">
        <v>1490</v>
      </c>
      <c r="B485" s="23" t="s">
        <v>430</v>
      </c>
      <c r="C485" s="47">
        <v>5913.47</v>
      </c>
      <c r="D485" s="19">
        <v>2127.61</v>
      </c>
      <c r="E485" s="29">
        <f t="shared" si="63"/>
        <v>35.979044452749406</v>
      </c>
      <c r="F485" s="35">
        <v>465.52</v>
      </c>
      <c r="G485" s="37">
        <v>820.35</v>
      </c>
      <c r="H485" s="37">
        <v>2552.1999999999998</v>
      </c>
      <c r="I485" s="37">
        <f t="shared" si="64"/>
        <v>3838.0699999999997</v>
      </c>
      <c r="J485" s="46">
        <f t="shared" si="65"/>
        <v>55.434371962991825</v>
      </c>
      <c r="K485" s="58">
        <f t="shared" si="66"/>
        <v>0</v>
      </c>
    </row>
    <row r="486" spans="1:11">
      <c r="A486" s="9">
        <v>1489</v>
      </c>
      <c r="B486" s="23" t="s">
        <v>431</v>
      </c>
      <c r="C486" s="47">
        <v>4049.32</v>
      </c>
      <c r="D486" s="19">
        <v>1503.58</v>
      </c>
      <c r="E486" s="29">
        <f t="shared" si="63"/>
        <v>37.131666551420977</v>
      </c>
      <c r="F486" s="35">
        <v>289.23</v>
      </c>
      <c r="G486" s="37">
        <v>556.24</v>
      </c>
      <c r="H486" s="37">
        <v>2039.5</v>
      </c>
      <c r="I486" s="37">
        <f t="shared" si="64"/>
        <v>2884.9700000000003</v>
      </c>
      <c r="J486" s="46">
        <f t="shared" si="65"/>
        <v>52.11769966412129</v>
      </c>
      <c r="K486" s="58">
        <f t="shared" si="66"/>
        <v>0</v>
      </c>
    </row>
    <row r="487" spans="1:11">
      <c r="A487" s="9">
        <v>1491</v>
      </c>
      <c r="B487" s="23" t="s">
        <v>432</v>
      </c>
      <c r="C487" s="47">
        <v>19604.97</v>
      </c>
      <c r="D487" s="19">
        <v>4804.1099999999997</v>
      </c>
      <c r="E487" s="29">
        <f t="shared" si="63"/>
        <v>24.504551651953559</v>
      </c>
      <c r="F487" s="35">
        <v>2538.59</v>
      </c>
      <c r="G487" s="37">
        <v>6603.5</v>
      </c>
      <c r="H487" s="37">
        <v>6147.8</v>
      </c>
      <c r="I487" s="37">
        <f t="shared" si="64"/>
        <v>15289.89</v>
      </c>
      <c r="J487" s="46">
        <f t="shared" si="65"/>
        <v>31.420173722636331</v>
      </c>
      <c r="K487" s="58">
        <f t="shared" si="66"/>
        <v>31.420173722636331</v>
      </c>
    </row>
    <row r="488" spans="1:11">
      <c r="A488" s="9">
        <v>1492</v>
      </c>
      <c r="B488" s="23" t="s">
        <v>433</v>
      </c>
      <c r="C488" s="47">
        <v>4351.08</v>
      </c>
      <c r="D488" s="19">
        <v>1199.03</v>
      </c>
      <c r="E488" s="29">
        <f t="shared" si="63"/>
        <v>27.557066291587372</v>
      </c>
      <c r="F488" s="35">
        <v>148.63999999999999</v>
      </c>
      <c r="G488" s="37">
        <v>569.67999999999995</v>
      </c>
      <c r="H488" s="37">
        <v>1896.2</v>
      </c>
      <c r="I488" s="37">
        <f t="shared" si="64"/>
        <v>2614.52</v>
      </c>
      <c r="J488" s="46">
        <f t="shared" si="65"/>
        <v>45.860425623058916</v>
      </c>
      <c r="K488" s="58">
        <f t="shared" si="66"/>
        <v>45.860425623058916</v>
      </c>
    </row>
    <row r="489" spans="1:11">
      <c r="A489" s="9">
        <v>1493</v>
      </c>
      <c r="B489" s="23" t="s">
        <v>434</v>
      </c>
      <c r="C489" s="47">
        <v>6168.02</v>
      </c>
      <c r="D489" s="19">
        <v>1756.22</v>
      </c>
      <c r="E489" s="29">
        <f t="shared" si="63"/>
        <v>28.472994575244563</v>
      </c>
      <c r="F489" s="35">
        <v>352.96</v>
      </c>
      <c r="G489" s="37">
        <v>915.59</v>
      </c>
      <c r="H489" s="37">
        <v>2268.5</v>
      </c>
      <c r="I489" s="37">
        <f t="shared" si="64"/>
        <v>3537.05</v>
      </c>
      <c r="J489" s="46">
        <f t="shared" si="65"/>
        <v>49.652111222629024</v>
      </c>
      <c r="K489" s="58">
        <f t="shared" si="66"/>
        <v>49.652111222629024</v>
      </c>
    </row>
    <row r="490" spans="1:11">
      <c r="A490" s="9">
        <v>1494</v>
      </c>
      <c r="B490" s="23" t="s">
        <v>435</v>
      </c>
      <c r="C490" s="47">
        <v>10656.46</v>
      </c>
      <c r="D490" s="19">
        <v>2040.65</v>
      </c>
      <c r="E490" s="29">
        <f t="shared" si="63"/>
        <v>19.149417348725564</v>
      </c>
      <c r="F490" s="35">
        <v>1171.71</v>
      </c>
      <c r="G490" s="37">
        <v>1953.26</v>
      </c>
      <c r="H490" s="37">
        <v>3431.1</v>
      </c>
      <c r="I490" s="37">
        <f t="shared" si="64"/>
        <v>6556.07</v>
      </c>
      <c r="J490" s="46">
        <f t="shared" si="65"/>
        <v>31.126116713213865</v>
      </c>
      <c r="K490" s="58">
        <f t="shared" si="66"/>
        <v>31.126116713213865</v>
      </c>
    </row>
    <row r="491" spans="1:11">
      <c r="A491" s="9">
        <v>1495</v>
      </c>
      <c r="B491" s="23" t="s">
        <v>436</v>
      </c>
      <c r="C491" s="47">
        <v>2869.59</v>
      </c>
      <c r="D491" s="19">
        <v>1696.42</v>
      </c>
      <c r="E491" s="29">
        <f t="shared" si="63"/>
        <v>59.117156109409351</v>
      </c>
      <c r="F491" s="35">
        <v>629.57000000000005</v>
      </c>
      <c r="G491" s="37">
        <v>747.38</v>
      </c>
      <c r="H491" s="37">
        <v>2141.6</v>
      </c>
      <c r="I491" s="37">
        <f t="shared" si="64"/>
        <v>3518.55</v>
      </c>
      <c r="J491" s="46">
        <f t="shared" si="65"/>
        <v>48.213610720325136</v>
      </c>
      <c r="K491" s="58">
        <f t="shared" si="66"/>
        <v>48.213610720325136</v>
      </c>
    </row>
    <row r="492" spans="1:11">
      <c r="A492" s="9">
        <v>1496</v>
      </c>
      <c r="B492" s="23" t="s">
        <v>437</v>
      </c>
      <c r="C492" s="47">
        <v>11277.63</v>
      </c>
      <c r="D492" s="19">
        <v>2203.88</v>
      </c>
      <c r="E492" s="29">
        <f t="shared" si="63"/>
        <v>19.542049171678805</v>
      </c>
      <c r="F492" s="35">
        <v>761.75</v>
      </c>
      <c r="G492" s="37">
        <v>1578.42</v>
      </c>
      <c r="H492" s="37">
        <v>3315.5</v>
      </c>
      <c r="I492" s="37">
        <f t="shared" si="64"/>
        <v>5655.67</v>
      </c>
      <c r="J492" s="46">
        <f t="shared" si="65"/>
        <v>38.967620105133435</v>
      </c>
      <c r="K492" s="58">
        <f t="shared" si="66"/>
        <v>38.967620105133435</v>
      </c>
    </row>
    <row r="493" spans="1:11">
      <c r="A493" s="9">
        <v>1497</v>
      </c>
      <c r="B493" s="23" t="s">
        <v>438</v>
      </c>
      <c r="C493" s="47">
        <v>4584.3900000000003</v>
      </c>
      <c r="D493" s="19">
        <v>1624.28</v>
      </c>
      <c r="E493" s="29">
        <f t="shared" si="63"/>
        <v>35.430667984181099</v>
      </c>
      <c r="F493" s="35">
        <v>258.83999999999997</v>
      </c>
      <c r="G493" s="37">
        <v>915.9</v>
      </c>
      <c r="H493" s="37">
        <v>1971.2</v>
      </c>
      <c r="I493" s="37">
        <f t="shared" si="64"/>
        <v>3145.94</v>
      </c>
      <c r="J493" s="46">
        <f t="shared" si="65"/>
        <v>51.630991055137734</v>
      </c>
      <c r="K493" s="58">
        <f t="shared" si="66"/>
        <v>0</v>
      </c>
    </row>
    <row r="494" spans="1:11">
      <c r="A494" s="9">
        <v>1498</v>
      </c>
      <c r="B494" s="23" t="s">
        <v>439</v>
      </c>
      <c r="C494" s="47">
        <v>5236.3999999999996</v>
      </c>
      <c r="D494" s="19">
        <v>1668.44</v>
      </c>
      <c r="E494" s="29">
        <f t="shared" si="63"/>
        <v>31.862348178137655</v>
      </c>
      <c r="F494" s="35">
        <v>468.61</v>
      </c>
      <c r="G494" s="37">
        <v>1063.45</v>
      </c>
      <c r="H494" s="37">
        <v>2017.8</v>
      </c>
      <c r="I494" s="37">
        <f t="shared" si="64"/>
        <v>3549.8599999999997</v>
      </c>
      <c r="J494" s="46">
        <f t="shared" si="65"/>
        <v>47.000163386725113</v>
      </c>
      <c r="K494" s="58">
        <f t="shared" si="66"/>
        <v>47.000163386725113</v>
      </c>
    </row>
    <row r="495" spans="1:11">
      <c r="A495" s="9">
        <v>1499</v>
      </c>
      <c r="B495" s="23" t="s">
        <v>185</v>
      </c>
      <c r="C495" s="47">
        <v>3303.36</v>
      </c>
      <c r="D495" s="19">
        <v>1325.1</v>
      </c>
      <c r="E495" s="29">
        <f t="shared" si="63"/>
        <v>40.113702412089502</v>
      </c>
      <c r="F495" s="35">
        <v>332.85</v>
      </c>
      <c r="G495" s="37">
        <v>1407.19</v>
      </c>
      <c r="H495" s="37">
        <v>895.1</v>
      </c>
      <c r="I495" s="37">
        <f t="shared" si="64"/>
        <v>2635.14</v>
      </c>
      <c r="J495" s="46">
        <f t="shared" si="65"/>
        <v>50.28575331860926</v>
      </c>
      <c r="K495" s="58">
        <f t="shared" si="66"/>
        <v>0</v>
      </c>
    </row>
    <row r="496" spans="1:11">
      <c r="A496" s="9">
        <v>1500</v>
      </c>
      <c r="B496" s="23" t="s">
        <v>440</v>
      </c>
      <c r="C496" s="47">
        <v>6618.12</v>
      </c>
      <c r="D496" s="19">
        <v>1610.11</v>
      </c>
      <c r="E496" s="29">
        <f t="shared" si="63"/>
        <v>24.328812411984067</v>
      </c>
      <c r="F496" s="35">
        <v>283.58999999999997</v>
      </c>
      <c r="G496" s="37">
        <v>1102.94</v>
      </c>
      <c r="H496" s="37">
        <v>2441.9</v>
      </c>
      <c r="I496" s="37">
        <f t="shared" si="64"/>
        <v>3828.4300000000003</v>
      </c>
      <c r="J496" s="46">
        <f t="shared" si="65"/>
        <v>42.056665526077261</v>
      </c>
      <c r="K496" s="58">
        <f t="shared" si="66"/>
        <v>42.056665526077261</v>
      </c>
    </row>
    <row r="497" spans="1:11">
      <c r="A497" s="9">
        <v>1512</v>
      </c>
      <c r="B497" s="23" t="s">
        <v>350</v>
      </c>
      <c r="C497" s="47">
        <v>84753.919999999998</v>
      </c>
      <c r="D497" s="19">
        <v>11499.08</v>
      </c>
      <c r="E497" s="29">
        <f t="shared" si="63"/>
        <v>13.567608436282358</v>
      </c>
      <c r="F497" s="35">
        <v>10403.18</v>
      </c>
      <c r="G497" s="37">
        <v>33686.57</v>
      </c>
      <c r="H497" s="37">
        <v>7270.6</v>
      </c>
      <c r="I497" s="37">
        <f t="shared" si="64"/>
        <v>51360.35</v>
      </c>
      <c r="J497" s="46">
        <f t="shared" si="65"/>
        <v>22.389021881665528</v>
      </c>
      <c r="K497" s="58">
        <f t="shared" si="66"/>
        <v>22.389021881665528</v>
      </c>
    </row>
    <row r="498" spans="1:11">
      <c r="A498" s="9">
        <v>1501</v>
      </c>
      <c r="B498" s="23" t="s">
        <v>441</v>
      </c>
      <c r="C498" s="47">
        <v>2808.22</v>
      </c>
      <c r="D498" s="19">
        <v>1555.14</v>
      </c>
      <c r="E498" s="29">
        <f t="shared" si="63"/>
        <v>55.37813988932492</v>
      </c>
      <c r="F498" s="35">
        <v>513.26</v>
      </c>
      <c r="G498" s="37">
        <v>811.85</v>
      </c>
      <c r="H498" s="37">
        <v>1486.5</v>
      </c>
      <c r="I498" s="37">
        <f t="shared" si="64"/>
        <v>2811.61</v>
      </c>
      <c r="J498" s="46">
        <f t="shared" si="65"/>
        <v>55.311369642304584</v>
      </c>
      <c r="K498" s="58">
        <f t="shared" si="66"/>
        <v>0</v>
      </c>
    </row>
    <row r="499" spans="1:11">
      <c r="A499" s="9">
        <v>1502</v>
      </c>
      <c r="B499" s="23" t="s">
        <v>442</v>
      </c>
      <c r="C499" s="47">
        <v>16087.99</v>
      </c>
      <c r="D499" s="19">
        <v>3479.35</v>
      </c>
      <c r="E499" s="29">
        <f t="shared" si="63"/>
        <v>21.627002503109463</v>
      </c>
      <c r="F499" s="35">
        <v>1600.17</v>
      </c>
      <c r="G499" s="37">
        <v>5274.76</v>
      </c>
      <c r="H499" s="37">
        <v>3702.1</v>
      </c>
      <c r="I499" s="37">
        <f t="shared" si="64"/>
        <v>10577.03</v>
      </c>
      <c r="J499" s="46">
        <f t="shared" si="65"/>
        <v>32.895340185288305</v>
      </c>
      <c r="K499" s="58">
        <f t="shared" si="66"/>
        <v>32.895340185288305</v>
      </c>
    </row>
    <row r="500" spans="1:11">
      <c r="A500" s="9">
        <v>1503</v>
      </c>
      <c r="B500" s="23" t="s">
        <v>443</v>
      </c>
      <c r="C500" s="47">
        <v>8328.2000000000007</v>
      </c>
      <c r="D500" s="19">
        <v>2312.5700000000002</v>
      </c>
      <c r="E500" s="29">
        <f t="shared" si="63"/>
        <v>27.767945054153358</v>
      </c>
      <c r="F500" s="35">
        <v>1331.16</v>
      </c>
      <c r="G500" s="37">
        <v>6477.47</v>
      </c>
      <c r="H500" s="37">
        <v>1165.7</v>
      </c>
      <c r="I500" s="37">
        <f t="shared" si="64"/>
        <v>8974.33</v>
      </c>
      <c r="J500" s="46">
        <f t="shared" si="65"/>
        <v>25.768720339011381</v>
      </c>
      <c r="K500" s="58">
        <f t="shared" si="66"/>
        <v>25.768720339011381</v>
      </c>
    </row>
    <row r="501" spans="1:11">
      <c r="A501" s="9">
        <v>1504</v>
      </c>
      <c r="B501" s="23" t="s">
        <v>444</v>
      </c>
      <c r="C501" s="47">
        <v>12834.87</v>
      </c>
      <c r="D501" s="19">
        <v>2438.08</v>
      </c>
      <c r="E501" s="29">
        <f t="shared" si="63"/>
        <v>18.995751417817242</v>
      </c>
      <c r="F501" s="35">
        <v>638.34</v>
      </c>
      <c r="G501" s="37">
        <v>3768.4</v>
      </c>
      <c r="H501" s="37">
        <v>2661.1</v>
      </c>
      <c r="I501" s="37">
        <f t="shared" si="64"/>
        <v>7067.84</v>
      </c>
      <c r="J501" s="46">
        <f t="shared" si="65"/>
        <v>34.495404536605243</v>
      </c>
      <c r="K501" s="58">
        <f t="shared" si="66"/>
        <v>34.495404536605243</v>
      </c>
    </row>
    <row r="502" spans="1:11">
      <c r="A502" s="9">
        <v>1505</v>
      </c>
      <c r="B502" s="23" t="s">
        <v>445</v>
      </c>
      <c r="C502" s="47">
        <v>6859.07</v>
      </c>
      <c r="D502" s="19">
        <v>1735.53</v>
      </c>
      <c r="E502" s="29">
        <f t="shared" si="63"/>
        <v>25.302701386631131</v>
      </c>
      <c r="F502" s="35">
        <v>598.33000000000004</v>
      </c>
      <c r="G502" s="37">
        <v>1231.74</v>
      </c>
      <c r="H502" s="37">
        <v>2449.8000000000002</v>
      </c>
      <c r="I502" s="37">
        <f t="shared" si="64"/>
        <v>4279.8700000000008</v>
      </c>
      <c r="J502" s="46">
        <f t="shared" si="65"/>
        <v>40.550998044333113</v>
      </c>
      <c r="K502" s="58">
        <f t="shared" si="66"/>
        <v>40.550998044333113</v>
      </c>
    </row>
    <row r="503" spans="1:11">
      <c r="A503" s="9">
        <v>1506</v>
      </c>
      <c r="B503" s="23" t="s">
        <v>446</v>
      </c>
      <c r="C503" s="47">
        <v>15670.61</v>
      </c>
      <c r="D503" s="19">
        <v>3062.18</v>
      </c>
      <c r="E503" s="29">
        <f t="shared" si="63"/>
        <v>19.540911298283856</v>
      </c>
      <c r="F503" s="35">
        <v>1095.42</v>
      </c>
      <c r="G503" s="37">
        <v>2444.4499999999998</v>
      </c>
      <c r="H503" s="37">
        <v>3792.2</v>
      </c>
      <c r="I503" s="37">
        <f t="shared" si="64"/>
        <v>7332.07</v>
      </c>
      <c r="J503" s="46">
        <f t="shared" si="65"/>
        <v>41.764194831746018</v>
      </c>
      <c r="K503" s="58">
        <f t="shared" si="66"/>
        <v>41.764194831746018</v>
      </c>
    </row>
    <row r="504" spans="1:11">
      <c r="A504" s="9">
        <v>1507</v>
      </c>
      <c r="B504" s="23" t="s">
        <v>447</v>
      </c>
      <c r="C504" s="47">
        <v>4998.3100000000004</v>
      </c>
      <c r="D504" s="19">
        <v>1601.54</v>
      </c>
      <c r="E504" s="29">
        <f t="shared" si="63"/>
        <v>32.041630070963983</v>
      </c>
      <c r="F504" s="35">
        <v>345.39</v>
      </c>
      <c r="G504" s="37">
        <v>776.29</v>
      </c>
      <c r="H504" s="37">
        <v>1246</v>
      </c>
      <c r="I504" s="37">
        <f t="shared" si="64"/>
        <v>2367.6799999999998</v>
      </c>
      <c r="J504" s="46">
        <f t="shared" si="65"/>
        <v>67.641742127314501</v>
      </c>
      <c r="K504" s="58">
        <f t="shared" si="66"/>
        <v>0</v>
      </c>
    </row>
    <row r="505" spans="1:11">
      <c r="A505" s="9">
        <v>1508</v>
      </c>
      <c r="B505" s="23" t="s">
        <v>448</v>
      </c>
      <c r="C505" s="47">
        <v>7412.68</v>
      </c>
      <c r="D505" s="19">
        <v>2156.6</v>
      </c>
      <c r="E505" s="29">
        <f t="shared" si="63"/>
        <v>29.093391324055535</v>
      </c>
      <c r="F505" s="35">
        <v>242.32</v>
      </c>
      <c r="G505" s="37">
        <v>884.6</v>
      </c>
      <c r="H505" s="37">
        <v>2199.1</v>
      </c>
      <c r="I505" s="37">
        <f t="shared" si="64"/>
        <v>3326.02</v>
      </c>
      <c r="J505" s="46">
        <f t="shared" si="65"/>
        <v>64.840259529407518</v>
      </c>
      <c r="K505" s="58">
        <f t="shared" si="66"/>
        <v>0</v>
      </c>
    </row>
    <row r="506" spans="1:11">
      <c r="A506" s="9">
        <v>1509</v>
      </c>
      <c r="B506" s="23" t="s">
        <v>449</v>
      </c>
      <c r="C506" s="47">
        <v>6686.21</v>
      </c>
      <c r="D506" s="19">
        <v>2280.87</v>
      </c>
      <c r="E506" s="29">
        <f t="shared" si="63"/>
        <v>34.113047600957792</v>
      </c>
      <c r="F506" s="35">
        <v>706.68</v>
      </c>
      <c r="G506" s="37">
        <v>1511.67</v>
      </c>
      <c r="H506" s="37">
        <v>1708.7</v>
      </c>
      <c r="I506" s="37">
        <f t="shared" si="64"/>
        <v>3927.05</v>
      </c>
      <c r="J506" s="46">
        <f t="shared" si="65"/>
        <v>58.081002279064428</v>
      </c>
      <c r="K506" s="58">
        <f t="shared" si="66"/>
        <v>0</v>
      </c>
    </row>
    <row r="507" spans="1:11">
      <c r="A507" s="9">
        <v>1510</v>
      </c>
      <c r="B507" s="23" t="s">
        <v>450</v>
      </c>
      <c r="C507" s="47">
        <v>4723.66</v>
      </c>
      <c r="D507" s="19">
        <v>1549.34</v>
      </c>
      <c r="E507" s="29">
        <f t="shared" si="63"/>
        <v>32.799566437889261</v>
      </c>
      <c r="F507" s="35">
        <v>171.33</v>
      </c>
      <c r="G507" s="37">
        <v>517.65</v>
      </c>
      <c r="H507" s="37">
        <v>1880.2</v>
      </c>
      <c r="I507" s="37">
        <f t="shared" si="64"/>
        <v>2569.1800000000003</v>
      </c>
      <c r="J507" s="46">
        <f t="shared" si="65"/>
        <v>60.304844347223622</v>
      </c>
      <c r="K507" s="58">
        <f t="shared" si="66"/>
        <v>0</v>
      </c>
    </row>
    <row r="508" spans="1:11">
      <c r="A508" s="9">
        <v>1511</v>
      </c>
      <c r="B508" s="23" t="s">
        <v>451</v>
      </c>
      <c r="C508" s="47">
        <v>4779.0600000000004</v>
      </c>
      <c r="D508" s="19">
        <v>1555.36</v>
      </c>
      <c r="E508" s="29">
        <f t="shared" si="63"/>
        <v>32.545312258059113</v>
      </c>
      <c r="F508" s="35">
        <v>266.72000000000003</v>
      </c>
      <c r="G508" s="37">
        <v>719.54</v>
      </c>
      <c r="H508" s="37">
        <v>2003.6</v>
      </c>
      <c r="I508" s="37">
        <f t="shared" si="64"/>
        <v>2989.8599999999997</v>
      </c>
      <c r="J508" s="46">
        <f t="shared" si="65"/>
        <v>52.021164870595946</v>
      </c>
      <c r="K508" s="58">
        <f t="shared" si="66"/>
        <v>0</v>
      </c>
    </row>
    <row r="509" spans="1:11">
      <c r="A509" s="9">
        <v>1513</v>
      </c>
      <c r="B509" s="23" t="s">
        <v>244</v>
      </c>
      <c r="C509" s="47">
        <v>6371.15</v>
      </c>
      <c r="D509" s="19">
        <v>2045.88</v>
      </c>
      <c r="E509" s="29">
        <f t="shared" si="63"/>
        <v>32.111628198990765</v>
      </c>
      <c r="F509" s="35">
        <v>385.47</v>
      </c>
      <c r="G509" s="37">
        <v>753.22</v>
      </c>
      <c r="H509" s="37">
        <v>2529.8000000000002</v>
      </c>
      <c r="I509" s="37">
        <f t="shared" si="64"/>
        <v>3668.4900000000002</v>
      </c>
      <c r="J509" s="46">
        <f t="shared" si="65"/>
        <v>55.76899487254974</v>
      </c>
      <c r="K509" s="58">
        <f t="shared" si="66"/>
        <v>0</v>
      </c>
    </row>
    <row r="510" spans="1:11">
      <c r="A510" s="9">
        <v>1514</v>
      </c>
      <c r="B510" s="23" t="s">
        <v>287</v>
      </c>
      <c r="C510" s="47">
        <v>2140.9</v>
      </c>
      <c r="D510" s="19">
        <v>1452.61</v>
      </c>
      <c r="E510" s="29">
        <f t="shared" si="63"/>
        <v>67.850436732215414</v>
      </c>
      <c r="F510" s="35">
        <v>211.66</v>
      </c>
      <c r="G510" s="37">
        <v>722.96</v>
      </c>
      <c r="H510" s="37">
        <v>1064.8</v>
      </c>
      <c r="I510" s="37">
        <f t="shared" si="64"/>
        <v>1999.42</v>
      </c>
      <c r="J510" s="46">
        <f t="shared" si="65"/>
        <v>72.651568954996932</v>
      </c>
      <c r="K510" s="58">
        <f t="shared" si="66"/>
        <v>0</v>
      </c>
    </row>
    <row r="511" spans="1:11">
      <c r="A511" s="9">
        <v>1515</v>
      </c>
      <c r="B511" s="23" t="s">
        <v>452</v>
      </c>
      <c r="C511" s="47">
        <v>5120.1499999999996</v>
      </c>
      <c r="D511" s="19">
        <v>1544.88</v>
      </c>
      <c r="E511" s="29">
        <f t="shared" si="63"/>
        <v>30.172553538470559</v>
      </c>
      <c r="F511" s="35">
        <v>221.94</v>
      </c>
      <c r="G511" s="37">
        <v>674.85</v>
      </c>
      <c r="H511" s="37">
        <v>1977</v>
      </c>
      <c r="I511" s="37">
        <f t="shared" si="64"/>
        <v>2873.79</v>
      </c>
      <c r="J511" s="46">
        <f t="shared" si="65"/>
        <v>53.75758145167184</v>
      </c>
      <c r="K511" s="58">
        <f t="shared" si="66"/>
        <v>0</v>
      </c>
    </row>
    <row r="512" spans="1:11">
      <c r="A512" s="9">
        <v>1516</v>
      </c>
      <c r="B512" s="23" t="s">
        <v>453</v>
      </c>
      <c r="C512" s="47">
        <v>26075.75</v>
      </c>
      <c r="D512" s="19">
        <v>3079.68</v>
      </c>
      <c r="E512" s="29">
        <f t="shared" si="63"/>
        <v>11.810513599800581</v>
      </c>
      <c r="F512" s="35">
        <v>1112.8900000000001</v>
      </c>
      <c r="G512" s="37">
        <v>3793.8</v>
      </c>
      <c r="H512" s="37">
        <v>3929</v>
      </c>
      <c r="I512" s="37">
        <f t="shared" si="64"/>
        <v>8835.69</v>
      </c>
      <c r="J512" s="46">
        <f t="shared" si="65"/>
        <v>34.855002835092669</v>
      </c>
      <c r="K512" s="58">
        <f t="shared" si="66"/>
        <v>34.855002835092669</v>
      </c>
    </row>
    <row r="513" spans="1:11">
      <c r="A513" s="9">
        <v>1517</v>
      </c>
      <c r="B513" s="23" t="s">
        <v>454</v>
      </c>
      <c r="C513" s="47">
        <v>2663.54</v>
      </c>
      <c r="D513" s="19">
        <v>1322.08</v>
      </c>
      <c r="E513" s="29">
        <f t="shared" si="63"/>
        <v>49.636198442674036</v>
      </c>
      <c r="F513" s="35">
        <v>437.46</v>
      </c>
      <c r="G513" s="37">
        <v>490.72</v>
      </c>
      <c r="H513" s="37">
        <v>2173.6999999999998</v>
      </c>
      <c r="I513" s="37">
        <f t="shared" si="64"/>
        <v>3101.88</v>
      </c>
      <c r="J513" s="46">
        <f t="shared" si="65"/>
        <v>42.621893819232206</v>
      </c>
      <c r="K513" s="58">
        <f t="shared" si="66"/>
        <v>42.621893819232206</v>
      </c>
    </row>
    <row r="514" spans="1:11">
      <c r="A514" s="9">
        <v>1519</v>
      </c>
      <c r="B514" s="23" t="s">
        <v>292</v>
      </c>
      <c r="C514" s="47">
        <v>4434.49</v>
      </c>
      <c r="D514" s="19">
        <v>1718.94</v>
      </c>
      <c r="E514" s="29">
        <f t="shared" si="63"/>
        <v>38.762969360625462</v>
      </c>
      <c r="F514" s="35">
        <v>162.04</v>
      </c>
      <c r="G514" s="37">
        <v>339.81</v>
      </c>
      <c r="H514" s="37">
        <v>2134.8000000000002</v>
      </c>
      <c r="I514" s="37">
        <f t="shared" si="64"/>
        <v>2636.65</v>
      </c>
      <c r="J514" s="46">
        <f t="shared" si="65"/>
        <v>65.194090986668684</v>
      </c>
      <c r="K514" s="58">
        <f t="shared" si="66"/>
        <v>0</v>
      </c>
    </row>
    <row r="515" spans="1:11">
      <c r="A515" s="9">
        <v>1520</v>
      </c>
      <c r="B515" s="23" t="s">
        <v>332</v>
      </c>
      <c r="C515" s="47">
        <v>5418.48</v>
      </c>
      <c r="D515" s="19">
        <v>1629.42</v>
      </c>
      <c r="E515" s="29">
        <f t="shared" si="63"/>
        <v>30.071532976037563</v>
      </c>
      <c r="F515" s="35">
        <v>316.27999999999997</v>
      </c>
      <c r="G515" s="37">
        <v>625.63</v>
      </c>
      <c r="H515" s="37">
        <v>2141.6999999999998</v>
      </c>
      <c r="I515" s="37">
        <f t="shared" si="64"/>
        <v>3083.6099999999997</v>
      </c>
      <c r="J515" s="46">
        <f t="shared" si="65"/>
        <v>52.84131261735434</v>
      </c>
      <c r="K515" s="58">
        <f t="shared" si="66"/>
        <v>0</v>
      </c>
    </row>
    <row r="516" spans="1:11">
      <c r="A516" s="9">
        <v>1518</v>
      </c>
      <c r="B516" s="23" t="s">
        <v>455</v>
      </c>
      <c r="C516" s="47">
        <v>2127.02</v>
      </c>
      <c r="D516" s="19">
        <v>1384.77</v>
      </c>
      <c r="E516" s="29">
        <f t="shared" si="63"/>
        <v>65.10376019031321</v>
      </c>
      <c r="F516" s="35">
        <v>116.78</v>
      </c>
      <c r="G516" s="37">
        <v>207.2</v>
      </c>
      <c r="H516" s="37">
        <v>1795</v>
      </c>
      <c r="I516" s="37">
        <f t="shared" si="64"/>
        <v>2118.98</v>
      </c>
      <c r="J516" s="46">
        <f t="shared" si="65"/>
        <v>65.350781980009259</v>
      </c>
      <c r="K516" s="58">
        <f t="shared" si="66"/>
        <v>0</v>
      </c>
    </row>
    <row r="517" spans="1:11">
      <c r="A517" s="9">
        <v>1521</v>
      </c>
      <c r="B517" s="23" t="s">
        <v>456</v>
      </c>
      <c r="C517" s="47">
        <v>10605.02</v>
      </c>
      <c r="D517" s="19">
        <v>1684.94</v>
      </c>
      <c r="E517" s="29">
        <f t="shared" si="63"/>
        <v>15.888135995971719</v>
      </c>
      <c r="F517" s="35">
        <v>638.37</v>
      </c>
      <c r="G517" s="37">
        <v>1457.73</v>
      </c>
      <c r="H517" s="37">
        <v>2482.6</v>
      </c>
      <c r="I517" s="37">
        <f t="shared" si="64"/>
        <v>4578.7</v>
      </c>
      <c r="J517" s="46">
        <f t="shared" si="65"/>
        <v>36.799528250376746</v>
      </c>
      <c r="K517" s="58">
        <f t="shared" si="66"/>
        <v>36.799528250376746</v>
      </c>
    </row>
    <row r="518" spans="1:11">
      <c r="A518" s="7"/>
      <c r="B518" s="23"/>
      <c r="C518" s="47"/>
      <c r="D518" s="19"/>
      <c r="E518" s="29"/>
      <c r="F518" s="35"/>
      <c r="G518" s="37"/>
      <c r="H518" s="37"/>
      <c r="I518" s="37"/>
      <c r="J518" s="46"/>
      <c r="K518" s="58"/>
    </row>
    <row r="519" spans="1:11" s="5" customFormat="1">
      <c r="A519" s="8"/>
      <c r="B519" s="62" t="s">
        <v>457</v>
      </c>
      <c r="C519" s="48"/>
      <c r="D519" s="20"/>
      <c r="E519" s="31"/>
      <c r="F519" s="36"/>
      <c r="G519" s="38"/>
      <c r="H519" s="38"/>
      <c r="I519" s="39"/>
      <c r="J519" s="46"/>
      <c r="K519" s="59"/>
    </row>
    <row r="520" spans="1:11">
      <c r="A520" s="9">
        <v>1523</v>
      </c>
      <c r="B520" s="23" t="s">
        <v>458</v>
      </c>
      <c r="C520" s="47">
        <v>22653.31</v>
      </c>
      <c r="D520" s="19">
        <v>2996.44</v>
      </c>
      <c r="E520" s="29">
        <f t="shared" ref="E520:E544" si="67">D520/C520*100</f>
        <v>13.227382665049831</v>
      </c>
      <c r="F520" s="35">
        <v>2601.04</v>
      </c>
      <c r="G520" s="37">
        <v>7297.65</v>
      </c>
      <c r="H520" s="37">
        <v>2897.1</v>
      </c>
      <c r="I520" s="37">
        <f t="shared" ref="I520:I544" si="68">F520+G520+H520</f>
        <v>12795.789999999999</v>
      </c>
      <c r="J520" s="46">
        <f t="shared" ref="J520:J544" si="69">D520/I520*100</f>
        <v>23.417389625806614</v>
      </c>
      <c r="K520" s="58">
        <f t="shared" si="66"/>
        <v>23.417389625806614</v>
      </c>
    </row>
    <row r="521" spans="1:11">
      <c r="A521" s="9">
        <v>1524</v>
      </c>
      <c r="B521" s="23" t="s">
        <v>459</v>
      </c>
      <c r="C521" s="47">
        <v>9533.5400000000009</v>
      </c>
      <c r="D521" s="19">
        <v>1712.85</v>
      </c>
      <c r="E521" s="29">
        <f t="shared" si="67"/>
        <v>17.966568556905408</v>
      </c>
      <c r="F521" s="35">
        <v>434.84</v>
      </c>
      <c r="G521" s="37">
        <v>942.87</v>
      </c>
      <c r="H521" s="37">
        <v>2288.9</v>
      </c>
      <c r="I521" s="37">
        <f t="shared" si="68"/>
        <v>3666.61</v>
      </c>
      <c r="J521" s="46">
        <f t="shared" si="69"/>
        <v>46.714812865289737</v>
      </c>
      <c r="K521" s="58">
        <f t="shared" si="66"/>
        <v>46.714812865289737</v>
      </c>
    </row>
    <row r="522" spans="1:11">
      <c r="A522" s="9">
        <v>1525</v>
      </c>
      <c r="B522" s="23" t="s">
        <v>460</v>
      </c>
      <c r="C522" s="47">
        <v>11385.5</v>
      </c>
      <c r="D522" s="19">
        <v>2055.7800000000002</v>
      </c>
      <c r="E522" s="29">
        <f t="shared" si="67"/>
        <v>18.056124017390545</v>
      </c>
      <c r="F522" s="35">
        <v>642.26</v>
      </c>
      <c r="G522" s="37">
        <v>807.02</v>
      </c>
      <c r="H522" s="37">
        <v>2604.3000000000002</v>
      </c>
      <c r="I522" s="37">
        <f t="shared" si="68"/>
        <v>4053.58</v>
      </c>
      <c r="J522" s="46">
        <f t="shared" si="69"/>
        <v>50.715170293913033</v>
      </c>
      <c r="K522" s="58">
        <f t="shared" si="66"/>
        <v>0</v>
      </c>
    </row>
    <row r="523" spans="1:11">
      <c r="A523" s="9">
        <v>1526</v>
      </c>
      <c r="B523" s="23" t="s">
        <v>461</v>
      </c>
      <c r="C523" s="47">
        <v>60313.48</v>
      </c>
      <c r="D523" s="19">
        <v>7856.27</v>
      </c>
      <c r="E523" s="29">
        <f t="shared" si="67"/>
        <v>13.025728245161778</v>
      </c>
      <c r="F523" s="35">
        <v>2916.36</v>
      </c>
      <c r="G523" s="37">
        <v>10159.64</v>
      </c>
      <c r="H523" s="37">
        <v>6318.8</v>
      </c>
      <c r="I523" s="37">
        <f t="shared" si="68"/>
        <v>19394.8</v>
      </c>
      <c r="J523" s="46">
        <f t="shared" si="69"/>
        <v>40.50709468517335</v>
      </c>
      <c r="K523" s="58">
        <f t="shared" si="66"/>
        <v>40.50709468517335</v>
      </c>
    </row>
    <row r="524" spans="1:11">
      <c r="A524" s="9">
        <v>1527</v>
      </c>
      <c r="B524" s="23" t="s">
        <v>462</v>
      </c>
      <c r="C524" s="47">
        <v>17085.830000000002</v>
      </c>
      <c r="D524" s="19">
        <v>3802.48</v>
      </c>
      <c r="E524" s="29">
        <f t="shared" si="67"/>
        <v>22.255167000959272</v>
      </c>
      <c r="F524" s="35">
        <v>8463.6299999999992</v>
      </c>
      <c r="G524" s="37">
        <v>2006.94</v>
      </c>
      <c r="H524" s="37">
        <v>2155.9</v>
      </c>
      <c r="I524" s="37">
        <f t="shared" si="68"/>
        <v>12626.47</v>
      </c>
      <c r="J524" s="46">
        <f t="shared" si="69"/>
        <v>30.11514698882586</v>
      </c>
      <c r="K524" s="58">
        <f t="shared" si="66"/>
        <v>30.11514698882586</v>
      </c>
    </row>
    <row r="525" spans="1:11">
      <c r="A525" s="9">
        <v>1528</v>
      </c>
      <c r="B525" s="23" t="s">
        <v>463</v>
      </c>
      <c r="C525" s="47">
        <v>11601.52</v>
      </c>
      <c r="D525" s="19">
        <v>2354.25</v>
      </c>
      <c r="E525" s="29">
        <f t="shared" si="67"/>
        <v>20.292599590398499</v>
      </c>
      <c r="F525" s="35">
        <v>2298.98</v>
      </c>
      <c r="G525" s="37">
        <v>1500.03</v>
      </c>
      <c r="H525" s="37">
        <v>2011.4</v>
      </c>
      <c r="I525" s="37">
        <f t="shared" si="68"/>
        <v>5810.41</v>
      </c>
      <c r="J525" s="46">
        <f t="shared" si="69"/>
        <v>40.517794785565911</v>
      </c>
      <c r="K525" s="58">
        <f t="shared" si="66"/>
        <v>40.517794785565911</v>
      </c>
    </row>
    <row r="526" spans="1:11">
      <c r="A526" s="9">
        <v>1529</v>
      </c>
      <c r="B526" s="23" t="s">
        <v>464</v>
      </c>
      <c r="C526" s="47">
        <v>9016.3799999999992</v>
      </c>
      <c r="D526" s="19">
        <v>2180.71</v>
      </c>
      <c r="E526" s="29">
        <f t="shared" si="67"/>
        <v>24.186092422901435</v>
      </c>
      <c r="F526" s="35">
        <v>166.62</v>
      </c>
      <c r="G526" s="37">
        <v>512.41</v>
      </c>
      <c r="H526" s="37">
        <v>1747.3</v>
      </c>
      <c r="I526" s="37">
        <f t="shared" si="68"/>
        <v>2426.33</v>
      </c>
      <c r="J526" s="46">
        <f t="shared" si="69"/>
        <v>89.876892261151625</v>
      </c>
      <c r="K526" s="58">
        <f t="shared" si="66"/>
        <v>0</v>
      </c>
    </row>
    <row r="527" spans="1:11">
      <c r="A527" s="9">
        <v>1530</v>
      </c>
      <c r="B527" s="23" t="s">
        <v>351</v>
      </c>
      <c r="C527" s="47">
        <v>12784.56</v>
      </c>
      <c r="D527" s="19">
        <v>2258.94</v>
      </c>
      <c r="E527" s="29">
        <f t="shared" si="67"/>
        <v>17.669282321800672</v>
      </c>
      <c r="F527" s="35">
        <v>3603.62</v>
      </c>
      <c r="G527" s="37">
        <v>2839.79</v>
      </c>
      <c r="H527" s="37">
        <v>2889.2</v>
      </c>
      <c r="I527" s="37">
        <f t="shared" si="68"/>
        <v>9332.61</v>
      </c>
      <c r="J527" s="46">
        <f t="shared" si="69"/>
        <v>24.204804443772961</v>
      </c>
      <c r="K527" s="58">
        <f t="shared" si="66"/>
        <v>24.204804443772961</v>
      </c>
    </row>
    <row r="528" spans="1:11">
      <c r="A528" s="9">
        <v>1531</v>
      </c>
      <c r="B528" s="23" t="s">
        <v>465</v>
      </c>
      <c r="C528" s="47">
        <v>2347.85</v>
      </c>
      <c r="D528" s="19">
        <v>1670.7</v>
      </c>
      <c r="E528" s="29">
        <f t="shared" si="67"/>
        <v>71.158719679706977</v>
      </c>
      <c r="F528" s="35">
        <v>182.93</v>
      </c>
      <c r="G528" s="37">
        <v>371.2</v>
      </c>
      <c r="H528" s="37">
        <v>1812</v>
      </c>
      <c r="I528" s="37">
        <f t="shared" si="68"/>
        <v>2366.13</v>
      </c>
      <c r="J528" s="46">
        <f t="shared" si="69"/>
        <v>70.608969076086268</v>
      </c>
      <c r="K528" s="58">
        <f t="shared" si="66"/>
        <v>0</v>
      </c>
    </row>
    <row r="529" spans="1:11">
      <c r="A529" s="9">
        <v>1536</v>
      </c>
      <c r="B529" s="23" t="s">
        <v>457</v>
      </c>
      <c r="C529" s="47">
        <v>82492.94</v>
      </c>
      <c r="D529" s="19">
        <v>8131.19</v>
      </c>
      <c r="E529" s="29">
        <f t="shared" si="67"/>
        <v>9.8568313846009108</v>
      </c>
      <c r="F529" s="35">
        <v>8544.2099999999991</v>
      </c>
      <c r="G529" s="37">
        <v>30070.95</v>
      </c>
      <c r="H529" s="37">
        <v>7709.1</v>
      </c>
      <c r="I529" s="37">
        <f t="shared" si="68"/>
        <v>46324.26</v>
      </c>
      <c r="J529" s="46">
        <f t="shared" si="69"/>
        <v>17.552768247134438</v>
      </c>
      <c r="K529" s="58">
        <f t="shared" si="66"/>
        <v>17.552768247134438</v>
      </c>
    </row>
    <row r="530" spans="1:11">
      <c r="A530" s="9">
        <v>1532</v>
      </c>
      <c r="B530" s="23" t="s">
        <v>466</v>
      </c>
      <c r="C530" s="47">
        <v>9171.1299999999992</v>
      </c>
      <c r="D530" s="19">
        <v>2122.5700000000002</v>
      </c>
      <c r="E530" s="29">
        <f t="shared" si="67"/>
        <v>23.144040047409646</v>
      </c>
      <c r="F530" s="35">
        <v>454.43</v>
      </c>
      <c r="G530" s="37">
        <v>1116.9000000000001</v>
      </c>
      <c r="H530" s="37">
        <v>2392</v>
      </c>
      <c r="I530" s="37">
        <f t="shared" si="68"/>
        <v>3963.33</v>
      </c>
      <c r="J530" s="46">
        <f t="shared" si="69"/>
        <v>53.555217456028146</v>
      </c>
      <c r="K530" s="58">
        <f t="shared" si="66"/>
        <v>0</v>
      </c>
    </row>
    <row r="531" spans="1:11">
      <c r="A531" s="9">
        <v>1533</v>
      </c>
      <c r="B531" s="23" t="s">
        <v>467</v>
      </c>
      <c r="C531" s="47">
        <v>17768.060000000001</v>
      </c>
      <c r="D531" s="19">
        <v>2831.56</v>
      </c>
      <c r="E531" s="29">
        <f t="shared" si="67"/>
        <v>15.936236145082805</v>
      </c>
      <c r="F531" s="35">
        <v>819.51</v>
      </c>
      <c r="G531" s="37">
        <v>4340.97</v>
      </c>
      <c r="H531" s="37">
        <v>3324.5</v>
      </c>
      <c r="I531" s="37">
        <f t="shared" si="68"/>
        <v>8484.98</v>
      </c>
      <c r="J531" s="46">
        <f t="shared" si="69"/>
        <v>33.371439885538919</v>
      </c>
      <c r="K531" s="58">
        <f t="shared" si="66"/>
        <v>33.371439885538919</v>
      </c>
    </row>
    <row r="532" spans="1:11">
      <c r="A532" s="9">
        <v>1534</v>
      </c>
      <c r="B532" s="23" t="s">
        <v>468</v>
      </c>
      <c r="C532" s="47">
        <v>10529.08</v>
      </c>
      <c r="D532" s="19">
        <v>1944.03</v>
      </c>
      <c r="E532" s="29">
        <f t="shared" si="67"/>
        <v>18.463436501574687</v>
      </c>
      <c r="F532" s="35">
        <v>310.10000000000002</v>
      </c>
      <c r="G532" s="37">
        <v>1255.8699999999999</v>
      </c>
      <c r="H532" s="37">
        <v>2697.6</v>
      </c>
      <c r="I532" s="37">
        <f t="shared" si="68"/>
        <v>4263.57</v>
      </c>
      <c r="J532" s="46">
        <f t="shared" si="69"/>
        <v>45.596296061751069</v>
      </c>
      <c r="K532" s="58">
        <f t="shared" si="66"/>
        <v>45.596296061751069</v>
      </c>
    </row>
    <row r="533" spans="1:11">
      <c r="A533" s="9">
        <v>1535</v>
      </c>
      <c r="B533" s="23" t="s">
        <v>469</v>
      </c>
      <c r="C533" s="47">
        <v>10760.85</v>
      </c>
      <c r="D533" s="19">
        <v>2062.4</v>
      </c>
      <c r="E533" s="29">
        <f t="shared" si="67"/>
        <v>19.165772220595954</v>
      </c>
      <c r="F533" s="35">
        <v>892.72</v>
      </c>
      <c r="G533" s="37">
        <v>2177.16</v>
      </c>
      <c r="H533" s="37">
        <v>1804.8</v>
      </c>
      <c r="I533" s="37">
        <f t="shared" si="68"/>
        <v>4874.68</v>
      </c>
      <c r="J533" s="46">
        <f t="shared" si="69"/>
        <v>42.308418193604503</v>
      </c>
      <c r="K533" s="58">
        <f t="shared" si="66"/>
        <v>42.308418193604503</v>
      </c>
    </row>
    <row r="534" spans="1:11">
      <c r="A534" s="9">
        <v>1537</v>
      </c>
      <c r="B534" s="23" t="s">
        <v>470</v>
      </c>
      <c r="C534" s="47">
        <v>3416.65</v>
      </c>
      <c r="D534" s="19">
        <v>1221.3599999999999</v>
      </c>
      <c r="E534" s="29">
        <f t="shared" si="67"/>
        <v>35.747296328274771</v>
      </c>
      <c r="F534" s="35">
        <v>692.88</v>
      </c>
      <c r="G534" s="37">
        <v>411.07</v>
      </c>
      <c r="H534" s="37">
        <v>1851.8</v>
      </c>
      <c r="I534" s="37">
        <f t="shared" si="68"/>
        <v>2955.75</v>
      </c>
      <c r="J534" s="46">
        <f t="shared" si="69"/>
        <v>41.321492007104794</v>
      </c>
      <c r="K534" s="58">
        <f t="shared" si="66"/>
        <v>41.321492007104794</v>
      </c>
    </row>
    <row r="535" spans="1:11">
      <c r="A535" s="9">
        <v>1538</v>
      </c>
      <c r="B535" s="23" t="s">
        <v>471</v>
      </c>
      <c r="C535" s="47">
        <v>22393.45</v>
      </c>
      <c r="D535" s="19">
        <v>3910.71</v>
      </c>
      <c r="E535" s="29">
        <f t="shared" si="67"/>
        <v>17.463633339213029</v>
      </c>
      <c r="F535" s="35">
        <v>990.13</v>
      </c>
      <c r="G535" s="37">
        <v>4378.3500000000004</v>
      </c>
      <c r="H535" s="37">
        <v>3725.4</v>
      </c>
      <c r="I535" s="37">
        <f t="shared" si="68"/>
        <v>9093.880000000001</v>
      </c>
      <c r="J535" s="46">
        <f t="shared" si="69"/>
        <v>43.003756372417492</v>
      </c>
      <c r="K535" s="58">
        <f t="shared" ref="K535:K592" si="70">IF(J535&gt;50,0,J535)</f>
        <v>43.003756372417492</v>
      </c>
    </row>
    <row r="536" spans="1:11">
      <c r="A536" s="9">
        <v>1539</v>
      </c>
      <c r="B536" s="23" t="s">
        <v>472</v>
      </c>
      <c r="C536" s="47">
        <v>28331.31</v>
      </c>
      <c r="D536" s="19">
        <v>3219.89</v>
      </c>
      <c r="E536" s="29">
        <f t="shared" si="67"/>
        <v>11.365129250994746</v>
      </c>
      <c r="F536" s="35">
        <v>1614.03</v>
      </c>
      <c r="G536" s="37">
        <v>6567.08</v>
      </c>
      <c r="H536" s="37">
        <v>4738.5</v>
      </c>
      <c r="I536" s="37">
        <f t="shared" si="68"/>
        <v>12919.61</v>
      </c>
      <c r="J536" s="46">
        <f t="shared" si="69"/>
        <v>24.922501530618955</v>
      </c>
      <c r="K536" s="58">
        <f t="shared" si="70"/>
        <v>24.922501530618955</v>
      </c>
    </row>
    <row r="537" spans="1:11">
      <c r="A537" s="9">
        <v>1540</v>
      </c>
      <c r="B537" s="23" t="s">
        <v>473</v>
      </c>
      <c r="C537" s="47">
        <v>14519.25</v>
      </c>
      <c r="D537" s="19">
        <v>3002.6</v>
      </c>
      <c r="E537" s="29">
        <f t="shared" si="67"/>
        <v>20.680131549494636</v>
      </c>
      <c r="F537" s="35">
        <v>705.35</v>
      </c>
      <c r="G537" s="37">
        <v>2575.2199999999998</v>
      </c>
      <c r="H537" s="37">
        <v>4028.8</v>
      </c>
      <c r="I537" s="37">
        <f t="shared" si="68"/>
        <v>7309.37</v>
      </c>
      <c r="J537" s="46">
        <f t="shared" si="69"/>
        <v>41.078779703312321</v>
      </c>
      <c r="K537" s="58">
        <f t="shared" si="70"/>
        <v>41.078779703312321</v>
      </c>
    </row>
    <row r="538" spans="1:11">
      <c r="A538" s="9">
        <v>1541</v>
      </c>
      <c r="B538" s="23" t="s">
        <v>474</v>
      </c>
      <c r="C538" s="47">
        <v>9269.92</v>
      </c>
      <c r="D538" s="19">
        <v>2732.26</v>
      </c>
      <c r="E538" s="29">
        <f t="shared" si="67"/>
        <v>29.474472271605368</v>
      </c>
      <c r="F538" s="35">
        <v>843.98</v>
      </c>
      <c r="G538" s="37">
        <v>4069.45</v>
      </c>
      <c r="H538" s="37">
        <v>1059.5</v>
      </c>
      <c r="I538" s="37">
        <f t="shared" si="68"/>
        <v>5972.93</v>
      </c>
      <c r="J538" s="46">
        <f t="shared" si="69"/>
        <v>45.744048565779281</v>
      </c>
      <c r="K538" s="58">
        <f t="shared" si="70"/>
        <v>45.744048565779281</v>
      </c>
    </row>
    <row r="539" spans="1:11">
      <c r="A539" s="9">
        <v>1542</v>
      </c>
      <c r="B539" s="23" t="s">
        <v>475</v>
      </c>
      <c r="C539" s="47">
        <v>12038.58</v>
      </c>
      <c r="D539" s="19">
        <v>2174.29</v>
      </c>
      <c r="E539" s="29">
        <f t="shared" si="67"/>
        <v>18.061017163153796</v>
      </c>
      <c r="F539" s="35">
        <v>1128.23</v>
      </c>
      <c r="G539" s="37">
        <v>2692.47</v>
      </c>
      <c r="H539" s="37">
        <v>2408.8000000000002</v>
      </c>
      <c r="I539" s="37">
        <f t="shared" si="68"/>
        <v>6229.5</v>
      </c>
      <c r="J539" s="46">
        <f t="shared" si="69"/>
        <v>34.903122240950317</v>
      </c>
      <c r="K539" s="58">
        <f t="shared" si="70"/>
        <v>34.903122240950317</v>
      </c>
    </row>
    <row r="540" spans="1:11">
      <c r="A540" s="9">
        <v>1543</v>
      </c>
      <c r="B540" s="23" t="s">
        <v>476</v>
      </c>
      <c r="C540" s="47">
        <v>17511.830000000002</v>
      </c>
      <c r="D540" s="19">
        <v>2545.94</v>
      </c>
      <c r="E540" s="29">
        <f t="shared" si="67"/>
        <v>14.538400612614444</v>
      </c>
      <c r="F540" s="35">
        <v>864.95</v>
      </c>
      <c r="G540" s="37">
        <v>2057.2800000000002</v>
      </c>
      <c r="H540" s="37">
        <v>3737.6</v>
      </c>
      <c r="I540" s="37">
        <f t="shared" si="68"/>
        <v>6659.83</v>
      </c>
      <c r="J540" s="46">
        <f t="shared" si="69"/>
        <v>38.228303124854541</v>
      </c>
      <c r="K540" s="58">
        <f t="shared" si="70"/>
        <v>38.228303124854541</v>
      </c>
    </row>
    <row r="541" spans="1:11">
      <c r="A541" s="9">
        <v>1544</v>
      </c>
      <c r="B541" s="23" t="s">
        <v>477</v>
      </c>
      <c r="C541" s="47">
        <v>8574.9</v>
      </c>
      <c r="D541" s="19">
        <v>1792.96</v>
      </c>
      <c r="E541" s="29">
        <f t="shared" si="67"/>
        <v>20.909398360330734</v>
      </c>
      <c r="F541" s="35">
        <v>555.80999999999995</v>
      </c>
      <c r="G541" s="37">
        <v>2061.6</v>
      </c>
      <c r="H541" s="37">
        <v>2479.1</v>
      </c>
      <c r="I541" s="37">
        <f t="shared" si="68"/>
        <v>5096.51</v>
      </c>
      <c r="J541" s="46">
        <f t="shared" si="69"/>
        <v>35.180152692725017</v>
      </c>
      <c r="K541" s="58">
        <f t="shared" si="70"/>
        <v>35.180152692725017</v>
      </c>
    </row>
    <row r="542" spans="1:11">
      <c r="A542" s="9">
        <v>1546</v>
      </c>
      <c r="B542" s="23" t="s">
        <v>478</v>
      </c>
      <c r="C542" s="47">
        <v>11903.67</v>
      </c>
      <c r="D542" s="19">
        <v>2153.31</v>
      </c>
      <c r="E542" s="29">
        <f t="shared" si="67"/>
        <v>18.089463165561543</v>
      </c>
      <c r="F542" s="35">
        <v>347.69</v>
      </c>
      <c r="G542" s="37">
        <v>2592.1999999999998</v>
      </c>
      <c r="H542" s="37">
        <v>3071.7</v>
      </c>
      <c r="I542" s="37">
        <f t="shared" si="68"/>
        <v>6011.59</v>
      </c>
      <c r="J542" s="46">
        <f t="shared" si="69"/>
        <v>35.819309034714607</v>
      </c>
      <c r="K542" s="58">
        <f t="shared" si="70"/>
        <v>35.819309034714607</v>
      </c>
    </row>
    <row r="543" spans="1:11">
      <c r="A543" s="9">
        <v>1545</v>
      </c>
      <c r="B543" s="23" t="s">
        <v>479</v>
      </c>
      <c r="C543" s="47">
        <v>12010.53</v>
      </c>
      <c r="D543" s="19">
        <v>1495.69</v>
      </c>
      <c r="E543" s="29">
        <f t="shared" si="67"/>
        <v>12.453155689216047</v>
      </c>
      <c r="F543" s="35">
        <v>615.32000000000005</v>
      </c>
      <c r="G543" s="37">
        <v>963.34</v>
      </c>
      <c r="H543" s="37">
        <v>1559.8</v>
      </c>
      <c r="I543" s="37">
        <f t="shared" si="68"/>
        <v>3138.46</v>
      </c>
      <c r="J543" s="46">
        <f t="shared" si="69"/>
        <v>47.656812576868916</v>
      </c>
      <c r="K543" s="58">
        <f t="shared" si="70"/>
        <v>47.656812576868916</v>
      </c>
    </row>
    <row r="544" spans="1:11">
      <c r="A544" s="9">
        <v>1547</v>
      </c>
      <c r="B544" s="23" t="s">
        <v>480</v>
      </c>
      <c r="C544" s="47">
        <v>10023.5</v>
      </c>
      <c r="D544" s="19">
        <v>1977.49</v>
      </c>
      <c r="E544" s="29">
        <f t="shared" si="67"/>
        <v>19.728537935850753</v>
      </c>
      <c r="F544" s="35">
        <v>659.55</v>
      </c>
      <c r="G544" s="37">
        <v>1279.8599999999999</v>
      </c>
      <c r="H544" s="37">
        <v>2475.1999999999998</v>
      </c>
      <c r="I544" s="37">
        <f t="shared" si="68"/>
        <v>4414.6099999999997</v>
      </c>
      <c r="J544" s="46">
        <f t="shared" si="69"/>
        <v>44.794217382735965</v>
      </c>
      <c r="K544" s="58">
        <f t="shared" si="70"/>
        <v>44.794217382735965</v>
      </c>
    </row>
    <row r="545" spans="1:11">
      <c r="A545" s="7"/>
      <c r="B545" s="23"/>
      <c r="C545" s="47"/>
      <c r="D545" s="19"/>
      <c r="E545" s="29"/>
      <c r="F545" s="35"/>
      <c r="G545" s="37"/>
      <c r="H545" s="37"/>
      <c r="I545" s="37"/>
      <c r="J545" s="46"/>
      <c r="K545" s="58"/>
    </row>
    <row r="546" spans="1:11" s="5" customFormat="1">
      <c r="A546" s="8"/>
      <c r="B546" s="62" t="s">
        <v>481</v>
      </c>
      <c r="C546" s="48"/>
      <c r="D546" s="20"/>
      <c r="E546" s="31"/>
      <c r="F546" s="36"/>
      <c r="G546" s="38"/>
      <c r="H546" s="38"/>
      <c r="I546" s="39"/>
      <c r="J546" s="46"/>
      <c r="K546" s="59"/>
    </row>
    <row r="547" spans="1:11">
      <c r="A547" s="9">
        <v>1549</v>
      </c>
      <c r="B547" s="23" t="s">
        <v>482</v>
      </c>
      <c r="C547" s="47">
        <v>4571.6499999999996</v>
      </c>
      <c r="D547" s="19">
        <v>1353.67</v>
      </c>
      <c r="E547" s="29">
        <f t="shared" ref="E547:E571" si="71">D547/C547*100</f>
        <v>29.61009701092604</v>
      </c>
      <c r="F547" s="35">
        <v>317.95999999999998</v>
      </c>
      <c r="G547" s="37">
        <v>206.48</v>
      </c>
      <c r="H547" s="37">
        <v>1989.9</v>
      </c>
      <c r="I547" s="37">
        <f t="shared" ref="I547:I571" si="72">F547+G547+H547</f>
        <v>2514.34</v>
      </c>
      <c r="J547" s="46">
        <f t="shared" ref="J547:J571" si="73">D547/I547*100</f>
        <v>53.837985316226124</v>
      </c>
      <c r="K547" s="58">
        <f t="shared" si="70"/>
        <v>0</v>
      </c>
    </row>
    <row r="548" spans="1:11">
      <c r="A548" s="9">
        <v>1550</v>
      </c>
      <c r="B548" s="23" t="s">
        <v>483</v>
      </c>
      <c r="C548" s="47">
        <v>3382.88</v>
      </c>
      <c r="D548" s="19">
        <v>1304.6600000000001</v>
      </c>
      <c r="E548" s="29">
        <f t="shared" si="71"/>
        <v>38.566546847656433</v>
      </c>
      <c r="F548" s="35">
        <v>526.6</v>
      </c>
      <c r="G548" s="37">
        <v>324.12</v>
      </c>
      <c r="H548" s="37">
        <v>1744.5</v>
      </c>
      <c r="I548" s="37">
        <f t="shared" si="72"/>
        <v>2595.2200000000003</v>
      </c>
      <c r="J548" s="46">
        <f t="shared" si="73"/>
        <v>50.271653270242986</v>
      </c>
      <c r="K548" s="58">
        <f t="shared" si="70"/>
        <v>0</v>
      </c>
    </row>
    <row r="549" spans="1:11">
      <c r="A549" s="9">
        <v>1551</v>
      </c>
      <c r="B549" s="23" t="s">
        <v>484</v>
      </c>
      <c r="C549" s="47">
        <v>10598.44</v>
      </c>
      <c r="D549" s="19">
        <v>1709.02</v>
      </c>
      <c r="E549" s="29">
        <f t="shared" si="71"/>
        <v>16.125203331811097</v>
      </c>
      <c r="F549" s="35">
        <v>1201.8699999999999</v>
      </c>
      <c r="G549" s="37">
        <v>1301.72</v>
      </c>
      <c r="H549" s="37">
        <v>3339.6</v>
      </c>
      <c r="I549" s="37">
        <f t="shared" si="72"/>
        <v>5843.1900000000005</v>
      </c>
      <c r="J549" s="46">
        <f t="shared" si="73"/>
        <v>29.248064841293882</v>
      </c>
      <c r="K549" s="58">
        <f t="shared" si="70"/>
        <v>29.248064841293882</v>
      </c>
    </row>
    <row r="550" spans="1:11">
      <c r="A550" s="9">
        <v>1552</v>
      </c>
      <c r="B550" s="23" t="s">
        <v>485</v>
      </c>
      <c r="C550" s="47">
        <v>9609.4699999999993</v>
      </c>
      <c r="D550" s="19">
        <v>1737.45</v>
      </c>
      <c r="E550" s="29">
        <f t="shared" si="71"/>
        <v>18.080601739742153</v>
      </c>
      <c r="F550" s="35">
        <v>936.61</v>
      </c>
      <c r="G550" s="37">
        <v>1320.91</v>
      </c>
      <c r="H550" s="37">
        <v>1630.8</v>
      </c>
      <c r="I550" s="37">
        <f t="shared" si="72"/>
        <v>3888.3199999999997</v>
      </c>
      <c r="J550" s="46">
        <f t="shared" si="73"/>
        <v>44.683822319150693</v>
      </c>
      <c r="K550" s="58">
        <f t="shared" si="70"/>
        <v>44.683822319150693</v>
      </c>
    </row>
    <row r="551" spans="1:11">
      <c r="A551" s="9">
        <v>1553</v>
      </c>
      <c r="B551" s="23" t="s">
        <v>486</v>
      </c>
      <c r="C551" s="47">
        <v>5134.8900000000003</v>
      </c>
      <c r="D551" s="19">
        <v>1619</v>
      </c>
      <c r="E551" s="29">
        <f t="shared" si="71"/>
        <v>31.529399850824458</v>
      </c>
      <c r="F551" s="35">
        <v>166.92</v>
      </c>
      <c r="G551" s="37">
        <v>588.48</v>
      </c>
      <c r="H551" s="37">
        <v>1856.2</v>
      </c>
      <c r="I551" s="37">
        <f t="shared" si="72"/>
        <v>2611.6</v>
      </c>
      <c r="J551" s="46">
        <f t="shared" si="73"/>
        <v>61.992648185020684</v>
      </c>
      <c r="K551" s="58">
        <f t="shared" si="70"/>
        <v>0</v>
      </c>
    </row>
    <row r="552" spans="1:11">
      <c r="A552" s="9">
        <v>1554</v>
      </c>
      <c r="B552" s="23" t="s">
        <v>487</v>
      </c>
      <c r="C552" s="47">
        <v>3342.09</v>
      </c>
      <c r="D552" s="19">
        <v>1255.17</v>
      </c>
      <c r="E552" s="29">
        <f t="shared" si="71"/>
        <v>37.556439234131936</v>
      </c>
      <c r="F552" s="35">
        <v>858.4</v>
      </c>
      <c r="G552" s="37">
        <v>583.84</v>
      </c>
      <c r="H552" s="37">
        <v>1192.5</v>
      </c>
      <c r="I552" s="37">
        <f t="shared" si="72"/>
        <v>2634.74</v>
      </c>
      <c r="J552" s="46">
        <f t="shared" si="73"/>
        <v>47.639235750017086</v>
      </c>
      <c r="K552" s="58">
        <f t="shared" si="70"/>
        <v>47.639235750017086</v>
      </c>
    </row>
    <row r="553" spans="1:11">
      <c r="A553" s="9">
        <v>1555</v>
      </c>
      <c r="B553" s="23" t="s">
        <v>488</v>
      </c>
      <c r="C553" s="47">
        <v>3858.18</v>
      </c>
      <c r="D553" s="19">
        <v>1466.21</v>
      </c>
      <c r="E553" s="29">
        <f t="shared" si="71"/>
        <v>38.002633365991223</v>
      </c>
      <c r="F553" s="35">
        <v>456.7</v>
      </c>
      <c r="G553" s="37">
        <v>351.54</v>
      </c>
      <c r="H553" s="37">
        <v>1795</v>
      </c>
      <c r="I553" s="37">
        <f t="shared" si="72"/>
        <v>2603.2399999999998</v>
      </c>
      <c r="J553" s="46">
        <f t="shared" si="73"/>
        <v>56.322505800464043</v>
      </c>
      <c r="K553" s="58">
        <f t="shared" si="70"/>
        <v>0</v>
      </c>
    </row>
    <row r="554" spans="1:11">
      <c r="A554" s="9">
        <v>1556</v>
      </c>
      <c r="B554" s="23" t="s">
        <v>489</v>
      </c>
      <c r="C554" s="47">
        <v>9883.4599999999991</v>
      </c>
      <c r="D554" s="19">
        <v>1529.69</v>
      </c>
      <c r="E554" s="29">
        <f t="shared" si="71"/>
        <v>15.477272129395983</v>
      </c>
      <c r="F554" s="35">
        <v>522.55999999999995</v>
      </c>
      <c r="G554" s="37">
        <v>426.24</v>
      </c>
      <c r="H554" s="37">
        <v>2083.1</v>
      </c>
      <c r="I554" s="37">
        <f t="shared" si="72"/>
        <v>3031.8999999999996</v>
      </c>
      <c r="J554" s="46">
        <f t="shared" si="73"/>
        <v>50.453181173521564</v>
      </c>
      <c r="K554" s="58">
        <f t="shared" si="70"/>
        <v>0</v>
      </c>
    </row>
    <row r="555" spans="1:11">
      <c r="A555" s="9">
        <v>1557</v>
      </c>
      <c r="B555" s="23" t="s">
        <v>490</v>
      </c>
      <c r="C555" s="47">
        <v>5480.53</v>
      </c>
      <c r="D555" s="19">
        <v>1779.35</v>
      </c>
      <c r="E555" s="29">
        <f t="shared" si="71"/>
        <v>32.466750478512111</v>
      </c>
      <c r="F555" s="35">
        <v>391.9</v>
      </c>
      <c r="G555" s="37">
        <v>690.43</v>
      </c>
      <c r="H555" s="37">
        <v>2007</v>
      </c>
      <c r="I555" s="37">
        <f t="shared" si="72"/>
        <v>3089.33</v>
      </c>
      <c r="J555" s="46">
        <f t="shared" si="73"/>
        <v>57.596630984711894</v>
      </c>
      <c r="K555" s="58">
        <f t="shared" si="70"/>
        <v>0</v>
      </c>
    </row>
    <row r="556" spans="1:11">
      <c r="A556" s="9">
        <v>1558</v>
      </c>
      <c r="B556" s="23" t="s">
        <v>491</v>
      </c>
      <c r="C556" s="47">
        <v>12883.63</v>
      </c>
      <c r="D556" s="19">
        <v>1918.35</v>
      </c>
      <c r="E556" s="29">
        <f t="shared" si="71"/>
        <v>14.889825305445747</v>
      </c>
      <c r="F556" s="35">
        <v>916.7</v>
      </c>
      <c r="G556" s="37">
        <v>1103.3699999999999</v>
      </c>
      <c r="H556" s="37">
        <v>2955.7</v>
      </c>
      <c r="I556" s="37">
        <f t="shared" si="72"/>
        <v>4975.7699999999995</v>
      </c>
      <c r="J556" s="46">
        <f t="shared" si="73"/>
        <v>38.55383186923833</v>
      </c>
      <c r="K556" s="58">
        <f t="shared" si="70"/>
        <v>38.55383186923833</v>
      </c>
    </row>
    <row r="557" spans="1:11">
      <c r="A557" s="9">
        <v>1559</v>
      </c>
      <c r="B557" s="23" t="s">
        <v>492</v>
      </c>
      <c r="C557" s="47">
        <v>3718.69</v>
      </c>
      <c r="D557" s="19">
        <v>1351.8</v>
      </c>
      <c r="E557" s="29">
        <f t="shared" si="71"/>
        <v>36.351510881520106</v>
      </c>
      <c r="F557" s="35">
        <v>330.29</v>
      </c>
      <c r="G557" s="37">
        <v>418.23</v>
      </c>
      <c r="H557" s="37">
        <v>1770.8</v>
      </c>
      <c r="I557" s="37">
        <f t="shared" si="72"/>
        <v>2519.3199999999997</v>
      </c>
      <c r="J557" s="46">
        <f t="shared" si="73"/>
        <v>53.657336106568444</v>
      </c>
      <c r="K557" s="58">
        <f t="shared" si="70"/>
        <v>0</v>
      </c>
    </row>
    <row r="558" spans="1:11">
      <c r="A558" s="9">
        <v>1561</v>
      </c>
      <c r="B558" s="23" t="s">
        <v>493</v>
      </c>
      <c r="C558" s="47">
        <v>14387</v>
      </c>
      <c r="D558" s="19">
        <v>2922.16</v>
      </c>
      <c r="E558" s="29">
        <f t="shared" si="71"/>
        <v>20.311114200319732</v>
      </c>
      <c r="F558" s="35">
        <v>1836.72</v>
      </c>
      <c r="G558" s="37">
        <v>4077.77</v>
      </c>
      <c r="H558" s="37">
        <v>2831.2</v>
      </c>
      <c r="I558" s="37">
        <f t="shared" si="72"/>
        <v>8745.6899999999987</v>
      </c>
      <c r="J558" s="46">
        <f t="shared" si="73"/>
        <v>33.412572364215976</v>
      </c>
      <c r="K558" s="58">
        <f t="shared" si="70"/>
        <v>33.412572364215976</v>
      </c>
    </row>
    <row r="559" spans="1:11">
      <c r="A559" s="9">
        <v>1562</v>
      </c>
      <c r="B559" s="23" t="s">
        <v>481</v>
      </c>
      <c r="C559" s="47">
        <v>46922.14</v>
      </c>
      <c r="D559" s="19">
        <v>8619.9500000000007</v>
      </c>
      <c r="E559" s="29">
        <f t="shared" si="71"/>
        <v>18.370752058623076</v>
      </c>
      <c r="F559" s="35">
        <v>5924.64</v>
      </c>
      <c r="G559" s="37">
        <v>16270.05</v>
      </c>
      <c r="H559" s="37">
        <v>4820.1000000000004</v>
      </c>
      <c r="I559" s="37">
        <f t="shared" si="72"/>
        <v>27014.79</v>
      </c>
      <c r="J559" s="46">
        <f t="shared" si="73"/>
        <v>31.908262103832751</v>
      </c>
      <c r="K559" s="58">
        <f t="shared" si="70"/>
        <v>31.908262103832751</v>
      </c>
    </row>
    <row r="560" spans="1:11">
      <c r="A560" s="9">
        <v>1560</v>
      </c>
      <c r="B560" s="23" t="s">
        <v>494</v>
      </c>
      <c r="C560" s="47">
        <v>3586.68</v>
      </c>
      <c r="D560" s="19">
        <v>1498.01</v>
      </c>
      <c r="E560" s="29">
        <f t="shared" si="71"/>
        <v>41.765922803260956</v>
      </c>
      <c r="F560" s="35">
        <v>274.7</v>
      </c>
      <c r="G560" s="37">
        <v>417.35</v>
      </c>
      <c r="H560" s="37">
        <v>1822.6</v>
      </c>
      <c r="I560" s="37">
        <f t="shared" si="72"/>
        <v>2514.6499999999996</v>
      </c>
      <c r="J560" s="46">
        <f t="shared" si="73"/>
        <v>59.571312111029371</v>
      </c>
      <c r="K560" s="58">
        <f t="shared" si="70"/>
        <v>0</v>
      </c>
    </row>
    <row r="561" spans="1:11">
      <c r="A561" s="9">
        <v>1563</v>
      </c>
      <c r="B561" s="23" t="s">
        <v>495</v>
      </c>
      <c r="C561" s="47">
        <v>3242.22</v>
      </c>
      <c r="D561" s="19">
        <v>1241.05</v>
      </c>
      <c r="E561" s="29">
        <f t="shared" si="71"/>
        <v>38.277784974492782</v>
      </c>
      <c r="F561" s="35">
        <v>244.87</v>
      </c>
      <c r="G561" s="37">
        <v>351.32</v>
      </c>
      <c r="H561" s="37">
        <v>1681.2</v>
      </c>
      <c r="I561" s="37">
        <f t="shared" si="72"/>
        <v>2277.3900000000003</v>
      </c>
      <c r="J561" s="46">
        <f t="shared" si="73"/>
        <v>54.494399290415771</v>
      </c>
      <c r="K561" s="58">
        <f t="shared" si="70"/>
        <v>0</v>
      </c>
    </row>
    <row r="562" spans="1:11">
      <c r="A562" s="9">
        <v>1564</v>
      </c>
      <c r="B562" s="23" t="s">
        <v>496</v>
      </c>
      <c r="C562" s="47">
        <v>7729.31</v>
      </c>
      <c r="D562" s="19">
        <v>1730.88</v>
      </c>
      <c r="E562" s="29">
        <f t="shared" si="71"/>
        <v>22.393719491131808</v>
      </c>
      <c r="F562" s="35">
        <v>1118.08</v>
      </c>
      <c r="G562" s="37">
        <v>1624.72</v>
      </c>
      <c r="H562" s="37">
        <v>1684.2</v>
      </c>
      <c r="I562" s="37">
        <f t="shared" si="72"/>
        <v>4427</v>
      </c>
      <c r="J562" s="46">
        <f t="shared" si="73"/>
        <v>39.098260673142086</v>
      </c>
      <c r="K562" s="58">
        <f t="shared" si="70"/>
        <v>39.098260673142086</v>
      </c>
    </row>
    <row r="563" spans="1:11">
      <c r="A563" s="9">
        <v>1565</v>
      </c>
      <c r="B563" s="23" t="s">
        <v>497</v>
      </c>
      <c r="C563" s="47">
        <v>3432.42</v>
      </c>
      <c r="D563" s="19">
        <v>1382.29</v>
      </c>
      <c r="E563" s="29">
        <f t="shared" si="71"/>
        <v>40.271586810471909</v>
      </c>
      <c r="F563" s="35">
        <v>416.22</v>
      </c>
      <c r="G563" s="37">
        <v>251.11</v>
      </c>
      <c r="H563" s="37">
        <v>1995.3</v>
      </c>
      <c r="I563" s="37">
        <f t="shared" si="72"/>
        <v>2662.63</v>
      </c>
      <c r="J563" s="46">
        <f t="shared" si="73"/>
        <v>51.914460514603974</v>
      </c>
      <c r="K563" s="58">
        <f t="shared" si="70"/>
        <v>0</v>
      </c>
    </row>
    <row r="564" spans="1:11">
      <c r="A564" s="9">
        <v>1566</v>
      </c>
      <c r="B564" s="23" t="s">
        <v>498</v>
      </c>
      <c r="C564" s="47">
        <v>3850.45</v>
      </c>
      <c r="D564" s="19">
        <v>1648.92</v>
      </c>
      <c r="E564" s="29">
        <f t="shared" si="71"/>
        <v>42.824085496500416</v>
      </c>
      <c r="F564" s="35">
        <v>413.04</v>
      </c>
      <c r="G564" s="37">
        <v>788.89</v>
      </c>
      <c r="H564" s="37">
        <v>1393.5</v>
      </c>
      <c r="I564" s="37">
        <f t="shared" si="72"/>
        <v>2595.4300000000003</v>
      </c>
      <c r="J564" s="46">
        <f t="shared" si="73"/>
        <v>63.531669126117826</v>
      </c>
      <c r="K564" s="58">
        <f t="shared" si="70"/>
        <v>0</v>
      </c>
    </row>
    <row r="565" spans="1:11">
      <c r="A565" s="9">
        <v>1567</v>
      </c>
      <c r="B565" s="23" t="s">
        <v>499</v>
      </c>
      <c r="C565" s="47">
        <v>8725.85</v>
      </c>
      <c r="D565" s="19">
        <v>1309.68</v>
      </c>
      <c r="E565" s="29">
        <f t="shared" si="71"/>
        <v>15.009196811771918</v>
      </c>
      <c r="F565" s="35">
        <v>537.64</v>
      </c>
      <c r="G565" s="37">
        <v>420.56</v>
      </c>
      <c r="H565" s="37">
        <v>1734.5</v>
      </c>
      <c r="I565" s="37">
        <f t="shared" si="72"/>
        <v>2692.7</v>
      </c>
      <c r="J565" s="46">
        <f t="shared" si="73"/>
        <v>48.638169866676577</v>
      </c>
      <c r="K565" s="58">
        <f t="shared" si="70"/>
        <v>48.638169866676577</v>
      </c>
    </row>
    <row r="566" spans="1:11">
      <c r="A566" s="9">
        <v>1568</v>
      </c>
      <c r="B566" s="23" t="s">
        <v>500</v>
      </c>
      <c r="C566" s="47">
        <v>5170.54</v>
      </c>
      <c r="D566" s="19">
        <v>1379.86</v>
      </c>
      <c r="E566" s="29">
        <f t="shared" si="71"/>
        <v>26.686961129785281</v>
      </c>
      <c r="F566" s="35">
        <v>529.87</v>
      </c>
      <c r="G566" s="37">
        <v>455.29</v>
      </c>
      <c r="H566" s="37">
        <v>1754.8</v>
      </c>
      <c r="I566" s="37">
        <f t="shared" si="72"/>
        <v>2739.96</v>
      </c>
      <c r="J566" s="46">
        <f t="shared" si="73"/>
        <v>50.360589205681826</v>
      </c>
      <c r="K566" s="58">
        <f t="shared" si="70"/>
        <v>0</v>
      </c>
    </row>
    <row r="567" spans="1:11">
      <c r="A567" s="9">
        <v>1569</v>
      </c>
      <c r="B567" s="23" t="s">
        <v>501</v>
      </c>
      <c r="C567" s="47">
        <v>9006.19</v>
      </c>
      <c r="D567" s="19">
        <v>1984.69</v>
      </c>
      <c r="E567" s="29">
        <f t="shared" si="71"/>
        <v>22.036954583458709</v>
      </c>
      <c r="F567" s="35">
        <v>830.63</v>
      </c>
      <c r="G567" s="37">
        <v>1838.82</v>
      </c>
      <c r="H567" s="37">
        <v>2196.6999999999998</v>
      </c>
      <c r="I567" s="37">
        <f t="shared" si="72"/>
        <v>4866.1499999999996</v>
      </c>
      <c r="J567" s="46">
        <f t="shared" si="73"/>
        <v>40.785631351273601</v>
      </c>
      <c r="K567" s="58">
        <f t="shared" si="70"/>
        <v>40.785631351273601</v>
      </c>
    </row>
    <row r="568" spans="1:11">
      <c r="A568" s="9">
        <v>1570</v>
      </c>
      <c r="B568" s="23" t="s">
        <v>502</v>
      </c>
      <c r="C568" s="47">
        <v>4610.93</v>
      </c>
      <c r="D568" s="19">
        <v>1286.1400000000001</v>
      </c>
      <c r="E568" s="29">
        <f t="shared" si="71"/>
        <v>27.893288338794992</v>
      </c>
      <c r="F568" s="35">
        <v>296.20999999999998</v>
      </c>
      <c r="G568" s="37">
        <v>761.52</v>
      </c>
      <c r="H568" s="37">
        <v>1694.8</v>
      </c>
      <c r="I568" s="37">
        <f t="shared" si="72"/>
        <v>2752.5299999999997</v>
      </c>
      <c r="J568" s="46">
        <f t="shared" si="73"/>
        <v>46.725739592302361</v>
      </c>
      <c r="K568" s="58">
        <f t="shared" si="70"/>
        <v>46.725739592302361</v>
      </c>
    </row>
    <row r="569" spans="1:11">
      <c r="A569" s="9">
        <v>1571</v>
      </c>
      <c r="B569" s="23" t="s">
        <v>503</v>
      </c>
      <c r="C569" s="47">
        <v>10361.52</v>
      </c>
      <c r="D569" s="19">
        <v>2149.1999999999998</v>
      </c>
      <c r="E569" s="29">
        <f t="shared" si="71"/>
        <v>20.742130498228057</v>
      </c>
      <c r="F569" s="35">
        <v>678.59</v>
      </c>
      <c r="G569" s="37">
        <v>1107.52</v>
      </c>
      <c r="H569" s="37">
        <v>2970.6</v>
      </c>
      <c r="I569" s="37">
        <f t="shared" si="72"/>
        <v>4756.71</v>
      </c>
      <c r="J569" s="46">
        <f t="shared" si="73"/>
        <v>45.18248957788051</v>
      </c>
      <c r="K569" s="58">
        <f t="shared" si="70"/>
        <v>45.18248957788051</v>
      </c>
    </row>
    <row r="570" spans="1:11">
      <c r="A570" s="9">
        <v>1572</v>
      </c>
      <c r="B570" s="23" t="s">
        <v>504</v>
      </c>
      <c r="C570" s="47">
        <v>3344.07</v>
      </c>
      <c r="D570" s="19">
        <v>1333.6</v>
      </c>
      <c r="E570" s="29">
        <f t="shared" si="71"/>
        <v>39.879547975969402</v>
      </c>
      <c r="F570" s="35">
        <v>408.41</v>
      </c>
      <c r="G570" s="37">
        <v>360.04</v>
      </c>
      <c r="H570" s="37">
        <v>1543.9</v>
      </c>
      <c r="I570" s="37">
        <f t="shared" si="72"/>
        <v>2312.3500000000004</v>
      </c>
      <c r="J570" s="46">
        <f t="shared" si="73"/>
        <v>57.672930136008802</v>
      </c>
      <c r="K570" s="58">
        <f t="shared" si="70"/>
        <v>0</v>
      </c>
    </row>
    <row r="571" spans="1:11">
      <c r="A571" s="9">
        <v>1573</v>
      </c>
      <c r="B571" s="23" t="s">
        <v>505</v>
      </c>
      <c r="C571" s="47">
        <v>6229.3</v>
      </c>
      <c r="D571" s="19">
        <v>1498.47</v>
      </c>
      <c r="E571" s="29">
        <f t="shared" si="71"/>
        <v>24.055190791902781</v>
      </c>
      <c r="F571" s="35">
        <v>756.85</v>
      </c>
      <c r="G571" s="37">
        <v>276.06</v>
      </c>
      <c r="H571" s="37">
        <v>1943.5</v>
      </c>
      <c r="I571" s="37">
        <f t="shared" si="72"/>
        <v>2976.41</v>
      </c>
      <c r="J571" s="46">
        <f t="shared" si="73"/>
        <v>50.344878561757291</v>
      </c>
      <c r="K571" s="58">
        <f t="shared" si="70"/>
        <v>0</v>
      </c>
    </row>
    <row r="572" spans="1:11">
      <c r="A572" s="7"/>
      <c r="B572" s="23"/>
      <c r="C572" s="47"/>
      <c r="D572" s="19"/>
      <c r="E572" s="29"/>
      <c r="F572" s="35"/>
      <c r="G572" s="37"/>
      <c r="H572" s="37"/>
      <c r="I572" s="37"/>
      <c r="J572" s="46"/>
      <c r="K572" s="58"/>
    </row>
    <row r="573" spans="1:11" s="5" customFormat="1">
      <c r="A573" s="8"/>
      <c r="B573" s="62" t="s">
        <v>506</v>
      </c>
      <c r="C573" s="48"/>
      <c r="D573" s="20"/>
      <c r="E573" s="31"/>
      <c r="F573" s="36"/>
      <c r="G573" s="38"/>
      <c r="H573" s="38"/>
      <c r="I573" s="39"/>
      <c r="J573" s="46"/>
      <c r="K573" s="59"/>
    </row>
    <row r="574" spans="1:11">
      <c r="A574" s="9">
        <v>1576</v>
      </c>
      <c r="B574" s="23" t="s">
        <v>507</v>
      </c>
      <c r="C574" s="47">
        <v>6245.87</v>
      </c>
      <c r="D574" s="19">
        <v>1490.18</v>
      </c>
      <c r="E574" s="29">
        <f t="shared" ref="E574:E596" si="74">D574/C574*100</f>
        <v>23.858645793140109</v>
      </c>
      <c r="F574" s="35">
        <v>302.99</v>
      </c>
      <c r="G574" s="37">
        <v>639.13</v>
      </c>
      <c r="H574" s="37">
        <v>2457.6</v>
      </c>
      <c r="I574" s="37">
        <f t="shared" ref="I574:I596" si="75">F574+G574+H574</f>
        <v>3399.72</v>
      </c>
      <c r="J574" s="46">
        <f t="shared" ref="J574:J596" si="76">D574/I574*100</f>
        <v>43.832433259209587</v>
      </c>
      <c r="K574" s="58">
        <f t="shared" si="70"/>
        <v>43.832433259209587</v>
      </c>
    </row>
    <row r="575" spans="1:11">
      <c r="A575" s="9">
        <v>1575</v>
      </c>
      <c r="B575" s="23" t="s">
        <v>508</v>
      </c>
      <c r="C575" s="47">
        <v>6595.91</v>
      </c>
      <c r="D575" s="19">
        <v>1922.27</v>
      </c>
      <c r="E575" s="29">
        <f t="shared" si="74"/>
        <v>29.143363084093021</v>
      </c>
      <c r="F575" s="35">
        <v>343.3</v>
      </c>
      <c r="G575" s="37">
        <v>802.83</v>
      </c>
      <c r="H575" s="37">
        <v>2534.9</v>
      </c>
      <c r="I575" s="37">
        <f t="shared" si="75"/>
        <v>3681.03</v>
      </c>
      <c r="J575" s="46">
        <f t="shared" si="76"/>
        <v>52.220981627424933</v>
      </c>
      <c r="K575" s="58">
        <f t="shared" si="70"/>
        <v>0</v>
      </c>
    </row>
    <row r="576" spans="1:11">
      <c r="A576" s="9">
        <v>1577</v>
      </c>
      <c r="B576" s="23" t="s">
        <v>509</v>
      </c>
      <c r="C576" s="47">
        <v>3966.79</v>
      </c>
      <c r="D576" s="19">
        <v>1685.53</v>
      </c>
      <c r="E576" s="29">
        <f t="shared" si="74"/>
        <v>42.491031791448499</v>
      </c>
      <c r="F576" s="35">
        <v>178.37</v>
      </c>
      <c r="G576" s="37">
        <v>496.77</v>
      </c>
      <c r="H576" s="37">
        <v>1529.5</v>
      </c>
      <c r="I576" s="37">
        <f t="shared" si="75"/>
        <v>2204.64</v>
      </c>
      <c r="J576" s="46">
        <f t="shared" si="76"/>
        <v>76.453752086508459</v>
      </c>
      <c r="K576" s="58">
        <f t="shared" si="70"/>
        <v>0</v>
      </c>
    </row>
    <row r="577" spans="1:11">
      <c r="A577" s="9">
        <v>1578</v>
      </c>
      <c r="B577" s="23" t="s">
        <v>510</v>
      </c>
      <c r="C577" s="47">
        <v>8088.37</v>
      </c>
      <c r="D577" s="19">
        <v>1696.05</v>
      </c>
      <c r="E577" s="29">
        <f t="shared" si="74"/>
        <v>20.96899622544468</v>
      </c>
      <c r="F577" s="35">
        <v>563.61</v>
      </c>
      <c r="G577" s="37">
        <v>901.72</v>
      </c>
      <c r="H577" s="37">
        <v>3136.7</v>
      </c>
      <c r="I577" s="37">
        <f t="shared" si="75"/>
        <v>4602.03</v>
      </c>
      <c r="J577" s="46">
        <f t="shared" si="76"/>
        <v>36.854388172176193</v>
      </c>
      <c r="K577" s="58">
        <f t="shared" si="70"/>
        <v>36.854388172176193</v>
      </c>
    </row>
    <row r="578" spans="1:11">
      <c r="A578" s="9">
        <v>1579</v>
      </c>
      <c r="B578" s="23" t="s">
        <v>511</v>
      </c>
      <c r="C578" s="47">
        <v>4242.1400000000003</v>
      </c>
      <c r="D578" s="19">
        <v>1246.1500000000001</v>
      </c>
      <c r="E578" s="29">
        <f t="shared" si="74"/>
        <v>29.375503873045204</v>
      </c>
      <c r="F578" s="35">
        <v>152.15</v>
      </c>
      <c r="G578" s="37">
        <v>382.33</v>
      </c>
      <c r="H578" s="37">
        <v>1788.5</v>
      </c>
      <c r="I578" s="37">
        <f t="shared" si="75"/>
        <v>2322.98</v>
      </c>
      <c r="J578" s="46">
        <f t="shared" si="76"/>
        <v>53.644456689252607</v>
      </c>
      <c r="K578" s="58">
        <f t="shared" si="70"/>
        <v>0</v>
      </c>
    </row>
    <row r="579" spans="1:11">
      <c r="A579" s="9">
        <v>1580</v>
      </c>
      <c r="B579" s="23" t="s">
        <v>512</v>
      </c>
      <c r="C579" s="47">
        <v>5903.3</v>
      </c>
      <c r="D579" s="19">
        <v>2327.4</v>
      </c>
      <c r="E579" s="29">
        <f t="shared" si="74"/>
        <v>39.425406128775428</v>
      </c>
      <c r="F579" s="35">
        <v>165.73</v>
      </c>
      <c r="G579" s="37">
        <v>564.84</v>
      </c>
      <c r="H579" s="37">
        <v>2045.3</v>
      </c>
      <c r="I579" s="37">
        <f t="shared" si="75"/>
        <v>2775.87</v>
      </c>
      <c r="J579" s="46">
        <f t="shared" si="76"/>
        <v>83.843984048244337</v>
      </c>
      <c r="K579" s="58">
        <f t="shared" si="70"/>
        <v>0</v>
      </c>
    </row>
    <row r="580" spans="1:11">
      <c r="A580" s="9">
        <v>1581</v>
      </c>
      <c r="B580" s="23" t="s">
        <v>513</v>
      </c>
      <c r="C580" s="47">
        <v>3204.58</v>
      </c>
      <c r="D580" s="19">
        <v>1217.19</v>
      </c>
      <c r="E580" s="29">
        <f t="shared" si="74"/>
        <v>37.98282458231656</v>
      </c>
      <c r="F580" s="35">
        <v>172.16</v>
      </c>
      <c r="G580" s="37">
        <v>326.70999999999998</v>
      </c>
      <c r="H580" s="37">
        <v>1815.4</v>
      </c>
      <c r="I580" s="37">
        <f t="shared" si="75"/>
        <v>2314.27</v>
      </c>
      <c r="J580" s="46">
        <f t="shared" si="76"/>
        <v>52.594986756082918</v>
      </c>
      <c r="K580" s="58">
        <f t="shared" si="70"/>
        <v>0</v>
      </c>
    </row>
    <row r="581" spans="1:11">
      <c r="A581" s="9">
        <v>1582</v>
      </c>
      <c r="B581" s="23" t="s">
        <v>514</v>
      </c>
      <c r="C581" s="47">
        <v>3847.76</v>
      </c>
      <c r="D581" s="19">
        <v>1514.78</v>
      </c>
      <c r="E581" s="29">
        <f t="shared" si="74"/>
        <v>39.367839990020165</v>
      </c>
      <c r="F581" s="35">
        <v>90.34</v>
      </c>
      <c r="G581" s="37">
        <v>363.91</v>
      </c>
      <c r="H581" s="37">
        <v>1743.5</v>
      </c>
      <c r="I581" s="37">
        <f t="shared" si="75"/>
        <v>2197.75</v>
      </c>
      <c r="J581" s="46">
        <f t="shared" si="76"/>
        <v>68.924126948015015</v>
      </c>
      <c r="K581" s="58">
        <f t="shared" si="70"/>
        <v>0</v>
      </c>
    </row>
    <row r="582" spans="1:11">
      <c r="A582" s="9">
        <v>1583</v>
      </c>
      <c r="B582" s="23" t="s">
        <v>515</v>
      </c>
      <c r="C582" s="47">
        <v>9712.43</v>
      </c>
      <c r="D582" s="19">
        <v>2178.19</v>
      </c>
      <c r="E582" s="29">
        <f t="shared" si="74"/>
        <v>22.426828301465235</v>
      </c>
      <c r="F582" s="35">
        <v>444.55</v>
      </c>
      <c r="G582" s="37">
        <v>1507.98</v>
      </c>
      <c r="H582" s="37">
        <v>3180.5</v>
      </c>
      <c r="I582" s="37">
        <f t="shared" si="75"/>
        <v>5133.03</v>
      </c>
      <c r="J582" s="46">
        <f t="shared" si="76"/>
        <v>42.43478023701401</v>
      </c>
      <c r="K582" s="58">
        <f t="shared" si="70"/>
        <v>42.43478023701401</v>
      </c>
    </row>
    <row r="583" spans="1:11">
      <c r="A583" s="9">
        <v>1584</v>
      </c>
      <c r="B583" s="23" t="s">
        <v>516</v>
      </c>
      <c r="C583" s="47">
        <v>4282.1099999999997</v>
      </c>
      <c r="D583" s="19">
        <v>1696.92</v>
      </c>
      <c r="E583" s="29">
        <f t="shared" si="74"/>
        <v>39.628127255021475</v>
      </c>
      <c r="F583" s="35">
        <v>198.81</v>
      </c>
      <c r="G583" s="37">
        <v>807.01</v>
      </c>
      <c r="H583" s="37">
        <v>2155.9</v>
      </c>
      <c r="I583" s="37">
        <f t="shared" si="75"/>
        <v>3161.7200000000003</v>
      </c>
      <c r="J583" s="46">
        <f t="shared" si="76"/>
        <v>53.670786786938748</v>
      </c>
      <c r="K583" s="58">
        <f t="shared" si="70"/>
        <v>0</v>
      </c>
    </row>
    <row r="584" spans="1:11">
      <c r="A584" s="9">
        <v>1585</v>
      </c>
      <c r="B584" s="23" t="s">
        <v>517</v>
      </c>
      <c r="C584" s="47">
        <v>4764.6400000000003</v>
      </c>
      <c r="D584" s="19">
        <v>1045.51</v>
      </c>
      <c r="E584" s="29">
        <f t="shared" si="74"/>
        <v>21.943105879982536</v>
      </c>
      <c r="F584" s="35">
        <v>241.6</v>
      </c>
      <c r="G584" s="37">
        <v>681.15</v>
      </c>
      <c r="H584" s="37">
        <v>1410.5</v>
      </c>
      <c r="I584" s="37">
        <f t="shared" si="75"/>
        <v>2333.25</v>
      </c>
      <c r="J584" s="46">
        <f t="shared" si="76"/>
        <v>44.809171756134148</v>
      </c>
      <c r="K584" s="58">
        <f t="shared" si="70"/>
        <v>44.809171756134148</v>
      </c>
    </row>
    <row r="585" spans="1:11">
      <c r="A585" s="9">
        <v>1586</v>
      </c>
      <c r="B585" s="23" t="s">
        <v>518</v>
      </c>
      <c r="C585" s="47">
        <v>4946.43</v>
      </c>
      <c r="D585" s="19">
        <v>1746.71</v>
      </c>
      <c r="E585" s="29">
        <f t="shared" si="74"/>
        <v>35.312538537895009</v>
      </c>
      <c r="F585" s="35">
        <v>323.42</v>
      </c>
      <c r="G585" s="37">
        <v>1282.56</v>
      </c>
      <c r="H585" s="37">
        <v>1959.5</v>
      </c>
      <c r="I585" s="37">
        <f t="shared" si="75"/>
        <v>3565.48</v>
      </c>
      <c r="J585" s="46">
        <f t="shared" si="76"/>
        <v>48.989476872679134</v>
      </c>
      <c r="K585" s="58">
        <f t="shared" si="70"/>
        <v>48.989476872679134</v>
      </c>
    </row>
    <row r="586" spans="1:11">
      <c r="A586" s="9">
        <v>1587</v>
      </c>
      <c r="B586" s="23" t="s">
        <v>519</v>
      </c>
      <c r="C586" s="47">
        <v>6973.33</v>
      </c>
      <c r="D586" s="19">
        <v>1560.45</v>
      </c>
      <c r="E586" s="29">
        <f t="shared" si="74"/>
        <v>22.377400754015657</v>
      </c>
      <c r="F586" s="35">
        <v>338.46</v>
      </c>
      <c r="G586" s="37">
        <v>679.31</v>
      </c>
      <c r="H586" s="37">
        <v>2195.5</v>
      </c>
      <c r="I586" s="37">
        <f t="shared" si="75"/>
        <v>3213.27</v>
      </c>
      <c r="J586" s="46">
        <f t="shared" si="76"/>
        <v>48.562679139941558</v>
      </c>
      <c r="K586" s="58">
        <f t="shared" si="70"/>
        <v>48.562679139941558</v>
      </c>
    </row>
    <row r="587" spans="1:11">
      <c r="A587" s="9">
        <v>1588</v>
      </c>
      <c r="B587" s="23" t="s">
        <v>520</v>
      </c>
      <c r="C587" s="47">
        <v>5633.93</v>
      </c>
      <c r="D587" s="19">
        <v>1791.23</v>
      </c>
      <c r="E587" s="29">
        <f t="shared" si="74"/>
        <v>31.793614759146809</v>
      </c>
      <c r="F587" s="35">
        <v>230.27</v>
      </c>
      <c r="G587" s="37">
        <v>1073.3699999999999</v>
      </c>
      <c r="H587" s="37">
        <v>2367</v>
      </c>
      <c r="I587" s="37">
        <f t="shared" si="75"/>
        <v>3670.64</v>
      </c>
      <c r="J587" s="46">
        <f t="shared" si="76"/>
        <v>48.798847067541359</v>
      </c>
      <c r="K587" s="58">
        <f t="shared" si="70"/>
        <v>48.798847067541359</v>
      </c>
    </row>
    <row r="588" spans="1:11">
      <c r="A588" s="9">
        <v>1589</v>
      </c>
      <c r="B588" s="23" t="s">
        <v>521</v>
      </c>
      <c r="C588" s="47">
        <v>9381.93</v>
      </c>
      <c r="D588" s="19">
        <v>2085.15</v>
      </c>
      <c r="E588" s="29">
        <f t="shared" si="74"/>
        <v>22.225171153483345</v>
      </c>
      <c r="F588" s="35">
        <v>442.05</v>
      </c>
      <c r="G588" s="37">
        <v>831.51</v>
      </c>
      <c r="H588" s="37">
        <v>2735.7</v>
      </c>
      <c r="I588" s="37">
        <f t="shared" si="75"/>
        <v>4009.2599999999998</v>
      </c>
      <c r="J588" s="46">
        <f t="shared" si="76"/>
        <v>52.008350668203121</v>
      </c>
      <c r="K588" s="58">
        <f t="shared" si="70"/>
        <v>0</v>
      </c>
    </row>
    <row r="589" spans="1:11">
      <c r="A589" s="9">
        <v>1590</v>
      </c>
      <c r="B589" s="23" t="s">
        <v>506</v>
      </c>
      <c r="C589" s="47">
        <v>51895.96</v>
      </c>
      <c r="D589" s="19">
        <v>7454.58</v>
      </c>
      <c r="E589" s="29">
        <f t="shared" si="74"/>
        <v>14.36447076034435</v>
      </c>
      <c r="F589" s="35">
        <v>4659.1499999999996</v>
      </c>
      <c r="G589" s="37">
        <v>15073.87</v>
      </c>
      <c r="H589" s="37">
        <v>5647.6</v>
      </c>
      <c r="I589" s="37">
        <f t="shared" si="75"/>
        <v>25380.620000000003</v>
      </c>
      <c r="J589" s="46">
        <f t="shared" si="76"/>
        <v>29.3711501137482</v>
      </c>
      <c r="K589" s="58">
        <f t="shared" si="70"/>
        <v>29.3711501137482</v>
      </c>
    </row>
    <row r="590" spans="1:11">
      <c r="A590" s="9">
        <v>1591</v>
      </c>
      <c r="B590" s="23" t="s">
        <v>522</v>
      </c>
      <c r="C590" s="47">
        <v>8003.93</v>
      </c>
      <c r="D590" s="19">
        <v>2222.38</v>
      </c>
      <c r="E590" s="29">
        <f t="shared" si="74"/>
        <v>27.766109898512358</v>
      </c>
      <c r="F590" s="35">
        <v>403.01</v>
      </c>
      <c r="G590" s="37">
        <v>1164.74</v>
      </c>
      <c r="H590" s="37">
        <v>2715.4</v>
      </c>
      <c r="I590" s="37">
        <f t="shared" si="75"/>
        <v>4283.1499999999996</v>
      </c>
      <c r="J590" s="46">
        <f t="shared" si="76"/>
        <v>51.886578802983799</v>
      </c>
      <c r="K590" s="58">
        <f t="shared" si="70"/>
        <v>0</v>
      </c>
    </row>
    <row r="591" spans="1:11">
      <c r="A591" s="9">
        <v>1593</v>
      </c>
      <c r="B591" s="23" t="s">
        <v>523</v>
      </c>
      <c r="C591" s="47">
        <v>5629.92</v>
      </c>
      <c r="D591" s="19">
        <v>1759.56</v>
      </c>
      <c r="E591" s="29">
        <f t="shared" si="74"/>
        <v>31.253730070764767</v>
      </c>
      <c r="F591" s="35">
        <v>179.82</v>
      </c>
      <c r="G591" s="37">
        <v>1359.37</v>
      </c>
      <c r="H591" s="37">
        <v>1159.2</v>
      </c>
      <c r="I591" s="37">
        <f t="shared" si="75"/>
        <v>2698.39</v>
      </c>
      <c r="J591" s="46">
        <f t="shared" si="76"/>
        <v>65.207772041847178</v>
      </c>
      <c r="K591" s="58">
        <f t="shared" si="70"/>
        <v>0</v>
      </c>
    </row>
    <row r="592" spans="1:11">
      <c r="A592" s="9">
        <v>1592</v>
      </c>
      <c r="B592" s="23" t="s">
        <v>524</v>
      </c>
      <c r="C592" s="47">
        <v>8298.49</v>
      </c>
      <c r="D592" s="19">
        <v>2098.42</v>
      </c>
      <c r="E592" s="29">
        <f t="shared" si="74"/>
        <v>25.28676903870463</v>
      </c>
      <c r="F592" s="35">
        <v>489.99</v>
      </c>
      <c r="G592" s="37">
        <v>678.5</v>
      </c>
      <c r="H592" s="37">
        <v>2482.6999999999998</v>
      </c>
      <c r="I592" s="37">
        <f t="shared" si="75"/>
        <v>3651.1899999999996</v>
      </c>
      <c r="J592" s="46">
        <f t="shared" si="76"/>
        <v>57.472221385356562</v>
      </c>
      <c r="K592" s="58">
        <f t="shared" si="70"/>
        <v>0</v>
      </c>
    </row>
    <row r="593" spans="1:11">
      <c r="A593" s="9">
        <v>1594</v>
      </c>
      <c r="B593" s="23" t="s">
        <v>525</v>
      </c>
      <c r="C593" s="47">
        <v>3823.1</v>
      </c>
      <c r="D593" s="19">
        <v>1699.91</v>
      </c>
      <c r="E593" s="29">
        <f t="shared" si="74"/>
        <v>44.464178284638123</v>
      </c>
      <c r="F593" s="35">
        <v>209</v>
      </c>
      <c r="G593" s="37">
        <v>598.70000000000005</v>
      </c>
      <c r="H593" s="37">
        <v>2201.1</v>
      </c>
      <c r="I593" s="37">
        <f t="shared" si="75"/>
        <v>3008.8</v>
      </c>
      <c r="J593" s="46">
        <f t="shared" si="76"/>
        <v>56.497939377825048</v>
      </c>
      <c r="K593" s="58">
        <f t="shared" ref="K593:K650" si="77">IF(J593&gt;50,0,J593)</f>
        <v>0</v>
      </c>
    </row>
    <row r="594" spans="1:11">
      <c r="A594" s="9">
        <v>1595</v>
      </c>
      <c r="B594" s="23" t="s">
        <v>526</v>
      </c>
      <c r="C594" s="47">
        <v>14658.38</v>
      </c>
      <c r="D594" s="19">
        <v>3324.52</v>
      </c>
      <c r="E594" s="29">
        <f t="shared" si="74"/>
        <v>22.679996015930818</v>
      </c>
      <c r="F594" s="35">
        <v>1749.44</v>
      </c>
      <c r="G594" s="37">
        <v>2446.34</v>
      </c>
      <c r="H594" s="37">
        <v>4263</v>
      </c>
      <c r="I594" s="37">
        <f t="shared" si="75"/>
        <v>8458.7800000000007</v>
      </c>
      <c r="J594" s="46">
        <f t="shared" si="76"/>
        <v>39.302594463977073</v>
      </c>
      <c r="K594" s="58">
        <f t="shared" si="77"/>
        <v>39.302594463977073</v>
      </c>
    </row>
    <row r="595" spans="1:11">
      <c r="A595" s="9">
        <v>1596</v>
      </c>
      <c r="B595" s="23" t="s">
        <v>527</v>
      </c>
      <c r="C595" s="47">
        <v>3618.48</v>
      </c>
      <c r="D595" s="19">
        <v>1236.71</v>
      </c>
      <c r="E595" s="29">
        <f t="shared" si="74"/>
        <v>34.177610488381866</v>
      </c>
      <c r="F595" s="35">
        <v>191.92</v>
      </c>
      <c r="G595" s="37">
        <v>337.32</v>
      </c>
      <c r="H595" s="37">
        <v>1685.8</v>
      </c>
      <c r="I595" s="37">
        <f t="shared" si="75"/>
        <v>2215.04</v>
      </c>
      <c r="J595" s="46">
        <f t="shared" si="76"/>
        <v>55.832400317827222</v>
      </c>
      <c r="K595" s="58">
        <f t="shared" si="77"/>
        <v>0</v>
      </c>
    </row>
    <row r="596" spans="1:11">
      <c r="A596" s="9">
        <v>1597</v>
      </c>
      <c r="B596" s="23" t="s">
        <v>528</v>
      </c>
      <c r="C596" s="47">
        <v>5357.96</v>
      </c>
      <c r="D596" s="19">
        <v>1354.56</v>
      </c>
      <c r="E596" s="29">
        <f t="shared" si="74"/>
        <v>25.281263764567107</v>
      </c>
      <c r="F596" s="35">
        <v>219.36</v>
      </c>
      <c r="G596" s="37">
        <v>494.92</v>
      </c>
      <c r="H596" s="37">
        <v>2115.6</v>
      </c>
      <c r="I596" s="37">
        <f t="shared" si="75"/>
        <v>2829.88</v>
      </c>
      <c r="J596" s="46">
        <f t="shared" si="76"/>
        <v>47.866340622217187</v>
      </c>
      <c r="K596" s="58">
        <f t="shared" si="77"/>
        <v>47.866340622217187</v>
      </c>
    </row>
    <row r="597" spans="1:11">
      <c r="A597" s="7"/>
      <c r="B597" s="23"/>
      <c r="C597" s="47"/>
      <c r="D597" s="19"/>
      <c r="E597" s="29"/>
      <c r="F597" s="35"/>
      <c r="G597" s="37"/>
      <c r="H597" s="37"/>
      <c r="I597" s="37"/>
      <c r="J597" s="46"/>
      <c r="K597" s="58"/>
    </row>
    <row r="598" spans="1:11" s="5" customFormat="1">
      <c r="A598" s="8"/>
      <c r="B598" s="62" t="s">
        <v>529</v>
      </c>
      <c r="C598" s="48"/>
      <c r="D598" s="20"/>
      <c r="E598" s="31"/>
      <c r="F598" s="36"/>
      <c r="G598" s="38"/>
      <c r="H598" s="38"/>
      <c r="I598" s="39"/>
      <c r="J598" s="46"/>
      <c r="K598" s="59"/>
    </row>
    <row r="599" spans="1:11">
      <c r="A599" s="9">
        <v>1599</v>
      </c>
      <c r="B599" s="23" t="s">
        <v>530</v>
      </c>
      <c r="C599" s="47">
        <v>9706.2000000000007</v>
      </c>
      <c r="D599" s="19">
        <v>1998.87</v>
      </c>
      <c r="E599" s="29">
        <f t="shared" ref="E599:E619" si="78">D599/C599*100</f>
        <v>20.593744204735113</v>
      </c>
      <c r="F599" s="35">
        <v>1181.6500000000001</v>
      </c>
      <c r="G599" s="37">
        <v>3015.54</v>
      </c>
      <c r="H599" s="37">
        <v>1778.4</v>
      </c>
      <c r="I599" s="37">
        <f t="shared" ref="I599:I619" si="79">F599+G599+H599</f>
        <v>5975.59</v>
      </c>
      <c r="J599" s="46">
        <f t="shared" ref="J599:J619" si="80">D599/I599*100</f>
        <v>33.450588142760793</v>
      </c>
      <c r="K599" s="58">
        <f t="shared" si="77"/>
        <v>33.450588142760793</v>
      </c>
    </row>
    <row r="600" spans="1:11">
      <c r="A600" s="9">
        <v>1600</v>
      </c>
      <c r="B600" s="23" t="s">
        <v>531</v>
      </c>
      <c r="C600" s="47">
        <v>6735.2</v>
      </c>
      <c r="D600" s="19">
        <v>1835.13</v>
      </c>
      <c r="E600" s="29">
        <f t="shared" si="78"/>
        <v>27.246852357762208</v>
      </c>
      <c r="F600" s="35">
        <v>978.38</v>
      </c>
      <c r="G600" s="37">
        <v>1051.6300000000001</v>
      </c>
      <c r="H600" s="37">
        <v>2238.5</v>
      </c>
      <c r="I600" s="37">
        <f t="shared" si="79"/>
        <v>4268.51</v>
      </c>
      <c r="J600" s="46">
        <f t="shared" si="80"/>
        <v>42.992285364213743</v>
      </c>
      <c r="K600" s="58">
        <f t="shared" si="77"/>
        <v>42.992285364213743</v>
      </c>
    </row>
    <row r="601" spans="1:11">
      <c r="A601" s="9">
        <v>1601</v>
      </c>
      <c r="B601" s="23" t="s">
        <v>532</v>
      </c>
      <c r="C601" s="47">
        <v>4915.53</v>
      </c>
      <c r="D601" s="19">
        <v>1742.19</v>
      </c>
      <c r="E601" s="29">
        <f t="shared" si="78"/>
        <v>35.44256672220493</v>
      </c>
      <c r="F601" s="35">
        <v>383.03</v>
      </c>
      <c r="G601" s="37">
        <v>1509.91</v>
      </c>
      <c r="H601" s="37">
        <v>1952.3</v>
      </c>
      <c r="I601" s="37">
        <f t="shared" si="79"/>
        <v>3845.24</v>
      </c>
      <c r="J601" s="46">
        <f t="shared" si="80"/>
        <v>45.307705110734311</v>
      </c>
      <c r="K601" s="58">
        <f t="shared" si="77"/>
        <v>45.307705110734311</v>
      </c>
    </row>
    <row r="602" spans="1:11">
      <c r="A602" s="9">
        <v>1602</v>
      </c>
      <c r="B602" s="23" t="s">
        <v>533</v>
      </c>
      <c r="C602" s="47">
        <v>5545.76</v>
      </c>
      <c r="D602" s="19">
        <v>1672.82</v>
      </c>
      <c r="E602" s="29">
        <f t="shared" si="78"/>
        <v>30.1639450679438</v>
      </c>
      <c r="F602" s="35">
        <v>428.11</v>
      </c>
      <c r="G602" s="37">
        <v>939.39</v>
      </c>
      <c r="H602" s="37">
        <v>2354.6</v>
      </c>
      <c r="I602" s="37">
        <f t="shared" si="79"/>
        <v>3722.1</v>
      </c>
      <c r="J602" s="46">
        <f t="shared" si="80"/>
        <v>44.942908573117322</v>
      </c>
      <c r="K602" s="58">
        <f t="shared" si="77"/>
        <v>44.942908573117322</v>
      </c>
    </row>
    <row r="603" spans="1:11">
      <c r="A603" s="9">
        <v>1603</v>
      </c>
      <c r="B603" s="23" t="s">
        <v>534</v>
      </c>
      <c r="C603" s="47">
        <v>3820.89</v>
      </c>
      <c r="D603" s="19">
        <v>1442.18</v>
      </c>
      <c r="E603" s="29">
        <f t="shared" si="78"/>
        <v>37.744609240255542</v>
      </c>
      <c r="F603" s="35">
        <v>454.85</v>
      </c>
      <c r="G603" s="37">
        <v>476.6</v>
      </c>
      <c r="H603" s="37">
        <v>1726.9</v>
      </c>
      <c r="I603" s="37">
        <f t="shared" si="79"/>
        <v>2658.3500000000004</v>
      </c>
      <c r="J603" s="46">
        <f t="shared" si="80"/>
        <v>54.250945135140213</v>
      </c>
      <c r="K603" s="58">
        <f t="shared" si="77"/>
        <v>0</v>
      </c>
    </row>
    <row r="604" spans="1:11">
      <c r="A604" s="9">
        <v>1604</v>
      </c>
      <c r="B604" s="23" t="s">
        <v>535</v>
      </c>
      <c r="C604" s="47">
        <v>4486.17</v>
      </c>
      <c r="D604" s="19">
        <v>1645</v>
      </c>
      <c r="E604" s="29">
        <f t="shared" si="78"/>
        <v>36.668249308430127</v>
      </c>
      <c r="F604" s="35">
        <v>352.51</v>
      </c>
      <c r="G604" s="37">
        <v>942.13</v>
      </c>
      <c r="H604" s="37">
        <v>1788.1</v>
      </c>
      <c r="I604" s="37">
        <f t="shared" si="79"/>
        <v>3082.74</v>
      </c>
      <c r="J604" s="46">
        <f t="shared" si="80"/>
        <v>53.361619857659107</v>
      </c>
      <c r="K604" s="58">
        <f t="shared" si="77"/>
        <v>0</v>
      </c>
    </row>
    <row r="605" spans="1:11">
      <c r="A605" s="9">
        <v>1613</v>
      </c>
      <c r="B605" s="23" t="s">
        <v>536</v>
      </c>
      <c r="C605" s="47">
        <v>2193.52</v>
      </c>
      <c r="D605" s="19">
        <v>1756.02</v>
      </c>
      <c r="E605" s="29">
        <f t="shared" si="78"/>
        <v>80.054888945621656</v>
      </c>
      <c r="F605" s="35">
        <v>328.12</v>
      </c>
      <c r="G605" s="37">
        <v>403.91</v>
      </c>
      <c r="H605" s="37">
        <v>1627.7</v>
      </c>
      <c r="I605" s="37">
        <f t="shared" si="79"/>
        <v>2359.73</v>
      </c>
      <c r="J605" s="46">
        <f t="shared" si="80"/>
        <v>74.416140829671178</v>
      </c>
      <c r="K605" s="58">
        <f t="shared" si="77"/>
        <v>0</v>
      </c>
    </row>
    <row r="606" spans="1:11">
      <c r="A606" s="9">
        <v>1605</v>
      </c>
      <c r="B606" s="23" t="s">
        <v>537</v>
      </c>
      <c r="C606" s="47">
        <v>4048.54</v>
      </c>
      <c r="D606" s="19">
        <v>1358.32</v>
      </c>
      <c r="E606" s="29">
        <f t="shared" si="78"/>
        <v>33.550860310136493</v>
      </c>
      <c r="F606" s="35">
        <v>306.63</v>
      </c>
      <c r="G606" s="37">
        <v>720.97</v>
      </c>
      <c r="H606" s="37">
        <v>1599.1</v>
      </c>
      <c r="I606" s="37">
        <f t="shared" si="79"/>
        <v>2626.7</v>
      </c>
      <c r="J606" s="46">
        <f t="shared" si="80"/>
        <v>51.712034111242247</v>
      </c>
      <c r="K606" s="58">
        <f t="shared" si="77"/>
        <v>0</v>
      </c>
    </row>
    <row r="607" spans="1:11">
      <c r="A607" s="9">
        <v>1606</v>
      </c>
      <c r="B607" s="23" t="s">
        <v>538</v>
      </c>
      <c r="C607" s="47">
        <v>6078.04</v>
      </c>
      <c r="D607" s="19">
        <v>1772.1</v>
      </c>
      <c r="E607" s="29">
        <f t="shared" si="78"/>
        <v>29.155780481865861</v>
      </c>
      <c r="F607" s="35">
        <v>591.76</v>
      </c>
      <c r="G607" s="37">
        <v>1303.26</v>
      </c>
      <c r="H607" s="37">
        <v>2026.5</v>
      </c>
      <c r="I607" s="37">
        <f t="shared" si="79"/>
        <v>3921.52</v>
      </c>
      <c r="J607" s="46">
        <f t="shared" si="80"/>
        <v>45.189110344968277</v>
      </c>
      <c r="K607" s="58">
        <f t="shared" si="77"/>
        <v>45.189110344968277</v>
      </c>
    </row>
    <row r="608" spans="1:11">
      <c r="A608" s="9">
        <v>1607</v>
      </c>
      <c r="B608" s="23" t="s">
        <v>539</v>
      </c>
      <c r="C608" s="47">
        <v>3175.79</v>
      </c>
      <c r="D608" s="19">
        <v>1578.75</v>
      </c>
      <c r="E608" s="29">
        <f t="shared" si="78"/>
        <v>49.712040153788507</v>
      </c>
      <c r="F608" s="35">
        <v>470.17</v>
      </c>
      <c r="G608" s="37">
        <v>768.48</v>
      </c>
      <c r="H608" s="37">
        <v>2027</v>
      </c>
      <c r="I608" s="37">
        <f t="shared" si="79"/>
        <v>3265.65</v>
      </c>
      <c r="J608" s="46">
        <f t="shared" si="80"/>
        <v>48.344127509071697</v>
      </c>
      <c r="K608" s="58">
        <f t="shared" si="77"/>
        <v>48.344127509071697</v>
      </c>
    </row>
    <row r="609" spans="1:11">
      <c r="A609" s="9">
        <v>1608</v>
      </c>
      <c r="B609" s="23" t="s">
        <v>540</v>
      </c>
      <c r="C609" s="47">
        <v>3929.82</v>
      </c>
      <c r="D609" s="19">
        <v>1520.67</v>
      </c>
      <c r="E609" s="29">
        <f t="shared" si="78"/>
        <v>38.695665450325968</v>
      </c>
      <c r="F609" s="35">
        <v>656.36</v>
      </c>
      <c r="G609" s="37">
        <v>516.30999999999995</v>
      </c>
      <c r="H609" s="37">
        <v>2096.6999999999998</v>
      </c>
      <c r="I609" s="37">
        <f t="shared" si="79"/>
        <v>3269.37</v>
      </c>
      <c r="J609" s="46">
        <f t="shared" si="80"/>
        <v>46.512630873838084</v>
      </c>
      <c r="K609" s="58">
        <f t="shared" si="77"/>
        <v>46.512630873838084</v>
      </c>
    </row>
    <row r="610" spans="1:11">
      <c r="A610" s="9">
        <v>1609</v>
      </c>
      <c r="B610" s="23" t="s">
        <v>541</v>
      </c>
      <c r="C610" s="47">
        <v>7897.83</v>
      </c>
      <c r="D610" s="19">
        <v>1621.81</v>
      </c>
      <c r="E610" s="29">
        <f t="shared" si="78"/>
        <v>20.534881100251585</v>
      </c>
      <c r="F610" s="35">
        <v>948.22</v>
      </c>
      <c r="G610" s="37">
        <v>767.52</v>
      </c>
      <c r="H610" s="37">
        <v>2897.6</v>
      </c>
      <c r="I610" s="37">
        <f t="shared" si="79"/>
        <v>4613.34</v>
      </c>
      <c r="J610" s="46">
        <f t="shared" si="80"/>
        <v>35.154790238742429</v>
      </c>
      <c r="K610" s="58">
        <f t="shared" si="77"/>
        <v>35.154790238742429</v>
      </c>
    </row>
    <row r="611" spans="1:11">
      <c r="A611" s="9">
        <v>1610</v>
      </c>
      <c r="B611" s="23" t="s">
        <v>542</v>
      </c>
      <c r="C611" s="47">
        <v>4413.2299999999996</v>
      </c>
      <c r="D611" s="19">
        <v>1430.19</v>
      </c>
      <c r="E611" s="29">
        <f t="shared" si="78"/>
        <v>32.406876596053237</v>
      </c>
      <c r="F611" s="35">
        <v>297.44</v>
      </c>
      <c r="G611" s="37">
        <v>469.04</v>
      </c>
      <c r="H611" s="37">
        <v>1749.1</v>
      </c>
      <c r="I611" s="37">
        <f t="shared" si="79"/>
        <v>2515.58</v>
      </c>
      <c r="J611" s="46">
        <f t="shared" si="80"/>
        <v>56.853290294882299</v>
      </c>
      <c r="K611" s="58">
        <f t="shared" si="77"/>
        <v>0</v>
      </c>
    </row>
    <row r="612" spans="1:11">
      <c r="A612" s="9">
        <v>1611</v>
      </c>
      <c r="B612" s="23" t="s">
        <v>543</v>
      </c>
      <c r="C612" s="47">
        <v>4800.34</v>
      </c>
      <c r="D612" s="19">
        <v>1537.57</v>
      </c>
      <c r="E612" s="29">
        <f t="shared" si="78"/>
        <v>32.03043951053467</v>
      </c>
      <c r="F612" s="35">
        <v>463.9</v>
      </c>
      <c r="G612" s="37">
        <v>1057.76</v>
      </c>
      <c r="H612" s="37">
        <v>1590.3</v>
      </c>
      <c r="I612" s="37">
        <f t="shared" si="79"/>
        <v>3111.96</v>
      </c>
      <c r="J612" s="46">
        <f t="shared" si="80"/>
        <v>49.408411419169909</v>
      </c>
      <c r="K612" s="58">
        <f t="shared" si="77"/>
        <v>49.408411419169909</v>
      </c>
    </row>
    <row r="613" spans="1:11">
      <c r="A613" s="9">
        <v>1612</v>
      </c>
      <c r="B613" s="23" t="s">
        <v>544</v>
      </c>
      <c r="C613" s="47">
        <v>2494.25</v>
      </c>
      <c r="D613" s="19">
        <v>1797.73</v>
      </c>
      <c r="E613" s="29">
        <f t="shared" si="78"/>
        <v>72.074972436604185</v>
      </c>
      <c r="F613" s="35">
        <v>575</v>
      </c>
      <c r="G613" s="37">
        <v>423.61</v>
      </c>
      <c r="H613" s="37">
        <v>1522.2</v>
      </c>
      <c r="I613" s="37">
        <f t="shared" si="79"/>
        <v>2520.81</v>
      </c>
      <c r="J613" s="46">
        <f t="shared" si="80"/>
        <v>71.315569201962859</v>
      </c>
      <c r="K613" s="58">
        <f t="shared" si="77"/>
        <v>0</v>
      </c>
    </row>
    <row r="614" spans="1:11">
      <c r="A614" s="9">
        <v>1616</v>
      </c>
      <c r="B614" s="23" t="s">
        <v>529</v>
      </c>
      <c r="C614" s="47">
        <v>9343.25</v>
      </c>
      <c r="D614" s="19">
        <v>3111.95</v>
      </c>
      <c r="E614" s="29">
        <f t="shared" si="78"/>
        <v>33.306932812458193</v>
      </c>
      <c r="F614" s="35">
        <v>500.06</v>
      </c>
      <c r="G614" s="37">
        <v>1450.97</v>
      </c>
      <c r="H614" s="37">
        <v>2772.7</v>
      </c>
      <c r="I614" s="37">
        <f t="shared" si="79"/>
        <v>4723.7299999999996</v>
      </c>
      <c r="J614" s="46">
        <f t="shared" si="80"/>
        <v>65.879082843430936</v>
      </c>
      <c r="K614" s="58">
        <f t="shared" si="77"/>
        <v>0</v>
      </c>
    </row>
    <row r="615" spans="1:11">
      <c r="A615" s="9">
        <v>1614</v>
      </c>
      <c r="B615" s="23" t="s">
        <v>545</v>
      </c>
      <c r="C615" s="47">
        <v>26679.79</v>
      </c>
      <c r="D615" s="19">
        <v>4337.3100000000004</v>
      </c>
      <c r="E615" s="29">
        <f t="shared" si="78"/>
        <v>16.256912067148953</v>
      </c>
      <c r="F615" s="35">
        <v>1960.5</v>
      </c>
      <c r="G615" s="37">
        <v>11840.76</v>
      </c>
      <c r="H615" s="37">
        <v>4188.5</v>
      </c>
      <c r="I615" s="37">
        <f t="shared" si="79"/>
        <v>17989.760000000002</v>
      </c>
      <c r="J615" s="46">
        <f t="shared" si="80"/>
        <v>24.109882510939556</v>
      </c>
      <c r="K615" s="58">
        <f t="shared" si="77"/>
        <v>24.109882510939556</v>
      </c>
    </row>
    <row r="616" spans="1:11">
      <c r="A616" s="9">
        <v>1615</v>
      </c>
      <c r="B616" s="23" t="s">
        <v>546</v>
      </c>
      <c r="C616" s="47">
        <v>17480.48</v>
      </c>
      <c r="D616" s="19">
        <v>3857.35</v>
      </c>
      <c r="E616" s="29">
        <f t="shared" si="78"/>
        <v>22.066613731430714</v>
      </c>
      <c r="F616" s="35">
        <v>1824.93</v>
      </c>
      <c r="G616" s="37">
        <v>6564.51</v>
      </c>
      <c r="H616" s="37">
        <v>4522.2</v>
      </c>
      <c r="I616" s="37">
        <f t="shared" si="79"/>
        <v>12911.64</v>
      </c>
      <c r="J616" s="46">
        <f t="shared" si="80"/>
        <v>29.87498102487368</v>
      </c>
      <c r="K616" s="58">
        <f t="shared" si="77"/>
        <v>29.87498102487368</v>
      </c>
    </row>
    <row r="617" spans="1:11">
      <c r="A617" s="9">
        <v>1617</v>
      </c>
      <c r="B617" s="23" t="s">
        <v>547</v>
      </c>
      <c r="C617" s="47">
        <v>5490.02</v>
      </c>
      <c r="D617" s="19">
        <v>1832.36</v>
      </c>
      <c r="E617" s="29">
        <f t="shared" si="78"/>
        <v>33.376198993810583</v>
      </c>
      <c r="F617" s="35">
        <v>451.43</v>
      </c>
      <c r="G617" s="37">
        <v>618.78</v>
      </c>
      <c r="H617" s="37">
        <v>2100.6</v>
      </c>
      <c r="I617" s="37">
        <f t="shared" si="79"/>
        <v>3170.81</v>
      </c>
      <c r="J617" s="46">
        <f t="shared" si="80"/>
        <v>57.788388455946581</v>
      </c>
      <c r="K617" s="58">
        <f t="shared" si="77"/>
        <v>0</v>
      </c>
    </row>
    <row r="618" spans="1:11">
      <c r="A618" s="9">
        <v>1618</v>
      </c>
      <c r="B618" s="23" t="s">
        <v>548</v>
      </c>
      <c r="C618" s="47">
        <v>4517.51</v>
      </c>
      <c r="D618" s="19">
        <v>1789.7</v>
      </c>
      <c r="E618" s="29">
        <f t="shared" si="78"/>
        <v>39.6169571290379</v>
      </c>
      <c r="F618" s="35">
        <v>251.89</v>
      </c>
      <c r="G618" s="37">
        <v>509.97</v>
      </c>
      <c r="H618" s="37">
        <v>1906.1</v>
      </c>
      <c r="I618" s="37">
        <f t="shared" si="79"/>
        <v>2667.96</v>
      </c>
      <c r="J618" s="46">
        <f t="shared" si="80"/>
        <v>67.081215610428941</v>
      </c>
      <c r="K618" s="58">
        <f t="shared" si="77"/>
        <v>0</v>
      </c>
    </row>
    <row r="619" spans="1:11">
      <c r="A619" s="9">
        <v>1619</v>
      </c>
      <c r="B619" s="23" t="s">
        <v>173</v>
      </c>
      <c r="C619" s="47">
        <v>8587.49</v>
      </c>
      <c r="D619" s="19">
        <v>2009.74</v>
      </c>
      <c r="E619" s="29">
        <f t="shared" si="78"/>
        <v>23.403113133173957</v>
      </c>
      <c r="F619" s="35">
        <v>1472.1</v>
      </c>
      <c r="G619" s="37">
        <v>1881.91</v>
      </c>
      <c r="H619" s="37">
        <v>1894.3</v>
      </c>
      <c r="I619" s="37">
        <f t="shared" si="79"/>
        <v>5248.31</v>
      </c>
      <c r="J619" s="46">
        <f t="shared" si="80"/>
        <v>38.293088632340691</v>
      </c>
      <c r="K619" s="58">
        <f t="shared" si="77"/>
        <v>38.293088632340691</v>
      </c>
    </row>
    <row r="620" spans="1:11">
      <c r="A620" s="7"/>
      <c r="B620" s="23"/>
      <c r="C620" s="47"/>
      <c r="D620" s="19"/>
      <c r="E620" s="29"/>
      <c r="F620" s="35"/>
      <c r="G620" s="37"/>
      <c r="H620" s="37"/>
      <c r="I620" s="37"/>
      <c r="J620" s="46"/>
      <c r="K620" s="58"/>
    </row>
    <row r="621" spans="1:11" s="5" customFormat="1">
      <c r="A621" s="8"/>
      <c r="B621" s="62" t="s">
        <v>549</v>
      </c>
      <c r="C621" s="48"/>
      <c r="D621" s="20"/>
      <c r="E621" s="31"/>
      <c r="F621" s="36"/>
      <c r="G621" s="38"/>
      <c r="H621" s="38"/>
      <c r="I621" s="39"/>
      <c r="J621" s="46"/>
      <c r="K621" s="59"/>
    </row>
    <row r="622" spans="1:11">
      <c r="A622" s="9">
        <v>1621</v>
      </c>
      <c r="B622" s="23" t="s">
        <v>550</v>
      </c>
      <c r="C622" s="47">
        <v>6233.93</v>
      </c>
      <c r="D622" s="19">
        <v>1608.73</v>
      </c>
      <c r="E622" s="29">
        <f t="shared" ref="E622:E659" si="81">D622/C622*100</f>
        <v>25.806032470688635</v>
      </c>
      <c r="F622" s="35">
        <v>337.35</v>
      </c>
      <c r="G622" s="37">
        <v>735.3</v>
      </c>
      <c r="H622" s="37">
        <v>2170.6999999999998</v>
      </c>
      <c r="I622" s="37">
        <f t="shared" ref="I622:I659" si="82">F622+G622+H622</f>
        <v>3243.35</v>
      </c>
      <c r="J622" s="46">
        <f t="shared" ref="J622:J659" si="83">D622/I622*100</f>
        <v>49.600875637843586</v>
      </c>
      <c r="K622" s="58">
        <f t="shared" si="77"/>
        <v>49.600875637843586</v>
      </c>
    </row>
    <row r="623" spans="1:11">
      <c r="A623" s="9">
        <v>1622</v>
      </c>
      <c r="B623" s="23" t="s">
        <v>551</v>
      </c>
      <c r="C623" s="47">
        <v>7329.83</v>
      </c>
      <c r="D623" s="19">
        <v>1992.7</v>
      </c>
      <c r="E623" s="29">
        <f t="shared" si="81"/>
        <v>27.186169392741714</v>
      </c>
      <c r="F623" s="35">
        <v>602.37</v>
      </c>
      <c r="G623" s="37">
        <v>1289.81</v>
      </c>
      <c r="H623" s="37">
        <v>2513.6999999999998</v>
      </c>
      <c r="I623" s="37">
        <f t="shared" si="82"/>
        <v>4405.8799999999992</v>
      </c>
      <c r="J623" s="46">
        <f t="shared" si="83"/>
        <v>45.228195048435282</v>
      </c>
      <c r="K623" s="58">
        <f t="shared" si="77"/>
        <v>45.228195048435282</v>
      </c>
    </row>
    <row r="624" spans="1:11">
      <c r="A624" s="9">
        <v>1623</v>
      </c>
      <c r="B624" s="23" t="s">
        <v>552</v>
      </c>
      <c r="C624" s="47">
        <v>7181.65</v>
      </c>
      <c r="D624" s="19">
        <v>1506.79</v>
      </c>
      <c r="E624" s="29">
        <f t="shared" si="81"/>
        <v>20.981111582992767</v>
      </c>
      <c r="F624" s="35">
        <v>1781.86</v>
      </c>
      <c r="G624" s="37">
        <v>692.46</v>
      </c>
      <c r="H624" s="37">
        <v>1772.4</v>
      </c>
      <c r="I624" s="37">
        <f t="shared" si="82"/>
        <v>4246.7199999999993</v>
      </c>
      <c r="J624" s="46">
        <f t="shared" si="83"/>
        <v>35.481265541406074</v>
      </c>
      <c r="K624" s="58">
        <f t="shared" si="77"/>
        <v>35.481265541406074</v>
      </c>
    </row>
    <row r="625" spans="1:11">
      <c r="A625" s="9">
        <v>1624</v>
      </c>
      <c r="B625" s="23" t="s">
        <v>553</v>
      </c>
      <c r="C625" s="47">
        <v>6121.29</v>
      </c>
      <c r="D625" s="19">
        <v>1543.53</v>
      </c>
      <c r="E625" s="29">
        <f t="shared" si="81"/>
        <v>25.215763344001019</v>
      </c>
      <c r="F625" s="35">
        <v>378.86</v>
      </c>
      <c r="G625" s="37">
        <v>1209.3900000000001</v>
      </c>
      <c r="H625" s="37">
        <v>2084.5</v>
      </c>
      <c r="I625" s="37">
        <f t="shared" si="82"/>
        <v>3672.75</v>
      </c>
      <c r="J625" s="46">
        <f t="shared" si="83"/>
        <v>42.026546865427811</v>
      </c>
      <c r="K625" s="58">
        <f t="shared" si="77"/>
        <v>42.026546865427811</v>
      </c>
    </row>
    <row r="626" spans="1:11">
      <c r="A626" s="9">
        <v>1625</v>
      </c>
      <c r="B626" s="23" t="s">
        <v>554</v>
      </c>
      <c r="C626" s="47">
        <v>3388.59</v>
      </c>
      <c r="D626" s="19">
        <v>1638.41</v>
      </c>
      <c r="E626" s="29">
        <f t="shared" si="81"/>
        <v>48.35078897122402</v>
      </c>
      <c r="F626" s="35">
        <v>233.67</v>
      </c>
      <c r="G626" s="37">
        <v>738.48</v>
      </c>
      <c r="H626" s="37">
        <v>1818.3</v>
      </c>
      <c r="I626" s="37">
        <f t="shared" si="82"/>
        <v>2790.45</v>
      </c>
      <c r="J626" s="46">
        <f t="shared" si="83"/>
        <v>58.71490261427369</v>
      </c>
      <c r="K626" s="58">
        <f t="shared" si="77"/>
        <v>0</v>
      </c>
    </row>
    <row r="627" spans="1:11">
      <c r="A627" s="9">
        <v>1626</v>
      </c>
      <c r="B627" s="23" t="s">
        <v>555</v>
      </c>
      <c r="C627" s="47">
        <v>9266.9</v>
      </c>
      <c r="D627" s="19">
        <v>2028.38</v>
      </c>
      <c r="E627" s="29">
        <f t="shared" si="81"/>
        <v>21.888441657943865</v>
      </c>
      <c r="F627" s="35">
        <v>593.15</v>
      </c>
      <c r="G627" s="37">
        <v>1576.04</v>
      </c>
      <c r="H627" s="37">
        <v>2681.2</v>
      </c>
      <c r="I627" s="37">
        <f t="shared" si="82"/>
        <v>4850.3899999999994</v>
      </c>
      <c r="J627" s="46">
        <f t="shared" si="83"/>
        <v>41.818905283905011</v>
      </c>
      <c r="K627" s="58">
        <f t="shared" si="77"/>
        <v>41.818905283905011</v>
      </c>
    </row>
    <row r="628" spans="1:11">
      <c r="A628" s="9">
        <v>1627</v>
      </c>
      <c r="B628" s="23" t="s">
        <v>556</v>
      </c>
      <c r="C628" s="47">
        <v>9046.85</v>
      </c>
      <c r="D628" s="19">
        <v>2013.63</v>
      </c>
      <c r="E628" s="29">
        <f t="shared" si="81"/>
        <v>22.25780243952315</v>
      </c>
      <c r="F628" s="35">
        <v>677.17</v>
      </c>
      <c r="G628" s="37">
        <v>1278.3699999999999</v>
      </c>
      <c r="H628" s="37">
        <v>2688.8</v>
      </c>
      <c r="I628" s="37">
        <f t="shared" si="82"/>
        <v>4644.34</v>
      </c>
      <c r="J628" s="46">
        <f t="shared" si="83"/>
        <v>43.356644862348581</v>
      </c>
      <c r="K628" s="58">
        <f t="shared" si="77"/>
        <v>43.356644862348581</v>
      </c>
    </row>
    <row r="629" spans="1:11">
      <c r="A629" s="9">
        <v>1628</v>
      </c>
      <c r="B629" s="23" t="s">
        <v>557</v>
      </c>
      <c r="C629" s="47">
        <v>5127</v>
      </c>
      <c r="D629" s="19">
        <v>1488.36</v>
      </c>
      <c r="E629" s="29">
        <f t="shared" si="81"/>
        <v>29.029842012873026</v>
      </c>
      <c r="F629" s="35">
        <v>132.72</v>
      </c>
      <c r="G629" s="37">
        <v>498.06</v>
      </c>
      <c r="H629" s="37">
        <v>1758</v>
      </c>
      <c r="I629" s="37">
        <f t="shared" si="82"/>
        <v>2388.7799999999997</v>
      </c>
      <c r="J629" s="46">
        <f t="shared" si="83"/>
        <v>62.306281867731649</v>
      </c>
      <c r="K629" s="58">
        <f t="shared" si="77"/>
        <v>0</v>
      </c>
    </row>
    <row r="630" spans="1:11">
      <c r="A630" s="9">
        <v>1629</v>
      </c>
      <c r="B630" s="23" t="s">
        <v>558</v>
      </c>
      <c r="C630" s="47">
        <v>3470.38</v>
      </c>
      <c r="D630" s="19">
        <v>1276.46</v>
      </c>
      <c r="E630" s="29">
        <f t="shared" si="81"/>
        <v>36.781562825972948</v>
      </c>
      <c r="F630" s="35">
        <v>177.86</v>
      </c>
      <c r="G630" s="37">
        <v>419.42</v>
      </c>
      <c r="H630" s="37">
        <v>1811.1</v>
      </c>
      <c r="I630" s="37">
        <f t="shared" si="82"/>
        <v>2408.38</v>
      </c>
      <c r="J630" s="46">
        <f t="shared" si="83"/>
        <v>53.000772303374056</v>
      </c>
      <c r="K630" s="58">
        <f t="shared" si="77"/>
        <v>0</v>
      </c>
    </row>
    <row r="631" spans="1:11">
      <c r="A631" s="9">
        <v>1630</v>
      </c>
      <c r="B631" s="23" t="s">
        <v>559</v>
      </c>
      <c r="C631" s="47">
        <v>6521.35</v>
      </c>
      <c r="D631" s="19">
        <v>1589.8</v>
      </c>
      <c r="E631" s="29">
        <f t="shared" si="81"/>
        <v>24.378387910478658</v>
      </c>
      <c r="F631" s="35">
        <v>406.06</v>
      </c>
      <c r="G631" s="37">
        <v>826.87</v>
      </c>
      <c r="H631" s="37">
        <v>2049.4</v>
      </c>
      <c r="I631" s="37">
        <f t="shared" si="82"/>
        <v>3282.33</v>
      </c>
      <c r="J631" s="46">
        <f t="shared" si="83"/>
        <v>48.435105550020872</v>
      </c>
      <c r="K631" s="58">
        <f t="shared" si="77"/>
        <v>48.435105550020872</v>
      </c>
    </row>
    <row r="632" spans="1:11">
      <c r="A632" s="9">
        <v>1631</v>
      </c>
      <c r="B632" s="23" t="s">
        <v>560</v>
      </c>
      <c r="C632" s="47">
        <v>5898.16</v>
      </c>
      <c r="D632" s="19">
        <v>1730.09</v>
      </c>
      <c r="E632" s="29">
        <f t="shared" si="81"/>
        <v>29.33270714934827</v>
      </c>
      <c r="F632" s="35">
        <v>360.22</v>
      </c>
      <c r="G632" s="37">
        <v>665.64</v>
      </c>
      <c r="H632" s="37">
        <v>2195.6999999999998</v>
      </c>
      <c r="I632" s="37">
        <f t="shared" si="82"/>
        <v>3221.56</v>
      </c>
      <c r="J632" s="46">
        <f t="shared" si="83"/>
        <v>53.703485268006801</v>
      </c>
      <c r="K632" s="58">
        <f t="shared" si="77"/>
        <v>0</v>
      </c>
    </row>
    <row r="633" spans="1:11">
      <c r="A633" s="9">
        <v>1632</v>
      </c>
      <c r="B633" s="23" t="s">
        <v>561</v>
      </c>
      <c r="C633" s="47">
        <v>7551.56</v>
      </c>
      <c r="D633" s="19">
        <v>1725.47</v>
      </c>
      <c r="E633" s="29">
        <f t="shared" si="81"/>
        <v>22.849186128429093</v>
      </c>
      <c r="F633" s="35">
        <v>331.85</v>
      </c>
      <c r="G633" s="37">
        <v>1083.3399999999999</v>
      </c>
      <c r="H633" s="37">
        <v>2554.9</v>
      </c>
      <c r="I633" s="37">
        <f t="shared" si="82"/>
        <v>3970.09</v>
      </c>
      <c r="J633" s="46">
        <f t="shared" si="83"/>
        <v>43.461735124392646</v>
      </c>
      <c r="K633" s="58">
        <f t="shared" si="77"/>
        <v>43.461735124392646</v>
      </c>
    </row>
    <row r="634" spans="1:11">
      <c r="A634" s="9">
        <v>1633</v>
      </c>
      <c r="B634" s="23" t="s">
        <v>562</v>
      </c>
      <c r="C634" s="47">
        <v>4823.76</v>
      </c>
      <c r="D634" s="19">
        <v>1956.51</v>
      </c>
      <c r="E634" s="29">
        <f t="shared" si="81"/>
        <v>40.559853724065867</v>
      </c>
      <c r="F634" s="35">
        <v>299.07</v>
      </c>
      <c r="G634" s="37">
        <v>847.35</v>
      </c>
      <c r="H634" s="37">
        <v>1868.2</v>
      </c>
      <c r="I634" s="37">
        <f t="shared" si="82"/>
        <v>3014.62</v>
      </c>
      <c r="J634" s="46">
        <f t="shared" si="83"/>
        <v>64.900717171650157</v>
      </c>
      <c r="K634" s="58">
        <f t="shared" si="77"/>
        <v>0</v>
      </c>
    </row>
    <row r="635" spans="1:11">
      <c r="A635" s="9">
        <v>1634</v>
      </c>
      <c r="B635" s="23" t="s">
        <v>563</v>
      </c>
      <c r="C635" s="47">
        <v>17419.54</v>
      </c>
      <c r="D635" s="19">
        <v>3647.44</v>
      </c>
      <c r="E635" s="29">
        <f t="shared" si="81"/>
        <v>20.938784835879705</v>
      </c>
      <c r="F635" s="35">
        <v>1407</v>
      </c>
      <c r="G635" s="37">
        <v>6117.98</v>
      </c>
      <c r="H635" s="37">
        <v>3386.6</v>
      </c>
      <c r="I635" s="37">
        <f t="shared" si="82"/>
        <v>10911.58</v>
      </c>
      <c r="J635" s="46">
        <f t="shared" si="83"/>
        <v>33.427239684811916</v>
      </c>
      <c r="K635" s="58">
        <f t="shared" si="77"/>
        <v>33.427239684811916</v>
      </c>
    </row>
    <row r="636" spans="1:11">
      <c r="A636" s="9">
        <v>1635</v>
      </c>
      <c r="B636" s="23" t="s">
        <v>564</v>
      </c>
      <c r="C636" s="47">
        <v>11058.55</v>
      </c>
      <c r="D636" s="19">
        <v>2052.88</v>
      </c>
      <c r="E636" s="29">
        <f t="shared" si="81"/>
        <v>18.563735751974718</v>
      </c>
      <c r="F636" s="35">
        <v>1224.3699999999999</v>
      </c>
      <c r="G636" s="37">
        <v>1627.68</v>
      </c>
      <c r="H636" s="37">
        <v>2990.8</v>
      </c>
      <c r="I636" s="37">
        <f t="shared" si="82"/>
        <v>5842.85</v>
      </c>
      <c r="J636" s="46">
        <f t="shared" si="83"/>
        <v>35.134908477883222</v>
      </c>
      <c r="K636" s="58">
        <f t="shared" si="77"/>
        <v>35.134908477883222</v>
      </c>
    </row>
    <row r="637" spans="1:11">
      <c r="A637" s="9">
        <v>1636</v>
      </c>
      <c r="B637" s="23" t="s">
        <v>565</v>
      </c>
      <c r="C637" s="47">
        <v>5224.78</v>
      </c>
      <c r="D637" s="19">
        <v>1635.6</v>
      </c>
      <c r="E637" s="29">
        <f t="shared" si="81"/>
        <v>31.304667373554484</v>
      </c>
      <c r="F637" s="35">
        <v>325.58</v>
      </c>
      <c r="G637" s="37">
        <v>1108.9100000000001</v>
      </c>
      <c r="H637" s="37">
        <v>1570.6</v>
      </c>
      <c r="I637" s="37">
        <f t="shared" si="82"/>
        <v>3005.09</v>
      </c>
      <c r="J637" s="46">
        <f t="shared" si="83"/>
        <v>54.427654413012583</v>
      </c>
      <c r="K637" s="58">
        <f t="shared" si="77"/>
        <v>0</v>
      </c>
    </row>
    <row r="638" spans="1:11">
      <c r="A638" s="9">
        <v>1638</v>
      </c>
      <c r="B638" s="23" t="s">
        <v>566</v>
      </c>
      <c r="C638" s="47">
        <v>3858.27</v>
      </c>
      <c r="D638" s="19">
        <v>1673.67</v>
      </c>
      <c r="E638" s="29">
        <f t="shared" si="81"/>
        <v>43.378768204402498</v>
      </c>
      <c r="F638" s="35">
        <v>616.14</v>
      </c>
      <c r="G638" s="37">
        <v>1195.78</v>
      </c>
      <c r="H638" s="37">
        <v>2523.1999999999998</v>
      </c>
      <c r="I638" s="37">
        <f t="shared" si="82"/>
        <v>4335.12</v>
      </c>
      <c r="J638" s="46">
        <f t="shared" si="83"/>
        <v>38.607235785860603</v>
      </c>
      <c r="K638" s="58">
        <f t="shared" si="77"/>
        <v>38.607235785860603</v>
      </c>
    </row>
    <row r="639" spans="1:11">
      <c r="A639" s="9">
        <v>1637</v>
      </c>
      <c r="B639" s="23" t="s">
        <v>567</v>
      </c>
      <c r="C639" s="47">
        <v>2440.88</v>
      </c>
      <c r="D639" s="19">
        <v>1709.82</v>
      </c>
      <c r="E639" s="29">
        <f t="shared" si="81"/>
        <v>70.049326472419779</v>
      </c>
      <c r="F639" s="35">
        <v>231.66</v>
      </c>
      <c r="G639" s="37">
        <v>529.77</v>
      </c>
      <c r="H639" s="37">
        <v>1809.2</v>
      </c>
      <c r="I639" s="37">
        <f t="shared" si="82"/>
        <v>2570.63</v>
      </c>
      <c r="J639" s="46">
        <f t="shared" si="83"/>
        <v>66.513656185448696</v>
      </c>
      <c r="K639" s="58">
        <f t="shared" si="77"/>
        <v>0</v>
      </c>
    </row>
    <row r="640" spans="1:11">
      <c r="A640" s="9">
        <v>1639</v>
      </c>
      <c r="B640" s="23" t="s">
        <v>568</v>
      </c>
      <c r="C640" s="47">
        <v>6209.07</v>
      </c>
      <c r="D640" s="19">
        <v>1799.35</v>
      </c>
      <c r="E640" s="29">
        <f t="shared" si="81"/>
        <v>28.979380164823393</v>
      </c>
      <c r="F640" s="35">
        <v>207.84</v>
      </c>
      <c r="G640" s="37">
        <v>949.53</v>
      </c>
      <c r="H640" s="37">
        <v>2128.6999999999998</v>
      </c>
      <c r="I640" s="37">
        <f t="shared" si="82"/>
        <v>3286.0699999999997</v>
      </c>
      <c r="J640" s="46">
        <f t="shared" si="83"/>
        <v>54.756898057558125</v>
      </c>
      <c r="K640" s="58">
        <f t="shared" si="77"/>
        <v>0</v>
      </c>
    </row>
    <row r="641" spans="1:11">
      <c r="A641" s="9">
        <v>1640</v>
      </c>
      <c r="B641" s="23" t="s">
        <v>569</v>
      </c>
      <c r="C641" s="47">
        <v>2402.52</v>
      </c>
      <c r="D641" s="19">
        <v>1490.98</v>
      </c>
      <c r="E641" s="29">
        <f t="shared" si="81"/>
        <v>62.059004711719368</v>
      </c>
      <c r="F641" s="35">
        <v>324.32</v>
      </c>
      <c r="G641" s="37">
        <v>481.26</v>
      </c>
      <c r="H641" s="37">
        <v>1954.4</v>
      </c>
      <c r="I641" s="37">
        <f t="shared" si="82"/>
        <v>2759.98</v>
      </c>
      <c r="J641" s="46">
        <f t="shared" si="83"/>
        <v>54.021405952217052</v>
      </c>
      <c r="K641" s="58">
        <f t="shared" si="77"/>
        <v>0</v>
      </c>
    </row>
    <row r="642" spans="1:11">
      <c r="A642" s="9">
        <v>1641</v>
      </c>
      <c r="B642" s="23" t="s">
        <v>549</v>
      </c>
      <c r="C642" s="47">
        <v>177113.67</v>
      </c>
      <c r="D642" s="19">
        <v>14194.48</v>
      </c>
      <c r="E642" s="29">
        <f t="shared" si="81"/>
        <v>8.0143333939158961</v>
      </c>
      <c r="F642" s="35">
        <v>23146.34</v>
      </c>
      <c r="G642" s="37">
        <v>69789.48</v>
      </c>
      <c r="H642" s="37">
        <v>11529.8</v>
      </c>
      <c r="I642" s="37">
        <f t="shared" si="82"/>
        <v>104465.62</v>
      </c>
      <c r="J642" s="46">
        <f t="shared" si="83"/>
        <v>13.587704739607156</v>
      </c>
      <c r="K642" s="58">
        <f t="shared" si="77"/>
        <v>13.587704739607156</v>
      </c>
    </row>
    <row r="643" spans="1:11">
      <c r="A643" s="9">
        <v>1642</v>
      </c>
      <c r="B643" s="23" t="s">
        <v>570</v>
      </c>
      <c r="C643" s="47">
        <v>12201.62</v>
      </c>
      <c r="D643" s="19">
        <v>2100.2600000000002</v>
      </c>
      <c r="E643" s="29">
        <f t="shared" si="81"/>
        <v>17.212960246262384</v>
      </c>
      <c r="F643" s="35">
        <v>1099.46</v>
      </c>
      <c r="G643" s="37">
        <v>2815.07</v>
      </c>
      <c r="H643" s="37">
        <v>2665</v>
      </c>
      <c r="I643" s="37">
        <f t="shared" si="82"/>
        <v>6579.5300000000007</v>
      </c>
      <c r="J643" s="46">
        <f t="shared" si="83"/>
        <v>31.92112506516423</v>
      </c>
      <c r="K643" s="58">
        <f t="shared" si="77"/>
        <v>31.92112506516423</v>
      </c>
    </row>
    <row r="644" spans="1:11">
      <c r="A644" s="9">
        <v>1643</v>
      </c>
      <c r="B644" s="23" t="s">
        <v>571</v>
      </c>
      <c r="C644" s="47">
        <v>34145.4</v>
      </c>
      <c r="D644" s="19">
        <v>3286.17</v>
      </c>
      <c r="E644" s="29">
        <f t="shared" si="81"/>
        <v>9.6240489202059418</v>
      </c>
      <c r="F644" s="35">
        <v>5176.0600000000004</v>
      </c>
      <c r="G644" s="37">
        <v>7985.95</v>
      </c>
      <c r="H644" s="37">
        <v>4757.6000000000004</v>
      </c>
      <c r="I644" s="37">
        <f t="shared" si="82"/>
        <v>17919.61</v>
      </c>
      <c r="J644" s="46">
        <f t="shared" si="83"/>
        <v>18.338401337975547</v>
      </c>
      <c r="K644" s="58">
        <f t="shared" si="77"/>
        <v>18.338401337975547</v>
      </c>
    </row>
    <row r="645" spans="1:11">
      <c r="A645" s="9">
        <v>1644</v>
      </c>
      <c r="B645" s="23" t="s">
        <v>572</v>
      </c>
      <c r="C645" s="47">
        <v>8306.2900000000009</v>
      </c>
      <c r="D645" s="19">
        <v>1636.48</v>
      </c>
      <c r="E645" s="29">
        <f t="shared" si="81"/>
        <v>19.701695943676416</v>
      </c>
      <c r="F645" s="35">
        <v>508.24</v>
      </c>
      <c r="G645" s="37">
        <v>1806.9</v>
      </c>
      <c r="H645" s="37">
        <v>2286.5</v>
      </c>
      <c r="I645" s="37">
        <f t="shared" si="82"/>
        <v>4601.6400000000003</v>
      </c>
      <c r="J645" s="46">
        <f t="shared" si="83"/>
        <v>35.562973200858821</v>
      </c>
      <c r="K645" s="58">
        <f t="shared" si="77"/>
        <v>35.562973200858821</v>
      </c>
    </row>
    <row r="646" spans="1:11">
      <c r="A646" s="9">
        <v>1645</v>
      </c>
      <c r="B646" s="23" t="s">
        <v>573</v>
      </c>
      <c r="C646" s="47">
        <v>3641.13</v>
      </c>
      <c r="D646" s="19">
        <v>1546.76</v>
      </c>
      <c r="E646" s="29">
        <f t="shared" si="81"/>
        <v>42.480219052876436</v>
      </c>
      <c r="F646" s="35">
        <v>171.07</v>
      </c>
      <c r="G646" s="37">
        <v>346.51</v>
      </c>
      <c r="H646" s="37">
        <v>1843.9</v>
      </c>
      <c r="I646" s="37">
        <f t="shared" si="82"/>
        <v>2361.48</v>
      </c>
      <c r="J646" s="46">
        <f t="shared" si="83"/>
        <v>65.499601944543258</v>
      </c>
      <c r="K646" s="58">
        <f t="shared" si="77"/>
        <v>0</v>
      </c>
    </row>
    <row r="647" spans="1:11">
      <c r="A647" s="9">
        <v>1646</v>
      </c>
      <c r="B647" s="23" t="s">
        <v>574</v>
      </c>
      <c r="C647" s="47">
        <v>5285.79</v>
      </c>
      <c r="D647" s="19">
        <v>1495.66</v>
      </c>
      <c r="E647" s="29">
        <f t="shared" si="81"/>
        <v>28.295864951123672</v>
      </c>
      <c r="F647" s="35">
        <v>729.18</v>
      </c>
      <c r="G647" s="37">
        <v>1104.46</v>
      </c>
      <c r="H647" s="37">
        <v>1333.4</v>
      </c>
      <c r="I647" s="37">
        <f t="shared" si="82"/>
        <v>3167.04</v>
      </c>
      <c r="J647" s="46">
        <f t="shared" si="83"/>
        <v>47.225800747701321</v>
      </c>
      <c r="K647" s="58">
        <f t="shared" si="77"/>
        <v>47.225800747701321</v>
      </c>
    </row>
    <row r="648" spans="1:11">
      <c r="A648" s="9">
        <v>1647</v>
      </c>
      <c r="B648" s="23" t="s">
        <v>575</v>
      </c>
      <c r="C648" s="47">
        <v>9550.44</v>
      </c>
      <c r="D648" s="19">
        <v>2269.9499999999998</v>
      </c>
      <c r="E648" s="29">
        <f t="shared" si="81"/>
        <v>23.768014876801484</v>
      </c>
      <c r="F648" s="35">
        <v>362.7</v>
      </c>
      <c r="G648" s="37">
        <v>1505.1</v>
      </c>
      <c r="H648" s="37">
        <v>2539.5</v>
      </c>
      <c r="I648" s="37">
        <f t="shared" si="82"/>
        <v>4407.3</v>
      </c>
      <c r="J648" s="46">
        <f t="shared" si="83"/>
        <v>51.504322374242726</v>
      </c>
      <c r="K648" s="58">
        <f t="shared" si="77"/>
        <v>0</v>
      </c>
    </row>
    <row r="649" spans="1:11">
      <c r="A649" s="9">
        <v>1648</v>
      </c>
      <c r="B649" s="23" t="s">
        <v>576</v>
      </c>
      <c r="C649" s="47">
        <v>6467.23</v>
      </c>
      <c r="D649" s="19">
        <v>1629.09</v>
      </c>
      <c r="E649" s="29">
        <f t="shared" si="81"/>
        <v>25.189919022518144</v>
      </c>
      <c r="F649" s="35">
        <v>643.61</v>
      </c>
      <c r="G649" s="37">
        <v>739.75</v>
      </c>
      <c r="H649" s="37">
        <v>2389.9</v>
      </c>
      <c r="I649" s="37">
        <f t="shared" si="82"/>
        <v>3773.26</v>
      </c>
      <c r="J649" s="46">
        <f t="shared" si="83"/>
        <v>43.174602333260886</v>
      </c>
      <c r="K649" s="58">
        <f t="shared" si="77"/>
        <v>43.174602333260886</v>
      </c>
    </row>
    <row r="650" spans="1:11">
      <c r="A650" s="9">
        <v>1649</v>
      </c>
      <c r="B650" s="23" t="s">
        <v>577</v>
      </c>
      <c r="C650" s="47">
        <v>3843.27</v>
      </c>
      <c r="D650" s="19">
        <v>1347.89</v>
      </c>
      <c r="E650" s="29">
        <f t="shared" si="81"/>
        <v>35.071436563135038</v>
      </c>
      <c r="F650" s="35">
        <v>90.77</v>
      </c>
      <c r="G650" s="37">
        <v>418.85</v>
      </c>
      <c r="H650" s="37">
        <v>1510.8</v>
      </c>
      <c r="I650" s="37">
        <f t="shared" si="82"/>
        <v>2020.42</v>
      </c>
      <c r="J650" s="46">
        <f t="shared" si="83"/>
        <v>66.713356628819753</v>
      </c>
      <c r="K650" s="58">
        <f t="shared" si="77"/>
        <v>0</v>
      </c>
    </row>
    <row r="651" spans="1:11">
      <c r="A651" s="9">
        <v>1650</v>
      </c>
      <c r="B651" s="23" t="s">
        <v>522</v>
      </c>
      <c r="C651" s="47">
        <v>14262.78</v>
      </c>
      <c r="D651" s="19">
        <v>1958.29</v>
      </c>
      <c r="E651" s="29">
        <f t="shared" si="81"/>
        <v>13.730072258002998</v>
      </c>
      <c r="F651" s="35">
        <v>660.16</v>
      </c>
      <c r="G651" s="37">
        <v>4292.1400000000003</v>
      </c>
      <c r="H651" s="37">
        <v>2738.6</v>
      </c>
      <c r="I651" s="37">
        <f t="shared" si="82"/>
        <v>7690.9</v>
      </c>
      <c r="J651" s="46">
        <f t="shared" si="83"/>
        <v>25.462429624621308</v>
      </c>
      <c r="K651" s="58">
        <f t="shared" ref="K651:K708" si="84">IF(J651&gt;50,0,J651)</f>
        <v>25.462429624621308</v>
      </c>
    </row>
    <row r="652" spans="1:11">
      <c r="A652" s="9">
        <v>1652</v>
      </c>
      <c r="B652" s="23" t="s">
        <v>578</v>
      </c>
      <c r="C652" s="47">
        <v>11791.5</v>
      </c>
      <c r="D652" s="19">
        <v>2123.27</v>
      </c>
      <c r="E652" s="29">
        <f t="shared" si="81"/>
        <v>18.006784548191494</v>
      </c>
      <c r="F652" s="35">
        <v>1323.88</v>
      </c>
      <c r="G652" s="37">
        <v>2890.38</v>
      </c>
      <c r="H652" s="37">
        <v>3137.9</v>
      </c>
      <c r="I652" s="37">
        <f t="shared" si="82"/>
        <v>7352.16</v>
      </c>
      <c r="J652" s="46">
        <f t="shared" si="83"/>
        <v>28.879540162346849</v>
      </c>
      <c r="K652" s="58">
        <f t="shared" si="84"/>
        <v>28.879540162346849</v>
      </c>
    </row>
    <row r="653" spans="1:11">
      <c r="A653" s="9">
        <v>1651</v>
      </c>
      <c r="B653" s="23" t="s">
        <v>579</v>
      </c>
      <c r="C653" s="47">
        <v>5949.45</v>
      </c>
      <c r="D653" s="19">
        <v>1684.16</v>
      </c>
      <c r="E653" s="29">
        <f t="shared" si="81"/>
        <v>28.307826773903471</v>
      </c>
      <c r="F653" s="35">
        <v>538.95000000000005</v>
      </c>
      <c r="G653" s="37">
        <v>1221.42</v>
      </c>
      <c r="H653" s="37">
        <v>2346.1999999999998</v>
      </c>
      <c r="I653" s="37">
        <f t="shared" si="82"/>
        <v>4106.57</v>
      </c>
      <c r="J653" s="46">
        <f t="shared" si="83"/>
        <v>41.011354975076529</v>
      </c>
      <c r="K653" s="58">
        <f t="shared" si="84"/>
        <v>41.011354975076529</v>
      </c>
    </row>
    <row r="654" spans="1:11">
      <c r="A654" s="9">
        <v>1653</v>
      </c>
      <c r="B654" s="23" t="s">
        <v>580</v>
      </c>
      <c r="C654" s="47">
        <v>5366.72</v>
      </c>
      <c r="D654" s="19">
        <v>1669.59</v>
      </c>
      <c r="E654" s="29">
        <f t="shared" si="81"/>
        <v>31.110063502474507</v>
      </c>
      <c r="F654" s="35">
        <v>285.51</v>
      </c>
      <c r="G654" s="37">
        <v>1139.49</v>
      </c>
      <c r="H654" s="37">
        <v>1601.5</v>
      </c>
      <c r="I654" s="37">
        <f t="shared" si="82"/>
        <v>3026.5</v>
      </c>
      <c r="J654" s="46">
        <f t="shared" si="83"/>
        <v>55.165702957211295</v>
      </c>
      <c r="K654" s="58">
        <f t="shared" si="84"/>
        <v>0</v>
      </c>
    </row>
    <row r="655" spans="1:11">
      <c r="A655" s="9">
        <v>1654</v>
      </c>
      <c r="B655" s="23" t="s">
        <v>581</v>
      </c>
      <c r="C655" s="47">
        <v>5724.78</v>
      </c>
      <c r="D655" s="19">
        <v>1953.66</v>
      </c>
      <c r="E655" s="29">
        <f t="shared" si="81"/>
        <v>34.126376908806975</v>
      </c>
      <c r="F655" s="35">
        <v>702.21</v>
      </c>
      <c r="G655" s="37">
        <v>1679.68</v>
      </c>
      <c r="H655" s="37">
        <v>1913.9</v>
      </c>
      <c r="I655" s="37">
        <f t="shared" si="82"/>
        <v>4295.7900000000009</v>
      </c>
      <c r="J655" s="46">
        <f t="shared" si="83"/>
        <v>45.478480093300647</v>
      </c>
      <c r="K655" s="58">
        <f t="shared" si="84"/>
        <v>45.478480093300647</v>
      </c>
    </row>
    <row r="656" spans="1:11">
      <c r="A656" s="9">
        <v>1655</v>
      </c>
      <c r="B656" s="23" t="s">
        <v>582</v>
      </c>
      <c r="C656" s="47">
        <v>8184.51</v>
      </c>
      <c r="D656" s="19">
        <v>1866.89</v>
      </c>
      <c r="E656" s="29">
        <f t="shared" si="81"/>
        <v>22.810039941303756</v>
      </c>
      <c r="F656" s="35">
        <v>263.88</v>
      </c>
      <c r="G656" s="37">
        <v>1545.48</v>
      </c>
      <c r="H656" s="37">
        <v>2039.7</v>
      </c>
      <c r="I656" s="37">
        <f t="shared" si="82"/>
        <v>3849.0600000000004</v>
      </c>
      <c r="J656" s="46">
        <f t="shared" si="83"/>
        <v>48.502491517409439</v>
      </c>
      <c r="K656" s="58">
        <f t="shared" si="84"/>
        <v>48.502491517409439</v>
      </c>
    </row>
    <row r="657" spans="1:11">
      <c r="A657" s="9">
        <v>1656</v>
      </c>
      <c r="B657" s="23" t="s">
        <v>583</v>
      </c>
      <c r="C657" s="47">
        <v>4904.6899999999996</v>
      </c>
      <c r="D657" s="19">
        <v>1617.07</v>
      </c>
      <c r="E657" s="29">
        <f t="shared" si="81"/>
        <v>32.969871694235522</v>
      </c>
      <c r="F657" s="35">
        <v>205.02</v>
      </c>
      <c r="G657" s="37">
        <v>1060.18</v>
      </c>
      <c r="H657" s="37">
        <v>2036.2</v>
      </c>
      <c r="I657" s="37">
        <f t="shared" si="82"/>
        <v>3301.4</v>
      </c>
      <c r="J657" s="46">
        <f t="shared" si="83"/>
        <v>48.981341249167016</v>
      </c>
      <c r="K657" s="58">
        <f t="shared" si="84"/>
        <v>48.981341249167016</v>
      </c>
    </row>
    <row r="658" spans="1:11">
      <c r="A658" s="9">
        <v>1657</v>
      </c>
      <c r="B658" s="23" t="s">
        <v>584</v>
      </c>
      <c r="C658" s="47">
        <v>5243.85</v>
      </c>
      <c r="D658" s="19">
        <v>1648.45</v>
      </c>
      <c r="E658" s="29">
        <f t="shared" si="81"/>
        <v>31.435872498259865</v>
      </c>
      <c r="F658" s="35">
        <v>163.4</v>
      </c>
      <c r="G658" s="37">
        <v>551.20000000000005</v>
      </c>
      <c r="H658" s="37">
        <v>1992.2</v>
      </c>
      <c r="I658" s="37">
        <f t="shared" si="82"/>
        <v>2706.8</v>
      </c>
      <c r="J658" s="46">
        <f t="shared" si="83"/>
        <v>60.900325107137576</v>
      </c>
      <c r="K658" s="58">
        <f t="shared" si="84"/>
        <v>0</v>
      </c>
    </row>
    <row r="659" spans="1:11">
      <c r="A659" s="9">
        <v>1658</v>
      </c>
      <c r="B659" s="23" t="s">
        <v>585</v>
      </c>
      <c r="C659" s="47">
        <v>4452.95</v>
      </c>
      <c r="D659" s="19">
        <v>1370.26</v>
      </c>
      <c r="E659" s="29">
        <f t="shared" si="81"/>
        <v>30.771960161241424</v>
      </c>
      <c r="F659" s="35">
        <v>180.27</v>
      </c>
      <c r="G659" s="37">
        <v>627.63</v>
      </c>
      <c r="H659" s="37">
        <v>1430.4</v>
      </c>
      <c r="I659" s="37">
        <f t="shared" si="82"/>
        <v>2238.3000000000002</v>
      </c>
      <c r="J659" s="46">
        <f t="shared" si="83"/>
        <v>61.218782111423842</v>
      </c>
      <c r="K659" s="58">
        <f t="shared" si="84"/>
        <v>0</v>
      </c>
    </row>
    <row r="660" spans="1:11">
      <c r="A660" s="7"/>
      <c r="B660" s="23"/>
      <c r="C660" s="47"/>
      <c r="D660" s="19"/>
      <c r="E660" s="29"/>
      <c r="F660" s="35"/>
      <c r="G660" s="37"/>
      <c r="H660" s="37"/>
      <c r="I660" s="37"/>
      <c r="J660" s="46"/>
      <c r="K660" s="58"/>
    </row>
    <row r="661" spans="1:11" s="5" customFormat="1">
      <c r="A661" s="8"/>
      <c r="B661" s="62" t="s">
        <v>586</v>
      </c>
      <c r="C661" s="48"/>
      <c r="D661" s="20"/>
      <c r="E661" s="31"/>
      <c r="F661" s="36"/>
      <c r="G661" s="38"/>
      <c r="H661" s="38"/>
      <c r="I661" s="39"/>
      <c r="J661" s="46"/>
      <c r="K661" s="59"/>
    </row>
    <row r="662" spans="1:11">
      <c r="A662" s="9">
        <v>1660</v>
      </c>
      <c r="B662" s="23" t="s">
        <v>587</v>
      </c>
      <c r="C662" s="47">
        <v>2667.53</v>
      </c>
      <c r="D662" s="19">
        <v>1459.99</v>
      </c>
      <c r="E662" s="29">
        <f t="shared" ref="E662:E686" si="85">D662/C662*100</f>
        <v>54.731905545579615</v>
      </c>
      <c r="F662" s="35">
        <v>282.60000000000002</v>
      </c>
      <c r="G662" s="37">
        <v>343.48</v>
      </c>
      <c r="H662" s="37">
        <v>1820.8</v>
      </c>
      <c r="I662" s="37">
        <f t="shared" ref="I662:I686" si="86">F662+G662+H662</f>
        <v>2446.88</v>
      </c>
      <c r="J662" s="46">
        <f t="shared" ref="J662:J686" si="87">D662/I662*100</f>
        <v>59.667413195579677</v>
      </c>
      <c r="K662" s="58">
        <f t="shared" si="84"/>
        <v>0</v>
      </c>
    </row>
    <row r="663" spans="1:11">
      <c r="A663" s="9">
        <v>1661</v>
      </c>
      <c r="B663" s="23" t="s">
        <v>588</v>
      </c>
      <c r="C663" s="47">
        <v>9127.4699999999993</v>
      </c>
      <c r="D663" s="19">
        <v>2259.7600000000002</v>
      </c>
      <c r="E663" s="29">
        <f t="shared" si="85"/>
        <v>24.757791589564253</v>
      </c>
      <c r="F663" s="35">
        <v>601.78</v>
      </c>
      <c r="G663" s="37">
        <v>3701.74</v>
      </c>
      <c r="H663" s="37">
        <v>1874.5</v>
      </c>
      <c r="I663" s="37">
        <f t="shared" si="86"/>
        <v>6178.0199999999995</v>
      </c>
      <c r="J663" s="46">
        <f t="shared" si="87"/>
        <v>36.577414770428071</v>
      </c>
      <c r="K663" s="58">
        <f t="shared" si="84"/>
        <v>36.577414770428071</v>
      </c>
    </row>
    <row r="664" spans="1:11">
      <c r="A664" s="9">
        <v>1662</v>
      </c>
      <c r="B664" s="23" t="s">
        <v>589</v>
      </c>
      <c r="C664" s="47">
        <v>4726.1400000000003</v>
      </c>
      <c r="D664" s="19">
        <v>1910.75</v>
      </c>
      <c r="E664" s="29">
        <f t="shared" si="85"/>
        <v>40.429399044463345</v>
      </c>
      <c r="F664" s="35">
        <v>102.74</v>
      </c>
      <c r="G664" s="37">
        <v>169.72</v>
      </c>
      <c r="H664" s="37">
        <v>1630.5</v>
      </c>
      <c r="I664" s="37">
        <f t="shared" si="86"/>
        <v>1902.96</v>
      </c>
      <c r="J664" s="46">
        <f t="shared" si="87"/>
        <v>100.40936225669483</v>
      </c>
      <c r="K664" s="58">
        <f t="shared" si="84"/>
        <v>0</v>
      </c>
    </row>
    <row r="665" spans="1:11">
      <c r="A665" s="9">
        <v>1663</v>
      </c>
      <c r="B665" s="23" t="s">
        <v>590</v>
      </c>
      <c r="C665" s="47">
        <v>4980.93</v>
      </c>
      <c r="D665" s="19">
        <v>1510.03</v>
      </c>
      <c r="E665" s="29">
        <f t="shared" si="85"/>
        <v>30.316226086293121</v>
      </c>
      <c r="F665" s="35">
        <v>272.47000000000003</v>
      </c>
      <c r="G665" s="37">
        <v>1083.6300000000001</v>
      </c>
      <c r="H665" s="37">
        <v>1635.1</v>
      </c>
      <c r="I665" s="37">
        <f t="shared" si="86"/>
        <v>2991.2</v>
      </c>
      <c r="J665" s="46">
        <f t="shared" si="87"/>
        <v>50.482415084247123</v>
      </c>
      <c r="K665" s="58">
        <f t="shared" si="84"/>
        <v>0</v>
      </c>
    </row>
    <row r="666" spans="1:11">
      <c r="A666" s="9">
        <v>1664</v>
      </c>
      <c r="B666" s="23" t="s">
        <v>591</v>
      </c>
      <c r="C666" s="47">
        <v>5894.35</v>
      </c>
      <c r="D666" s="19">
        <v>2259.48</v>
      </c>
      <c r="E666" s="29">
        <f t="shared" si="85"/>
        <v>38.3329798875194</v>
      </c>
      <c r="F666" s="35">
        <v>387.86</v>
      </c>
      <c r="G666" s="37">
        <v>808.06</v>
      </c>
      <c r="H666" s="37">
        <v>2065.3000000000002</v>
      </c>
      <c r="I666" s="37">
        <f t="shared" si="86"/>
        <v>3261.2200000000003</v>
      </c>
      <c r="J666" s="46">
        <f t="shared" si="87"/>
        <v>69.283274357449045</v>
      </c>
      <c r="K666" s="58">
        <f t="shared" si="84"/>
        <v>0</v>
      </c>
    </row>
    <row r="667" spans="1:11">
      <c r="A667" s="9">
        <v>1665</v>
      </c>
      <c r="B667" s="23" t="s">
        <v>592</v>
      </c>
      <c r="C667" s="47">
        <v>3388.34</v>
      </c>
      <c r="D667" s="19">
        <v>1385.66</v>
      </c>
      <c r="E667" s="29">
        <f t="shared" si="85"/>
        <v>40.894951510179027</v>
      </c>
      <c r="F667" s="35">
        <v>158.47999999999999</v>
      </c>
      <c r="G667" s="37">
        <v>391.46</v>
      </c>
      <c r="H667" s="37">
        <v>1881.7</v>
      </c>
      <c r="I667" s="37">
        <f t="shared" si="86"/>
        <v>2431.64</v>
      </c>
      <c r="J667" s="46">
        <f t="shared" si="87"/>
        <v>56.984586534190917</v>
      </c>
      <c r="K667" s="58">
        <f t="shared" si="84"/>
        <v>0</v>
      </c>
    </row>
    <row r="668" spans="1:11">
      <c r="A668" s="9">
        <v>1666</v>
      </c>
      <c r="B668" s="23" t="s">
        <v>324</v>
      </c>
      <c r="C668" s="47">
        <v>3964.39</v>
      </c>
      <c r="D668" s="19">
        <v>1695.46</v>
      </c>
      <c r="E668" s="29">
        <f t="shared" si="85"/>
        <v>42.767235312368364</v>
      </c>
      <c r="F668" s="35">
        <v>183.42</v>
      </c>
      <c r="G668" s="37">
        <v>359.47</v>
      </c>
      <c r="H668" s="37">
        <v>1843.4</v>
      </c>
      <c r="I668" s="37">
        <f t="shared" si="86"/>
        <v>2386.29</v>
      </c>
      <c r="J668" s="46">
        <f t="shared" si="87"/>
        <v>71.050040020282538</v>
      </c>
      <c r="K668" s="58">
        <f t="shared" si="84"/>
        <v>0</v>
      </c>
    </row>
    <row r="669" spans="1:11">
      <c r="A669" s="9">
        <v>1667</v>
      </c>
      <c r="B669" s="23" t="s">
        <v>157</v>
      </c>
      <c r="C669" s="47">
        <v>6256.81</v>
      </c>
      <c r="D669" s="19">
        <v>1771.85</v>
      </c>
      <c r="E669" s="29">
        <f t="shared" si="85"/>
        <v>28.318743896650204</v>
      </c>
      <c r="F669" s="35">
        <v>432.99</v>
      </c>
      <c r="G669" s="37">
        <v>801.5</v>
      </c>
      <c r="H669" s="37">
        <v>1850.7</v>
      </c>
      <c r="I669" s="37">
        <f t="shared" si="86"/>
        <v>3085.19</v>
      </c>
      <c r="J669" s="46">
        <f t="shared" si="87"/>
        <v>57.430822737011333</v>
      </c>
      <c r="K669" s="58">
        <f t="shared" si="84"/>
        <v>0</v>
      </c>
    </row>
    <row r="670" spans="1:11">
      <c r="A670" s="9">
        <v>1668</v>
      </c>
      <c r="B670" s="23" t="s">
        <v>593</v>
      </c>
      <c r="C670" s="47">
        <v>8738.39</v>
      </c>
      <c r="D670" s="19">
        <v>1622.76</v>
      </c>
      <c r="E670" s="29">
        <f t="shared" si="85"/>
        <v>18.570468930775579</v>
      </c>
      <c r="F670" s="35">
        <v>531.99</v>
      </c>
      <c r="G670" s="37">
        <v>1342.89</v>
      </c>
      <c r="H670" s="37">
        <v>2109.6999999999998</v>
      </c>
      <c r="I670" s="37">
        <f t="shared" si="86"/>
        <v>3984.58</v>
      </c>
      <c r="J670" s="46">
        <f t="shared" si="87"/>
        <v>40.725998725085205</v>
      </c>
      <c r="K670" s="58">
        <f t="shared" si="84"/>
        <v>40.725998725085205</v>
      </c>
    </row>
    <row r="671" spans="1:11">
      <c r="A671" s="9">
        <v>1669</v>
      </c>
      <c r="B671" s="23" t="s">
        <v>594</v>
      </c>
      <c r="C671" s="47">
        <v>5423.56</v>
      </c>
      <c r="D671" s="19">
        <v>1897.3</v>
      </c>
      <c r="E671" s="29">
        <f t="shared" si="85"/>
        <v>34.982557582104739</v>
      </c>
      <c r="F671" s="35">
        <v>577.27</v>
      </c>
      <c r="G671" s="37">
        <v>958.59</v>
      </c>
      <c r="H671" s="37">
        <v>1915.9</v>
      </c>
      <c r="I671" s="37">
        <f t="shared" si="86"/>
        <v>3451.76</v>
      </c>
      <c r="J671" s="46">
        <f t="shared" si="87"/>
        <v>54.966162189723498</v>
      </c>
      <c r="K671" s="58">
        <f t="shared" si="84"/>
        <v>0</v>
      </c>
    </row>
    <row r="672" spans="1:11">
      <c r="A672" s="9">
        <v>1670</v>
      </c>
      <c r="B672" s="23" t="s">
        <v>595</v>
      </c>
      <c r="C672" s="47">
        <v>3079.49</v>
      </c>
      <c r="D672" s="19">
        <v>1339.68</v>
      </c>
      <c r="E672" s="29">
        <f t="shared" si="85"/>
        <v>43.503307365830061</v>
      </c>
      <c r="F672" s="35">
        <v>115.09</v>
      </c>
      <c r="G672" s="37">
        <v>159.57</v>
      </c>
      <c r="H672" s="37">
        <v>1628.7</v>
      </c>
      <c r="I672" s="37">
        <f t="shared" si="86"/>
        <v>1903.3600000000001</v>
      </c>
      <c r="J672" s="46">
        <f t="shared" si="87"/>
        <v>70.385003362474791</v>
      </c>
      <c r="K672" s="58">
        <f t="shared" si="84"/>
        <v>0</v>
      </c>
    </row>
    <row r="673" spans="1:11">
      <c r="A673" s="9">
        <v>1671</v>
      </c>
      <c r="B673" s="23" t="s">
        <v>596</v>
      </c>
      <c r="C673" s="47">
        <v>7760.7</v>
      </c>
      <c r="D673" s="19">
        <v>1986.16</v>
      </c>
      <c r="E673" s="29">
        <f t="shared" si="85"/>
        <v>25.59253675570503</v>
      </c>
      <c r="F673" s="35">
        <v>676.35</v>
      </c>
      <c r="G673" s="37">
        <v>826.11</v>
      </c>
      <c r="H673" s="37">
        <v>1976.8</v>
      </c>
      <c r="I673" s="37">
        <f t="shared" si="86"/>
        <v>3479.26</v>
      </c>
      <c r="J673" s="46">
        <f t="shared" si="87"/>
        <v>57.085702132062565</v>
      </c>
      <c r="K673" s="58">
        <f t="shared" si="84"/>
        <v>0</v>
      </c>
    </row>
    <row r="674" spans="1:11">
      <c r="A674" s="9">
        <v>1672</v>
      </c>
      <c r="B674" s="23" t="s">
        <v>597</v>
      </c>
      <c r="C674" s="47">
        <v>3543.01</v>
      </c>
      <c r="D674" s="19">
        <v>1333.2</v>
      </c>
      <c r="E674" s="29">
        <f t="shared" si="85"/>
        <v>37.629021651081992</v>
      </c>
      <c r="F674" s="35">
        <v>229.86</v>
      </c>
      <c r="G674" s="37">
        <v>247.53</v>
      </c>
      <c r="H674" s="37">
        <v>1666.4</v>
      </c>
      <c r="I674" s="37">
        <f t="shared" si="86"/>
        <v>2143.79</v>
      </c>
      <c r="J674" s="46">
        <f t="shared" si="87"/>
        <v>62.188927087074767</v>
      </c>
      <c r="K674" s="58">
        <f t="shared" si="84"/>
        <v>0</v>
      </c>
    </row>
    <row r="675" spans="1:11">
      <c r="A675" s="9">
        <v>1673</v>
      </c>
      <c r="B675" s="23" t="s">
        <v>598</v>
      </c>
      <c r="C675" s="47">
        <v>2589.1999999999998</v>
      </c>
      <c r="D675" s="19">
        <v>1357.4</v>
      </c>
      <c r="E675" s="29">
        <f t="shared" si="85"/>
        <v>52.425459601421295</v>
      </c>
      <c r="F675" s="35">
        <v>317.47000000000003</v>
      </c>
      <c r="G675" s="37">
        <v>348.51</v>
      </c>
      <c r="H675" s="37">
        <v>1287</v>
      </c>
      <c r="I675" s="37">
        <f t="shared" si="86"/>
        <v>1952.98</v>
      </c>
      <c r="J675" s="46">
        <f t="shared" si="87"/>
        <v>69.504039979928109</v>
      </c>
      <c r="K675" s="58">
        <f t="shared" si="84"/>
        <v>0</v>
      </c>
    </row>
    <row r="676" spans="1:11">
      <c r="A676" s="9">
        <v>1675</v>
      </c>
      <c r="B676" s="23" t="s">
        <v>599</v>
      </c>
      <c r="C676" s="47">
        <v>2661.62</v>
      </c>
      <c r="D676" s="19">
        <v>1325.56</v>
      </c>
      <c r="E676" s="29">
        <f t="shared" si="85"/>
        <v>49.802751707606646</v>
      </c>
      <c r="F676" s="35">
        <v>110.53</v>
      </c>
      <c r="G676" s="37">
        <v>241.88</v>
      </c>
      <c r="H676" s="37">
        <v>1703.1</v>
      </c>
      <c r="I676" s="37">
        <f t="shared" si="86"/>
        <v>2055.5099999999998</v>
      </c>
      <c r="J676" s="46">
        <f t="shared" si="87"/>
        <v>64.48813189913939</v>
      </c>
      <c r="K676" s="58">
        <f t="shared" si="84"/>
        <v>0</v>
      </c>
    </row>
    <row r="677" spans="1:11">
      <c r="A677" s="9">
        <v>1676</v>
      </c>
      <c r="B677" s="23" t="s">
        <v>600</v>
      </c>
      <c r="C677" s="47">
        <v>4931.76</v>
      </c>
      <c r="D677" s="19">
        <v>1495.93</v>
      </c>
      <c r="E677" s="29">
        <f t="shared" si="85"/>
        <v>30.332579038720457</v>
      </c>
      <c r="F677" s="35">
        <v>212.97</v>
      </c>
      <c r="G677" s="37">
        <v>518.27</v>
      </c>
      <c r="H677" s="37">
        <v>1948.4</v>
      </c>
      <c r="I677" s="37">
        <f t="shared" si="86"/>
        <v>2679.6400000000003</v>
      </c>
      <c r="J677" s="46">
        <f t="shared" si="87"/>
        <v>55.825782567807614</v>
      </c>
      <c r="K677" s="58">
        <f t="shared" si="84"/>
        <v>0</v>
      </c>
    </row>
    <row r="678" spans="1:11">
      <c r="A678" s="9">
        <v>1677</v>
      </c>
      <c r="B678" s="23" t="s">
        <v>601</v>
      </c>
      <c r="C678" s="47">
        <v>6148.21</v>
      </c>
      <c r="D678" s="19">
        <v>1709.53</v>
      </c>
      <c r="E678" s="29">
        <f t="shared" si="85"/>
        <v>27.805328705428085</v>
      </c>
      <c r="F678" s="35">
        <v>344.65</v>
      </c>
      <c r="G678" s="37">
        <v>543.87</v>
      </c>
      <c r="H678" s="37">
        <v>2095.5</v>
      </c>
      <c r="I678" s="37">
        <f t="shared" si="86"/>
        <v>2984.02</v>
      </c>
      <c r="J678" s="46">
        <f t="shared" si="87"/>
        <v>57.289495378717305</v>
      </c>
      <c r="K678" s="58">
        <f t="shared" si="84"/>
        <v>0</v>
      </c>
    </row>
    <row r="679" spans="1:11">
      <c r="A679" s="9">
        <v>1678</v>
      </c>
      <c r="B679" s="23" t="s">
        <v>602</v>
      </c>
      <c r="C679" s="47">
        <v>2782.87</v>
      </c>
      <c r="D679" s="19">
        <v>1174.46</v>
      </c>
      <c r="E679" s="29">
        <f t="shared" si="85"/>
        <v>42.203193106397357</v>
      </c>
      <c r="F679" s="35">
        <v>112.48</v>
      </c>
      <c r="G679" s="37">
        <v>460.56</v>
      </c>
      <c r="H679" s="37">
        <v>854.5</v>
      </c>
      <c r="I679" s="37">
        <f t="shared" si="86"/>
        <v>1427.54</v>
      </c>
      <c r="J679" s="46">
        <f t="shared" si="87"/>
        <v>82.271600095268795</v>
      </c>
      <c r="K679" s="58">
        <f t="shared" si="84"/>
        <v>0</v>
      </c>
    </row>
    <row r="680" spans="1:11">
      <c r="A680" s="9">
        <v>1679</v>
      </c>
      <c r="B680" s="23" t="s">
        <v>603</v>
      </c>
      <c r="C680" s="47">
        <v>5792.87</v>
      </c>
      <c r="D680" s="19">
        <v>1658.86</v>
      </c>
      <c r="E680" s="29">
        <f t="shared" si="85"/>
        <v>28.636237305515227</v>
      </c>
      <c r="F680" s="35">
        <v>496.4</v>
      </c>
      <c r="G680" s="37">
        <v>912.48</v>
      </c>
      <c r="H680" s="37">
        <v>1433.4</v>
      </c>
      <c r="I680" s="37">
        <f t="shared" si="86"/>
        <v>2842.28</v>
      </c>
      <c r="J680" s="46">
        <f t="shared" si="87"/>
        <v>58.363708009063146</v>
      </c>
      <c r="K680" s="58">
        <f t="shared" si="84"/>
        <v>0</v>
      </c>
    </row>
    <row r="681" spans="1:11">
      <c r="A681" s="9">
        <v>1674</v>
      </c>
      <c r="B681" s="23" t="s">
        <v>586</v>
      </c>
      <c r="C681" s="47">
        <v>67829.17</v>
      </c>
      <c r="D681" s="19">
        <v>9411.48</v>
      </c>
      <c r="E681" s="29">
        <f t="shared" si="85"/>
        <v>13.875269297855187</v>
      </c>
      <c r="F681" s="35">
        <v>8071.53</v>
      </c>
      <c r="G681" s="37">
        <v>21606.74</v>
      </c>
      <c r="H681" s="37">
        <v>6535.1</v>
      </c>
      <c r="I681" s="37">
        <f t="shared" si="86"/>
        <v>36213.370000000003</v>
      </c>
      <c r="J681" s="46">
        <f t="shared" si="87"/>
        <v>25.988964849170344</v>
      </c>
      <c r="K681" s="58">
        <f t="shared" si="84"/>
        <v>25.988964849170344</v>
      </c>
    </row>
    <row r="682" spans="1:11">
      <c r="A682" s="9">
        <v>1680</v>
      </c>
      <c r="B682" s="23" t="s">
        <v>604</v>
      </c>
      <c r="C682" s="47">
        <v>3898.6</v>
      </c>
      <c r="D682" s="19">
        <v>1452.56</v>
      </c>
      <c r="E682" s="29">
        <f t="shared" si="85"/>
        <v>37.258503052377776</v>
      </c>
      <c r="F682" s="35">
        <v>515.95000000000005</v>
      </c>
      <c r="G682" s="37">
        <v>501.62</v>
      </c>
      <c r="H682" s="37">
        <v>1991.3</v>
      </c>
      <c r="I682" s="37">
        <f t="shared" si="86"/>
        <v>3008.87</v>
      </c>
      <c r="J682" s="46">
        <f t="shared" si="87"/>
        <v>48.27593083117582</v>
      </c>
      <c r="K682" s="58">
        <f t="shared" si="84"/>
        <v>48.27593083117582</v>
      </c>
    </row>
    <row r="683" spans="1:11">
      <c r="A683" s="9">
        <v>1681</v>
      </c>
      <c r="B683" s="23" t="s">
        <v>605</v>
      </c>
      <c r="C683" s="47">
        <v>5972.41</v>
      </c>
      <c r="D683" s="19">
        <v>1716.95</v>
      </c>
      <c r="E683" s="29">
        <f t="shared" si="85"/>
        <v>28.748026341125275</v>
      </c>
      <c r="F683" s="35">
        <v>231.77</v>
      </c>
      <c r="G683" s="37">
        <v>586.71</v>
      </c>
      <c r="H683" s="37">
        <v>2344.6999999999998</v>
      </c>
      <c r="I683" s="37">
        <f t="shared" si="86"/>
        <v>3163.18</v>
      </c>
      <c r="J683" s="46">
        <f t="shared" si="87"/>
        <v>54.27923798203075</v>
      </c>
      <c r="K683" s="58">
        <f t="shared" si="84"/>
        <v>0</v>
      </c>
    </row>
    <row r="684" spans="1:11">
      <c r="A684" s="9">
        <v>1682</v>
      </c>
      <c r="B684" s="23" t="s">
        <v>606</v>
      </c>
      <c r="C684" s="47">
        <v>4712.92</v>
      </c>
      <c r="D684" s="19">
        <v>1603.18</v>
      </c>
      <c r="E684" s="29">
        <f t="shared" si="85"/>
        <v>34.016703020632647</v>
      </c>
      <c r="F684" s="35">
        <v>842.17</v>
      </c>
      <c r="G684" s="37">
        <v>723.44</v>
      </c>
      <c r="H684" s="37">
        <v>1970.2</v>
      </c>
      <c r="I684" s="37">
        <f t="shared" si="86"/>
        <v>3535.8100000000004</v>
      </c>
      <c r="J684" s="46">
        <f t="shared" si="87"/>
        <v>45.341237227113446</v>
      </c>
      <c r="K684" s="58">
        <f t="shared" si="84"/>
        <v>45.341237227113446</v>
      </c>
    </row>
    <row r="685" spans="1:11">
      <c r="A685" s="9">
        <v>1683</v>
      </c>
      <c r="B685" s="23" t="s">
        <v>607</v>
      </c>
      <c r="C685" s="47">
        <v>8630.0400000000009</v>
      </c>
      <c r="D685" s="19">
        <v>1414.25</v>
      </c>
      <c r="E685" s="29">
        <f t="shared" si="85"/>
        <v>16.387525434412815</v>
      </c>
      <c r="F685" s="35">
        <v>796.82</v>
      </c>
      <c r="G685" s="37">
        <v>1555.31</v>
      </c>
      <c r="H685" s="37">
        <v>2555.1999999999998</v>
      </c>
      <c r="I685" s="37">
        <f t="shared" si="86"/>
        <v>4907.33</v>
      </c>
      <c r="J685" s="46">
        <f t="shared" si="87"/>
        <v>28.819133826337335</v>
      </c>
      <c r="K685" s="58">
        <f t="shared" si="84"/>
        <v>28.819133826337335</v>
      </c>
    </row>
    <row r="686" spans="1:11">
      <c r="A686" s="9">
        <v>1684</v>
      </c>
      <c r="B686" s="23" t="s">
        <v>608</v>
      </c>
      <c r="C686" s="47">
        <v>1731.34</v>
      </c>
      <c r="D686" s="19">
        <v>1412.52</v>
      </c>
      <c r="E686" s="29">
        <f t="shared" si="85"/>
        <v>81.585361627409995</v>
      </c>
      <c r="F686" s="35">
        <v>850.22</v>
      </c>
      <c r="G686" s="37">
        <v>879.94</v>
      </c>
      <c r="H686" s="37">
        <v>786</v>
      </c>
      <c r="I686" s="37">
        <f t="shared" si="86"/>
        <v>2516.16</v>
      </c>
      <c r="J686" s="46">
        <f t="shared" si="87"/>
        <v>56.13792445631438</v>
      </c>
      <c r="K686" s="58">
        <f t="shared" si="84"/>
        <v>0</v>
      </c>
    </row>
    <row r="687" spans="1:11">
      <c r="A687" s="7"/>
      <c r="B687" s="23"/>
      <c r="C687" s="47"/>
      <c r="D687" s="19"/>
      <c r="E687" s="29"/>
      <c r="F687" s="35"/>
      <c r="G687" s="37"/>
      <c r="H687" s="37"/>
      <c r="I687" s="37"/>
      <c r="J687" s="46"/>
      <c r="K687" s="58"/>
    </row>
    <row r="688" spans="1:11" s="5" customFormat="1">
      <c r="A688" s="8"/>
      <c r="B688" s="62" t="s">
        <v>609</v>
      </c>
      <c r="C688" s="48"/>
      <c r="D688" s="20"/>
      <c r="E688" s="31"/>
      <c r="F688" s="36"/>
      <c r="G688" s="38"/>
      <c r="H688" s="38"/>
      <c r="I688" s="39"/>
      <c r="J688" s="46"/>
      <c r="K688" s="59"/>
    </row>
    <row r="689" spans="1:11">
      <c r="A689" s="9">
        <v>1687</v>
      </c>
      <c r="B689" s="23" t="s">
        <v>610</v>
      </c>
      <c r="C689" s="47">
        <v>3054.84</v>
      </c>
      <c r="D689" s="19">
        <v>1274.07</v>
      </c>
      <c r="E689" s="29">
        <f t="shared" ref="E689:E716" si="88">D689/C689*100</f>
        <v>41.706603291825431</v>
      </c>
      <c r="F689" s="35">
        <v>347.21</v>
      </c>
      <c r="G689" s="37">
        <v>1225.76</v>
      </c>
      <c r="H689" s="37">
        <v>837.6</v>
      </c>
      <c r="I689" s="37">
        <f t="shared" ref="I689:I716" si="89">F689+G689+H689</f>
        <v>2410.5700000000002</v>
      </c>
      <c r="J689" s="46">
        <f t="shared" ref="J689:J716" si="90">D689/I689*100</f>
        <v>52.853474489436103</v>
      </c>
      <c r="K689" s="58">
        <f t="shared" si="84"/>
        <v>0</v>
      </c>
    </row>
    <row r="690" spans="1:11">
      <c r="A690" s="9">
        <v>1688</v>
      </c>
      <c r="B690" s="23" t="s">
        <v>611</v>
      </c>
      <c r="C690" s="47">
        <v>5830.53</v>
      </c>
      <c r="D690" s="19">
        <v>1703.63</v>
      </c>
      <c r="E690" s="29">
        <f t="shared" si="88"/>
        <v>29.219127592174299</v>
      </c>
      <c r="F690" s="35">
        <v>525.37</v>
      </c>
      <c r="G690" s="37">
        <v>582.99</v>
      </c>
      <c r="H690" s="37">
        <v>2133.6</v>
      </c>
      <c r="I690" s="37">
        <f t="shared" si="89"/>
        <v>3241.96</v>
      </c>
      <c r="J690" s="46">
        <f t="shared" si="90"/>
        <v>52.549383706153073</v>
      </c>
      <c r="K690" s="58">
        <f t="shared" si="84"/>
        <v>0</v>
      </c>
    </row>
    <row r="691" spans="1:11">
      <c r="A691" s="9">
        <v>1689</v>
      </c>
      <c r="B691" s="23" t="s">
        <v>612</v>
      </c>
      <c r="C691" s="47">
        <v>4610.29</v>
      </c>
      <c r="D691" s="19">
        <v>1516.25</v>
      </c>
      <c r="E691" s="29">
        <f t="shared" si="88"/>
        <v>32.88838663077594</v>
      </c>
      <c r="F691" s="35">
        <v>288.13</v>
      </c>
      <c r="G691" s="37">
        <v>653.30999999999995</v>
      </c>
      <c r="H691" s="37">
        <v>2047.3</v>
      </c>
      <c r="I691" s="37">
        <f t="shared" si="89"/>
        <v>2988.74</v>
      </c>
      <c r="J691" s="46">
        <f t="shared" si="90"/>
        <v>50.732081077644764</v>
      </c>
      <c r="K691" s="58">
        <f t="shared" si="84"/>
        <v>0</v>
      </c>
    </row>
    <row r="692" spans="1:11">
      <c r="A692" s="9">
        <v>1690</v>
      </c>
      <c r="B692" s="23" t="s">
        <v>613</v>
      </c>
      <c r="C692" s="47">
        <v>6162.37</v>
      </c>
      <c r="D692" s="19">
        <v>1540.37</v>
      </c>
      <c r="E692" s="29">
        <f t="shared" si="88"/>
        <v>24.996389376165336</v>
      </c>
      <c r="F692" s="35">
        <v>312.58</v>
      </c>
      <c r="G692" s="37">
        <v>484.66</v>
      </c>
      <c r="H692" s="37">
        <v>1913.5</v>
      </c>
      <c r="I692" s="37">
        <f t="shared" si="89"/>
        <v>2710.74</v>
      </c>
      <c r="J692" s="46">
        <f t="shared" si="90"/>
        <v>56.824704693183413</v>
      </c>
      <c r="K692" s="58">
        <f t="shared" si="84"/>
        <v>0</v>
      </c>
    </row>
    <row r="693" spans="1:11">
      <c r="A693" s="9">
        <v>1691</v>
      </c>
      <c r="B693" s="23" t="s">
        <v>614</v>
      </c>
      <c r="C693" s="47">
        <v>18470.259999999998</v>
      </c>
      <c r="D693" s="19">
        <v>3494.3</v>
      </c>
      <c r="E693" s="29">
        <f t="shared" si="88"/>
        <v>18.918520908747364</v>
      </c>
      <c r="F693" s="35">
        <v>3728.77</v>
      </c>
      <c r="G693" s="37">
        <v>5925.23</v>
      </c>
      <c r="H693" s="37">
        <v>3527.4</v>
      </c>
      <c r="I693" s="37">
        <f t="shared" si="89"/>
        <v>13181.4</v>
      </c>
      <c r="J693" s="46">
        <f t="shared" si="90"/>
        <v>26.509323744063607</v>
      </c>
      <c r="K693" s="58">
        <f t="shared" si="84"/>
        <v>26.509323744063607</v>
      </c>
    </row>
    <row r="694" spans="1:11">
      <c r="A694" s="9">
        <v>1699</v>
      </c>
      <c r="B694" s="23" t="s">
        <v>461</v>
      </c>
      <c r="C694" s="47">
        <v>18698.57</v>
      </c>
      <c r="D694" s="19">
        <v>4182.97</v>
      </c>
      <c r="E694" s="29">
        <f t="shared" si="88"/>
        <v>22.370534217322501</v>
      </c>
      <c r="F694" s="35">
        <v>4858.1499999999996</v>
      </c>
      <c r="G694" s="37">
        <v>5219.8100000000004</v>
      </c>
      <c r="H694" s="37">
        <v>2191.9</v>
      </c>
      <c r="I694" s="37">
        <f t="shared" si="89"/>
        <v>12269.859999999999</v>
      </c>
      <c r="J694" s="46">
        <f t="shared" si="90"/>
        <v>34.091424026028008</v>
      </c>
      <c r="K694" s="58">
        <f t="shared" si="84"/>
        <v>34.091424026028008</v>
      </c>
    </row>
    <row r="695" spans="1:11">
      <c r="A695" s="9">
        <v>1692</v>
      </c>
      <c r="B695" s="23" t="s">
        <v>615</v>
      </c>
      <c r="C695" s="47">
        <v>5161.13</v>
      </c>
      <c r="D695" s="19">
        <v>1528.56</v>
      </c>
      <c r="E695" s="29">
        <f t="shared" si="88"/>
        <v>29.616769970917218</v>
      </c>
      <c r="F695" s="35">
        <v>399.57</v>
      </c>
      <c r="G695" s="37">
        <v>358.98</v>
      </c>
      <c r="H695" s="37">
        <v>1683.1</v>
      </c>
      <c r="I695" s="37">
        <f t="shared" si="89"/>
        <v>2441.6499999999996</v>
      </c>
      <c r="J695" s="46">
        <f t="shared" si="90"/>
        <v>62.60356725984478</v>
      </c>
      <c r="K695" s="58">
        <f t="shared" si="84"/>
        <v>0</v>
      </c>
    </row>
    <row r="696" spans="1:11">
      <c r="A696" s="9">
        <v>1686</v>
      </c>
      <c r="B696" s="23" t="s">
        <v>616</v>
      </c>
      <c r="C696" s="47">
        <v>4518.2700000000004</v>
      </c>
      <c r="D696" s="19">
        <v>1557.15</v>
      </c>
      <c r="E696" s="29">
        <f t="shared" si="88"/>
        <v>34.463411881096086</v>
      </c>
      <c r="F696" s="35">
        <v>497.01</v>
      </c>
      <c r="G696" s="37">
        <v>689.28</v>
      </c>
      <c r="H696" s="37">
        <v>1998.2</v>
      </c>
      <c r="I696" s="37">
        <f t="shared" si="89"/>
        <v>3184.49</v>
      </c>
      <c r="J696" s="46">
        <f t="shared" si="90"/>
        <v>48.897939701490664</v>
      </c>
      <c r="K696" s="58">
        <f t="shared" si="84"/>
        <v>48.897939701490664</v>
      </c>
    </row>
    <row r="697" spans="1:11">
      <c r="A697" s="9">
        <v>1693</v>
      </c>
      <c r="B697" s="23" t="s">
        <v>617</v>
      </c>
      <c r="C697" s="47">
        <v>4126.32</v>
      </c>
      <c r="D697" s="19">
        <v>1793.01</v>
      </c>
      <c r="E697" s="29">
        <f t="shared" si="88"/>
        <v>43.453004129587626</v>
      </c>
      <c r="F697" s="35">
        <v>697.84</v>
      </c>
      <c r="G697" s="37">
        <v>476.35</v>
      </c>
      <c r="H697" s="37">
        <v>1744.9</v>
      </c>
      <c r="I697" s="37">
        <f t="shared" si="89"/>
        <v>2919.09</v>
      </c>
      <c r="J697" s="46">
        <f t="shared" si="90"/>
        <v>61.423594339331778</v>
      </c>
      <c r="K697" s="58">
        <f t="shared" si="84"/>
        <v>0</v>
      </c>
    </row>
    <row r="698" spans="1:11">
      <c r="A698" s="9">
        <v>1694</v>
      </c>
      <c r="B698" s="23" t="s">
        <v>349</v>
      </c>
      <c r="C698" s="47">
        <v>4926.16</v>
      </c>
      <c r="D698" s="19">
        <v>1863.51</v>
      </c>
      <c r="E698" s="29">
        <f t="shared" si="88"/>
        <v>37.828856553583314</v>
      </c>
      <c r="F698" s="35">
        <v>384.68</v>
      </c>
      <c r="G698" s="37">
        <v>1179.71</v>
      </c>
      <c r="H698" s="37">
        <v>2035.8</v>
      </c>
      <c r="I698" s="37">
        <f t="shared" si="89"/>
        <v>3600.19</v>
      </c>
      <c r="J698" s="46">
        <f t="shared" si="90"/>
        <v>51.76143481316263</v>
      </c>
      <c r="K698" s="58">
        <f t="shared" si="84"/>
        <v>0</v>
      </c>
    </row>
    <row r="699" spans="1:11">
      <c r="A699" s="9">
        <v>1695</v>
      </c>
      <c r="B699" s="23" t="s">
        <v>157</v>
      </c>
      <c r="C699" s="47">
        <v>3567</v>
      </c>
      <c r="D699" s="19">
        <v>1295.53</v>
      </c>
      <c r="E699" s="29">
        <f t="shared" si="88"/>
        <v>36.319876647042335</v>
      </c>
      <c r="F699" s="35">
        <v>972.46</v>
      </c>
      <c r="G699" s="37">
        <v>627.64</v>
      </c>
      <c r="H699" s="37">
        <v>1254.7</v>
      </c>
      <c r="I699" s="37">
        <f t="shared" si="89"/>
        <v>2854.8</v>
      </c>
      <c r="J699" s="46">
        <f t="shared" si="90"/>
        <v>45.380762225024519</v>
      </c>
      <c r="K699" s="58">
        <f t="shared" si="84"/>
        <v>45.380762225024519</v>
      </c>
    </row>
    <row r="700" spans="1:11">
      <c r="A700" s="9">
        <v>1696</v>
      </c>
      <c r="B700" s="23" t="s">
        <v>618</v>
      </c>
      <c r="C700" s="47">
        <v>4018.48</v>
      </c>
      <c r="D700" s="19">
        <v>1461.64</v>
      </c>
      <c r="E700" s="29">
        <f t="shared" si="88"/>
        <v>36.372956938942089</v>
      </c>
      <c r="F700" s="35">
        <v>647.78</v>
      </c>
      <c r="G700" s="37">
        <v>779.11</v>
      </c>
      <c r="H700" s="37">
        <v>1505.6</v>
      </c>
      <c r="I700" s="37">
        <f t="shared" si="89"/>
        <v>2932.49</v>
      </c>
      <c r="J700" s="46">
        <f t="shared" si="90"/>
        <v>49.842966216423591</v>
      </c>
      <c r="K700" s="58">
        <f t="shared" si="84"/>
        <v>49.842966216423591</v>
      </c>
    </row>
    <row r="701" spans="1:11">
      <c r="A701" s="9">
        <v>1697</v>
      </c>
      <c r="B701" s="23" t="s">
        <v>76</v>
      </c>
      <c r="C701" s="47">
        <v>12723.34</v>
      </c>
      <c r="D701" s="19">
        <v>2379.7800000000002</v>
      </c>
      <c r="E701" s="29">
        <f t="shared" si="88"/>
        <v>18.70405098032435</v>
      </c>
      <c r="F701" s="35">
        <v>1224.53</v>
      </c>
      <c r="G701" s="37">
        <v>2040.06</v>
      </c>
      <c r="H701" s="37">
        <v>3167.8</v>
      </c>
      <c r="I701" s="37">
        <f t="shared" si="89"/>
        <v>6432.39</v>
      </c>
      <c r="J701" s="46">
        <f t="shared" si="90"/>
        <v>36.996823886611352</v>
      </c>
      <c r="K701" s="58">
        <f t="shared" si="84"/>
        <v>36.996823886611352</v>
      </c>
    </row>
    <row r="702" spans="1:11">
      <c r="A702" s="9">
        <v>1698</v>
      </c>
      <c r="B702" s="23" t="s">
        <v>619</v>
      </c>
      <c r="C702" s="47">
        <v>10636.59</v>
      </c>
      <c r="D702" s="19">
        <v>2014.83</v>
      </c>
      <c r="E702" s="29">
        <f t="shared" si="88"/>
        <v>18.942443019802401</v>
      </c>
      <c r="F702" s="35">
        <v>1879.98</v>
      </c>
      <c r="G702" s="37">
        <v>1461.69</v>
      </c>
      <c r="H702" s="37">
        <v>2684.3</v>
      </c>
      <c r="I702" s="37">
        <f t="shared" si="89"/>
        <v>6025.97</v>
      </c>
      <c r="J702" s="46">
        <f t="shared" si="90"/>
        <v>33.435778804076357</v>
      </c>
      <c r="K702" s="58">
        <f t="shared" si="84"/>
        <v>33.435778804076357</v>
      </c>
    </row>
    <row r="703" spans="1:11">
      <c r="A703" s="9">
        <v>1701</v>
      </c>
      <c r="B703" s="23" t="s">
        <v>620</v>
      </c>
      <c r="C703" s="47">
        <v>3556.37</v>
      </c>
      <c r="D703" s="19">
        <v>1527.67</v>
      </c>
      <c r="E703" s="29">
        <f t="shared" si="88"/>
        <v>42.955879168927865</v>
      </c>
      <c r="F703" s="35">
        <v>363.71</v>
      </c>
      <c r="G703" s="37">
        <v>572.97</v>
      </c>
      <c r="H703" s="37">
        <v>1657.7</v>
      </c>
      <c r="I703" s="37">
        <f t="shared" si="89"/>
        <v>2594.38</v>
      </c>
      <c r="J703" s="46">
        <f t="shared" si="90"/>
        <v>58.883818099121953</v>
      </c>
      <c r="K703" s="58">
        <f t="shared" si="84"/>
        <v>0</v>
      </c>
    </row>
    <row r="704" spans="1:11">
      <c r="A704" s="9">
        <v>1703</v>
      </c>
      <c r="B704" s="23" t="s">
        <v>621</v>
      </c>
      <c r="C704" s="47">
        <v>2700.41</v>
      </c>
      <c r="D704" s="19">
        <v>1274</v>
      </c>
      <c r="E704" s="29">
        <f t="shared" si="88"/>
        <v>47.178021115312127</v>
      </c>
      <c r="F704" s="35">
        <v>361.2</v>
      </c>
      <c r="G704" s="37">
        <v>335.6</v>
      </c>
      <c r="H704" s="37">
        <v>1260.0999999999999</v>
      </c>
      <c r="I704" s="37">
        <f t="shared" si="89"/>
        <v>1956.8999999999999</v>
      </c>
      <c r="J704" s="46">
        <f t="shared" si="90"/>
        <v>65.102968981552451</v>
      </c>
      <c r="K704" s="58">
        <f t="shared" si="84"/>
        <v>0</v>
      </c>
    </row>
    <row r="705" spans="1:11">
      <c r="A705" s="9">
        <v>1704</v>
      </c>
      <c r="B705" s="23" t="s">
        <v>622</v>
      </c>
      <c r="C705" s="47">
        <v>4504.03</v>
      </c>
      <c r="D705" s="19">
        <v>1473.7</v>
      </c>
      <c r="E705" s="29">
        <f t="shared" si="88"/>
        <v>32.719586681261006</v>
      </c>
      <c r="F705" s="35">
        <v>455.84</v>
      </c>
      <c r="G705" s="37">
        <v>769.01</v>
      </c>
      <c r="H705" s="37">
        <v>1599.3</v>
      </c>
      <c r="I705" s="37">
        <f t="shared" si="89"/>
        <v>2824.1499999999996</v>
      </c>
      <c r="J705" s="46">
        <f t="shared" si="90"/>
        <v>52.182072481985742</v>
      </c>
      <c r="K705" s="58">
        <f t="shared" si="84"/>
        <v>0</v>
      </c>
    </row>
    <row r="706" spans="1:11">
      <c r="A706" s="9">
        <v>1702</v>
      </c>
      <c r="B706" s="23" t="s">
        <v>623</v>
      </c>
      <c r="C706" s="47">
        <v>4791.17</v>
      </c>
      <c r="D706" s="19">
        <v>1556.26</v>
      </c>
      <c r="E706" s="29">
        <f t="shared" si="88"/>
        <v>32.481836378170676</v>
      </c>
      <c r="F706" s="35">
        <v>481.74</v>
      </c>
      <c r="G706" s="37">
        <v>700.52</v>
      </c>
      <c r="H706" s="37">
        <v>1847.6</v>
      </c>
      <c r="I706" s="37">
        <f t="shared" si="89"/>
        <v>3029.8599999999997</v>
      </c>
      <c r="J706" s="46">
        <f t="shared" si="90"/>
        <v>51.364089429874646</v>
      </c>
      <c r="K706" s="58">
        <f t="shared" si="84"/>
        <v>0</v>
      </c>
    </row>
    <row r="707" spans="1:11">
      <c r="A707" s="9">
        <v>1705</v>
      </c>
      <c r="B707" s="23" t="s">
        <v>624</v>
      </c>
      <c r="C707" s="47">
        <v>6443.58</v>
      </c>
      <c r="D707" s="19">
        <v>1443.9</v>
      </c>
      <c r="E707" s="29">
        <f t="shared" si="88"/>
        <v>22.4083506373786</v>
      </c>
      <c r="F707" s="35">
        <v>887.37</v>
      </c>
      <c r="G707" s="37">
        <v>758.18</v>
      </c>
      <c r="H707" s="37">
        <v>1940.3</v>
      </c>
      <c r="I707" s="37">
        <f t="shared" si="89"/>
        <v>3585.85</v>
      </c>
      <c r="J707" s="46">
        <f t="shared" si="90"/>
        <v>40.266603455247711</v>
      </c>
      <c r="K707" s="58">
        <f t="shared" si="84"/>
        <v>40.266603455247711</v>
      </c>
    </row>
    <row r="708" spans="1:11">
      <c r="A708" s="9">
        <v>1706</v>
      </c>
      <c r="B708" s="23" t="s">
        <v>625</v>
      </c>
      <c r="C708" s="47">
        <v>11603.74</v>
      </c>
      <c r="D708" s="19">
        <v>1832.55</v>
      </c>
      <c r="E708" s="29">
        <f t="shared" si="88"/>
        <v>15.79275302617949</v>
      </c>
      <c r="F708" s="35">
        <v>1680.69</v>
      </c>
      <c r="G708" s="37">
        <v>2821.47</v>
      </c>
      <c r="H708" s="37">
        <v>2183.5</v>
      </c>
      <c r="I708" s="37">
        <f t="shared" si="89"/>
        <v>6685.66</v>
      </c>
      <c r="J708" s="46">
        <f t="shared" si="90"/>
        <v>27.410158458551585</v>
      </c>
      <c r="K708" s="58">
        <f t="shared" si="84"/>
        <v>27.410158458551585</v>
      </c>
    </row>
    <row r="709" spans="1:11">
      <c r="A709" s="9">
        <v>1700</v>
      </c>
      <c r="B709" s="23" t="s">
        <v>626</v>
      </c>
      <c r="C709" s="47">
        <v>52706.49</v>
      </c>
      <c r="D709" s="19">
        <v>6177.73</v>
      </c>
      <c r="E709" s="29">
        <f t="shared" si="88"/>
        <v>11.721004377259801</v>
      </c>
      <c r="F709" s="35">
        <v>5133.51</v>
      </c>
      <c r="G709" s="37">
        <v>18631.91</v>
      </c>
      <c r="H709" s="37">
        <v>5384.5</v>
      </c>
      <c r="I709" s="37">
        <f t="shared" si="89"/>
        <v>29149.919999999998</v>
      </c>
      <c r="J709" s="46">
        <f t="shared" si="90"/>
        <v>21.192956961802984</v>
      </c>
      <c r="K709" s="58">
        <f t="shared" ref="K709:K766" si="91">IF(J709&gt;50,0,J709)</f>
        <v>21.192956961802984</v>
      </c>
    </row>
    <row r="710" spans="1:11">
      <c r="A710" s="9">
        <v>1708</v>
      </c>
      <c r="B710" s="23" t="s">
        <v>627</v>
      </c>
      <c r="C710" s="47">
        <v>6578.43</v>
      </c>
      <c r="D710" s="19">
        <v>2333.92</v>
      </c>
      <c r="E710" s="29">
        <f t="shared" si="88"/>
        <v>35.478374019332882</v>
      </c>
      <c r="F710" s="35">
        <v>1104.45</v>
      </c>
      <c r="G710" s="37">
        <v>1011.93</v>
      </c>
      <c r="H710" s="37">
        <v>1933.5</v>
      </c>
      <c r="I710" s="37">
        <f t="shared" si="89"/>
        <v>4049.88</v>
      </c>
      <c r="J710" s="46">
        <f t="shared" si="90"/>
        <v>57.629361857635288</v>
      </c>
      <c r="K710" s="58">
        <f t="shared" si="91"/>
        <v>0</v>
      </c>
    </row>
    <row r="711" spans="1:11">
      <c r="A711" s="9">
        <v>1709</v>
      </c>
      <c r="B711" s="23" t="s">
        <v>628</v>
      </c>
      <c r="C711" s="47">
        <v>3109.96</v>
      </c>
      <c r="D711" s="19">
        <v>1491.03</v>
      </c>
      <c r="E711" s="29">
        <f t="shared" si="88"/>
        <v>47.943703455993003</v>
      </c>
      <c r="F711" s="35">
        <v>371.42</v>
      </c>
      <c r="G711" s="37">
        <v>663.96</v>
      </c>
      <c r="H711" s="37">
        <v>1520.6</v>
      </c>
      <c r="I711" s="37">
        <f t="shared" si="89"/>
        <v>2555.98</v>
      </c>
      <c r="J711" s="46">
        <f t="shared" si="90"/>
        <v>58.334963497366957</v>
      </c>
      <c r="K711" s="58">
        <f t="shared" si="91"/>
        <v>0</v>
      </c>
    </row>
    <row r="712" spans="1:11">
      <c r="A712" s="9">
        <v>1710</v>
      </c>
      <c r="B712" s="23" t="s">
        <v>629</v>
      </c>
      <c r="C712" s="47">
        <v>2905.17</v>
      </c>
      <c r="D712" s="19">
        <v>1386.48</v>
      </c>
      <c r="E712" s="29">
        <f t="shared" si="88"/>
        <v>47.724573777093937</v>
      </c>
      <c r="F712" s="35">
        <v>351.01</v>
      </c>
      <c r="G712" s="37">
        <v>235.84</v>
      </c>
      <c r="H712" s="37">
        <v>1602.7</v>
      </c>
      <c r="I712" s="37">
        <f t="shared" si="89"/>
        <v>2189.5500000000002</v>
      </c>
      <c r="J712" s="46">
        <f t="shared" si="90"/>
        <v>63.322600534356368</v>
      </c>
      <c r="K712" s="58">
        <f t="shared" si="91"/>
        <v>0</v>
      </c>
    </row>
    <row r="713" spans="1:11">
      <c r="A713" s="9">
        <v>1707</v>
      </c>
      <c r="B713" s="23" t="s">
        <v>630</v>
      </c>
      <c r="C713" s="47">
        <v>4805.74</v>
      </c>
      <c r="D713" s="19">
        <v>2014.54</v>
      </c>
      <c r="E713" s="29">
        <f t="shared" si="88"/>
        <v>41.919454652145141</v>
      </c>
      <c r="F713" s="35">
        <v>755.48</v>
      </c>
      <c r="G713" s="37">
        <v>1381.42</v>
      </c>
      <c r="H713" s="37">
        <v>1432.3</v>
      </c>
      <c r="I713" s="37">
        <f t="shared" si="89"/>
        <v>3569.2</v>
      </c>
      <c r="J713" s="46">
        <f t="shared" si="90"/>
        <v>56.442340020172587</v>
      </c>
      <c r="K713" s="58">
        <f t="shared" si="91"/>
        <v>0</v>
      </c>
    </row>
    <row r="714" spans="1:11">
      <c r="A714" s="9">
        <v>1712</v>
      </c>
      <c r="B714" s="23" t="s">
        <v>631</v>
      </c>
      <c r="C714" s="47">
        <v>8886.69</v>
      </c>
      <c r="D714" s="19">
        <v>2316.4499999999998</v>
      </c>
      <c r="E714" s="29">
        <f t="shared" si="88"/>
        <v>26.066510703085171</v>
      </c>
      <c r="F714" s="35">
        <v>1166.51</v>
      </c>
      <c r="G714" s="37">
        <v>1253.1600000000001</v>
      </c>
      <c r="H714" s="37">
        <v>2600.3000000000002</v>
      </c>
      <c r="I714" s="37">
        <f t="shared" si="89"/>
        <v>5019.97</v>
      </c>
      <c r="J714" s="46">
        <f t="shared" si="90"/>
        <v>46.144698075884911</v>
      </c>
      <c r="K714" s="58">
        <f t="shared" si="91"/>
        <v>46.144698075884911</v>
      </c>
    </row>
    <row r="715" spans="1:11">
      <c r="A715" s="9">
        <v>1711</v>
      </c>
      <c r="B715" s="23" t="s">
        <v>479</v>
      </c>
      <c r="C715" s="47">
        <v>7276.8</v>
      </c>
      <c r="D715" s="19">
        <v>1814.32</v>
      </c>
      <c r="E715" s="29">
        <f t="shared" si="88"/>
        <v>24.932937554969214</v>
      </c>
      <c r="F715" s="35">
        <v>380.9</v>
      </c>
      <c r="G715" s="37">
        <v>1091.49</v>
      </c>
      <c r="H715" s="37">
        <v>2052.8000000000002</v>
      </c>
      <c r="I715" s="37">
        <f t="shared" si="89"/>
        <v>3525.19</v>
      </c>
      <c r="J715" s="46">
        <f t="shared" si="90"/>
        <v>51.467296798186759</v>
      </c>
      <c r="K715" s="58">
        <f t="shared" si="91"/>
        <v>0</v>
      </c>
    </row>
    <row r="716" spans="1:11">
      <c r="A716" s="9">
        <v>1713</v>
      </c>
      <c r="B716" s="23" t="s">
        <v>632</v>
      </c>
      <c r="C716" s="47">
        <v>7962.23</v>
      </c>
      <c r="D716" s="19">
        <v>1983.58</v>
      </c>
      <c r="E716" s="29">
        <f t="shared" si="88"/>
        <v>24.912367515130811</v>
      </c>
      <c r="F716" s="35">
        <v>1243.04</v>
      </c>
      <c r="G716" s="37">
        <v>1906.05</v>
      </c>
      <c r="H716" s="37">
        <v>2346.3000000000002</v>
      </c>
      <c r="I716" s="37">
        <f t="shared" si="89"/>
        <v>5495.39</v>
      </c>
      <c r="J716" s="46">
        <f t="shared" si="90"/>
        <v>36.095345371302123</v>
      </c>
      <c r="K716" s="58">
        <f t="shared" si="91"/>
        <v>36.095345371302123</v>
      </c>
    </row>
    <row r="717" spans="1:11">
      <c r="A717" s="7"/>
      <c r="B717" s="23"/>
      <c r="C717" s="47"/>
      <c r="D717" s="19"/>
      <c r="E717" s="29"/>
      <c r="F717" s="35"/>
      <c r="G717" s="37"/>
      <c r="H717" s="37"/>
      <c r="I717" s="37"/>
      <c r="J717" s="46"/>
      <c r="K717" s="58"/>
    </row>
    <row r="718" spans="1:11" s="5" customFormat="1">
      <c r="A718" s="8"/>
      <c r="B718" s="62" t="s">
        <v>633</v>
      </c>
      <c r="C718" s="48"/>
      <c r="D718" s="20"/>
      <c r="E718" s="31"/>
      <c r="F718" s="36"/>
      <c r="G718" s="38"/>
      <c r="H718" s="38"/>
      <c r="I718" s="39"/>
      <c r="J718" s="46"/>
      <c r="K718" s="59"/>
    </row>
    <row r="719" spans="1:11">
      <c r="A719" s="9">
        <v>1715</v>
      </c>
      <c r="B719" s="23" t="s">
        <v>634</v>
      </c>
      <c r="C719" s="47">
        <v>16075.63</v>
      </c>
      <c r="D719" s="19">
        <v>3096.09</v>
      </c>
      <c r="E719" s="29">
        <f t="shared" ref="E719:E744" si="92">D719/C719*100</f>
        <v>19.259525132141011</v>
      </c>
      <c r="F719" s="35">
        <v>1078.32</v>
      </c>
      <c r="G719" s="37">
        <v>2922.96</v>
      </c>
      <c r="H719" s="37">
        <v>3958.7</v>
      </c>
      <c r="I719" s="37">
        <f t="shared" ref="I719:I744" si="93">F719+G719+H719</f>
        <v>7959.98</v>
      </c>
      <c r="J719" s="46">
        <f t="shared" ref="J719:J744" si="94">D719/I719*100</f>
        <v>38.895700742966696</v>
      </c>
      <c r="K719" s="58">
        <f t="shared" si="91"/>
        <v>38.895700742966696</v>
      </c>
    </row>
    <row r="720" spans="1:11">
      <c r="A720" s="9">
        <v>1716</v>
      </c>
      <c r="B720" s="23" t="s">
        <v>635</v>
      </c>
      <c r="C720" s="47">
        <v>9571.6299999999992</v>
      </c>
      <c r="D720" s="19">
        <v>1560.9</v>
      </c>
      <c r="E720" s="29">
        <f t="shared" si="92"/>
        <v>16.307567258659187</v>
      </c>
      <c r="F720" s="35">
        <v>332.93</v>
      </c>
      <c r="G720" s="37">
        <v>865.29</v>
      </c>
      <c r="H720" s="37">
        <v>2368.8000000000002</v>
      </c>
      <c r="I720" s="37">
        <f t="shared" si="93"/>
        <v>3567.0200000000004</v>
      </c>
      <c r="J720" s="46">
        <f t="shared" si="94"/>
        <v>43.759216376695392</v>
      </c>
      <c r="K720" s="58">
        <f t="shared" si="91"/>
        <v>43.759216376695392</v>
      </c>
    </row>
    <row r="721" spans="1:11">
      <c r="A721" s="9">
        <v>1717</v>
      </c>
      <c r="B721" s="23" t="s">
        <v>636</v>
      </c>
      <c r="C721" s="47">
        <v>5804.85</v>
      </c>
      <c r="D721" s="19">
        <v>1613.14</v>
      </c>
      <c r="E721" s="29">
        <f t="shared" si="92"/>
        <v>27.789520831718306</v>
      </c>
      <c r="F721" s="35">
        <v>490.57</v>
      </c>
      <c r="G721" s="37">
        <v>927.04</v>
      </c>
      <c r="H721" s="37">
        <v>2049.3000000000002</v>
      </c>
      <c r="I721" s="37">
        <f t="shared" si="93"/>
        <v>3466.91</v>
      </c>
      <c r="J721" s="46">
        <f t="shared" si="94"/>
        <v>46.529618594079459</v>
      </c>
      <c r="K721" s="58">
        <f t="shared" si="91"/>
        <v>46.529618594079459</v>
      </c>
    </row>
    <row r="722" spans="1:11">
      <c r="A722" s="9">
        <v>1718</v>
      </c>
      <c r="B722" s="23" t="s">
        <v>637</v>
      </c>
      <c r="C722" s="47">
        <v>11713.55</v>
      </c>
      <c r="D722" s="19">
        <v>2522.17</v>
      </c>
      <c r="E722" s="29">
        <f t="shared" si="92"/>
        <v>21.53207183134063</v>
      </c>
      <c r="F722" s="35">
        <v>1068.31</v>
      </c>
      <c r="G722" s="37">
        <v>1722.81</v>
      </c>
      <c r="H722" s="37">
        <v>2724</v>
      </c>
      <c r="I722" s="37">
        <f t="shared" si="93"/>
        <v>5515.12</v>
      </c>
      <c r="J722" s="46">
        <f t="shared" si="94"/>
        <v>45.731915171383399</v>
      </c>
      <c r="K722" s="58">
        <f t="shared" si="91"/>
        <v>45.731915171383399</v>
      </c>
    </row>
    <row r="723" spans="1:11">
      <c r="A723" s="9">
        <v>1733</v>
      </c>
      <c r="B723" s="23" t="s">
        <v>638</v>
      </c>
      <c r="C723" s="47">
        <v>12354.44</v>
      </c>
      <c r="D723" s="19">
        <v>2503.0700000000002</v>
      </c>
      <c r="E723" s="29">
        <f t="shared" si="92"/>
        <v>20.260489346340265</v>
      </c>
      <c r="F723" s="35">
        <v>662.83</v>
      </c>
      <c r="G723" s="37">
        <v>3614.19</v>
      </c>
      <c r="H723" s="37">
        <v>1837.4</v>
      </c>
      <c r="I723" s="37">
        <f t="shared" si="93"/>
        <v>6114.42</v>
      </c>
      <c r="J723" s="46">
        <f t="shared" si="94"/>
        <v>40.937161660468206</v>
      </c>
      <c r="K723" s="58">
        <f t="shared" si="91"/>
        <v>40.937161660468206</v>
      </c>
    </row>
    <row r="724" spans="1:11">
      <c r="A724" s="9">
        <v>1719</v>
      </c>
      <c r="B724" s="23" t="s">
        <v>639</v>
      </c>
      <c r="C724" s="47">
        <v>4006.97</v>
      </c>
      <c r="D724" s="19">
        <v>1282.74</v>
      </c>
      <c r="E724" s="29">
        <f t="shared" si="92"/>
        <v>32.012717839165255</v>
      </c>
      <c r="F724" s="35">
        <v>253.95</v>
      </c>
      <c r="G724" s="37">
        <v>478.5</v>
      </c>
      <c r="H724" s="37">
        <v>1990</v>
      </c>
      <c r="I724" s="37">
        <f t="shared" si="93"/>
        <v>2722.45</v>
      </c>
      <c r="J724" s="46">
        <f t="shared" si="94"/>
        <v>47.117118771694614</v>
      </c>
      <c r="K724" s="58">
        <f t="shared" si="91"/>
        <v>47.117118771694614</v>
      </c>
    </row>
    <row r="725" spans="1:11">
      <c r="A725" s="9">
        <v>1720</v>
      </c>
      <c r="B725" s="23" t="s">
        <v>640</v>
      </c>
      <c r="C725" s="47">
        <v>14299</v>
      </c>
      <c r="D725" s="19">
        <v>2894.14</v>
      </c>
      <c r="E725" s="29">
        <f t="shared" si="92"/>
        <v>20.240156654311487</v>
      </c>
      <c r="F725" s="35">
        <v>1468.88</v>
      </c>
      <c r="G725" s="37">
        <v>3429.15</v>
      </c>
      <c r="H725" s="37">
        <v>3804.6</v>
      </c>
      <c r="I725" s="37">
        <f t="shared" si="93"/>
        <v>8702.630000000001</v>
      </c>
      <c r="J725" s="46">
        <f t="shared" si="94"/>
        <v>33.25592378395956</v>
      </c>
      <c r="K725" s="58">
        <f t="shared" si="91"/>
        <v>33.25592378395956</v>
      </c>
    </row>
    <row r="726" spans="1:11">
      <c r="A726" s="9">
        <v>1721</v>
      </c>
      <c r="B726" s="23" t="s">
        <v>641</v>
      </c>
      <c r="C726" s="47">
        <v>4287.47</v>
      </c>
      <c r="D726" s="19">
        <v>1621.5</v>
      </c>
      <c r="E726" s="29">
        <f t="shared" si="92"/>
        <v>37.819506608792594</v>
      </c>
      <c r="F726" s="35">
        <v>316.32</v>
      </c>
      <c r="G726" s="37">
        <v>504.77</v>
      </c>
      <c r="H726" s="37">
        <v>1815.9</v>
      </c>
      <c r="I726" s="37">
        <f t="shared" si="93"/>
        <v>2636.99</v>
      </c>
      <c r="J726" s="46">
        <f t="shared" si="94"/>
        <v>61.490563104145259</v>
      </c>
      <c r="K726" s="58">
        <f t="shared" si="91"/>
        <v>0</v>
      </c>
    </row>
    <row r="727" spans="1:11">
      <c r="A727" s="9">
        <v>1722</v>
      </c>
      <c r="B727" s="23" t="s">
        <v>642</v>
      </c>
      <c r="C727" s="47">
        <v>8095.02</v>
      </c>
      <c r="D727" s="19">
        <v>1683.78</v>
      </c>
      <c r="E727" s="29">
        <f t="shared" si="92"/>
        <v>20.800195675859971</v>
      </c>
      <c r="F727" s="35">
        <v>490.09</v>
      </c>
      <c r="G727" s="37">
        <v>1547.93</v>
      </c>
      <c r="H727" s="37">
        <v>2496.4</v>
      </c>
      <c r="I727" s="37">
        <f t="shared" si="93"/>
        <v>4534.42</v>
      </c>
      <c r="J727" s="46">
        <f t="shared" si="94"/>
        <v>37.133304810758595</v>
      </c>
      <c r="K727" s="58">
        <f t="shared" si="91"/>
        <v>37.133304810758595</v>
      </c>
    </row>
    <row r="728" spans="1:11">
      <c r="A728" s="9">
        <v>1723</v>
      </c>
      <c r="B728" s="23" t="s">
        <v>643</v>
      </c>
      <c r="C728" s="47">
        <v>8203.89</v>
      </c>
      <c r="D728" s="19">
        <v>1960.55</v>
      </c>
      <c r="E728" s="29">
        <f t="shared" si="92"/>
        <v>23.897809453807888</v>
      </c>
      <c r="F728" s="35">
        <v>537.04</v>
      </c>
      <c r="G728" s="37">
        <v>1429.26</v>
      </c>
      <c r="H728" s="37">
        <v>2462</v>
      </c>
      <c r="I728" s="37">
        <f t="shared" si="93"/>
        <v>4428.3</v>
      </c>
      <c r="J728" s="46">
        <f t="shared" si="94"/>
        <v>44.273197389517421</v>
      </c>
      <c r="K728" s="58">
        <f t="shared" si="91"/>
        <v>44.273197389517421</v>
      </c>
    </row>
    <row r="729" spans="1:11">
      <c r="A729" s="9">
        <v>1724</v>
      </c>
      <c r="B729" s="23" t="s">
        <v>644</v>
      </c>
      <c r="C729" s="47">
        <v>4691.37</v>
      </c>
      <c r="D729" s="19">
        <v>1831.38</v>
      </c>
      <c r="E729" s="29">
        <f t="shared" si="92"/>
        <v>39.037210878698545</v>
      </c>
      <c r="F729" s="35">
        <v>431.06</v>
      </c>
      <c r="G729" s="37">
        <v>833.56</v>
      </c>
      <c r="H729" s="37">
        <v>2022.1</v>
      </c>
      <c r="I729" s="37">
        <f t="shared" si="93"/>
        <v>3286.72</v>
      </c>
      <c r="J729" s="46">
        <f t="shared" si="94"/>
        <v>55.720596826014997</v>
      </c>
      <c r="K729" s="58">
        <f t="shared" si="91"/>
        <v>0</v>
      </c>
    </row>
    <row r="730" spans="1:11">
      <c r="A730" s="9">
        <v>1725</v>
      </c>
      <c r="B730" s="23" t="s">
        <v>645</v>
      </c>
      <c r="C730" s="47">
        <v>10596.01</v>
      </c>
      <c r="D730" s="19">
        <v>1892.67</v>
      </c>
      <c r="E730" s="29">
        <f t="shared" si="92"/>
        <v>17.862100922894562</v>
      </c>
      <c r="F730" s="35">
        <v>1257.48</v>
      </c>
      <c r="G730" s="37">
        <v>1119.1400000000001</v>
      </c>
      <c r="H730" s="37">
        <v>1998.6</v>
      </c>
      <c r="I730" s="37">
        <f t="shared" si="93"/>
        <v>4375.2199999999993</v>
      </c>
      <c r="J730" s="46">
        <f t="shared" si="94"/>
        <v>43.258853269092761</v>
      </c>
      <c r="K730" s="58">
        <f t="shared" si="91"/>
        <v>43.258853269092761</v>
      </c>
    </row>
    <row r="731" spans="1:11">
      <c r="A731" s="9">
        <v>1726</v>
      </c>
      <c r="B731" s="23" t="s">
        <v>646</v>
      </c>
      <c r="C731" s="47">
        <v>6252.27</v>
      </c>
      <c r="D731" s="19">
        <v>1622.53</v>
      </c>
      <c r="E731" s="29">
        <f t="shared" si="92"/>
        <v>25.95105457697764</v>
      </c>
      <c r="F731" s="35">
        <v>818.59</v>
      </c>
      <c r="G731" s="37">
        <v>740.56</v>
      </c>
      <c r="H731" s="37">
        <v>1917</v>
      </c>
      <c r="I731" s="37">
        <f t="shared" si="93"/>
        <v>3476.15</v>
      </c>
      <c r="J731" s="46">
        <f t="shared" si="94"/>
        <v>46.676064036362064</v>
      </c>
      <c r="K731" s="58">
        <f t="shared" si="91"/>
        <v>46.676064036362064</v>
      </c>
    </row>
    <row r="732" spans="1:11">
      <c r="A732" s="9">
        <v>1727</v>
      </c>
      <c r="B732" s="23" t="s">
        <v>647</v>
      </c>
      <c r="C732" s="47">
        <v>9391.83</v>
      </c>
      <c r="D732" s="19">
        <v>2110.7399999999998</v>
      </c>
      <c r="E732" s="29">
        <f t="shared" si="92"/>
        <v>22.474214290505682</v>
      </c>
      <c r="F732" s="35">
        <v>558.88</v>
      </c>
      <c r="G732" s="37">
        <v>1511.92</v>
      </c>
      <c r="H732" s="37">
        <v>2455.9</v>
      </c>
      <c r="I732" s="37">
        <f t="shared" si="93"/>
        <v>4526.7000000000007</v>
      </c>
      <c r="J732" s="46">
        <f t="shared" si="94"/>
        <v>46.628669891974269</v>
      </c>
      <c r="K732" s="58">
        <f t="shared" si="91"/>
        <v>46.628669891974269</v>
      </c>
    </row>
    <row r="733" spans="1:11">
      <c r="A733" s="9">
        <v>1728</v>
      </c>
      <c r="B733" s="23" t="s">
        <v>648</v>
      </c>
      <c r="C733" s="47">
        <v>6607</v>
      </c>
      <c r="D733" s="19">
        <v>1706.42</v>
      </c>
      <c r="E733" s="29">
        <f t="shared" si="92"/>
        <v>25.827455728772513</v>
      </c>
      <c r="F733" s="35">
        <v>407.42</v>
      </c>
      <c r="G733" s="37">
        <v>854.84</v>
      </c>
      <c r="H733" s="37">
        <v>2461.4</v>
      </c>
      <c r="I733" s="37">
        <f t="shared" si="93"/>
        <v>3723.66</v>
      </c>
      <c r="J733" s="46">
        <f t="shared" si="94"/>
        <v>45.826418094025776</v>
      </c>
      <c r="K733" s="58">
        <f t="shared" si="91"/>
        <v>45.826418094025776</v>
      </c>
    </row>
    <row r="734" spans="1:11">
      <c r="A734" s="9">
        <v>1729</v>
      </c>
      <c r="B734" s="23" t="s">
        <v>649</v>
      </c>
      <c r="C734" s="47">
        <v>8529.8799999999992</v>
      </c>
      <c r="D734" s="19">
        <v>2221.85</v>
      </c>
      <c r="E734" s="29">
        <f t="shared" si="92"/>
        <v>26.047845925147833</v>
      </c>
      <c r="F734" s="35">
        <v>567.30999999999995</v>
      </c>
      <c r="G734" s="37">
        <v>1459.35</v>
      </c>
      <c r="H734" s="37">
        <v>2372.9</v>
      </c>
      <c r="I734" s="37">
        <f t="shared" si="93"/>
        <v>4399.5599999999995</v>
      </c>
      <c r="J734" s="46">
        <f t="shared" si="94"/>
        <v>50.501641073198236</v>
      </c>
      <c r="K734" s="58">
        <f t="shared" si="91"/>
        <v>0</v>
      </c>
    </row>
    <row r="735" spans="1:11">
      <c r="A735" s="9">
        <v>1730</v>
      </c>
      <c r="B735" s="23" t="s">
        <v>650</v>
      </c>
      <c r="C735" s="47">
        <v>8983.58</v>
      </c>
      <c r="D735" s="19">
        <v>1905.02</v>
      </c>
      <c r="E735" s="29">
        <f t="shared" si="92"/>
        <v>21.205577286560594</v>
      </c>
      <c r="F735" s="35">
        <v>419.32</v>
      </c>
      <c r="G735" s="37">
        <v>902.87</v>
      </c>
      <c r="H735" s="37">
        <v>2573.6999999999998</v>
      </c>
      <c r="I735" s="37">
        <f t="shared" si="93"/>
        <v>3895.89</v>
      </c>
      <c r="J735" s="46">
        <f t="shared" si="94"/>
        <v>48.898197844394993</v>
      </c>
      <c r="K735" s="58">
        <f t="shared" si="91"/>
        <v>48.898197844394993</v>
      </c>
    </row>
    <row r="736" spans="1:11">
      <c r="A736" s="9">
        <v>1731</v>
      </c>
      <c r="B736" s="23" t="s">
        <v>651</v>
      </c>
      <c r="C736" s="47">
        <v>5986.24</v>
      </c>
      <c r="D736" s="19">
        <v>1992.58</v>
      </c>
      <c r="E736" s="29">
        <f t="shared" si="92"/>
        <v>33.286002565884424</v>
      </c>
      <c r="F736" s="35">
        <v>441.55</v>
      </c>
      <c r="G736" s="37">
        <v>572.24</v>
      </c>
      <c r="H736" s="37">
        <v>2231</v>
      </c>
      <c r="I736" s="37">
        <f t="shared" si="93"/>
        <v>3244.79</v>
      </c>
      <c r="J736" s="46">
        <f t="shared" si="94"/>
        <v>61.408596550161953</v>
      </c>
      <c r="K736" s="58">
        <f t="shared" si="91"/>
        <v>0</v>
      </c>
    </row>
    <row r="737" spans="1:11">
      <c r="A737" s="9">
        <v>1732</v>
      </c>
      <c r="B737" s="23" t="s">
        <v>354</v>
      </c>
      <c r="C737" s="47">
        <v>3680.23</v>
      </c>
      <c r="D737" s="19">
        <v>1448.65</v>
      </c>
      <c r="E737" s="29">
        <f t="shared" si="92"/>
        <v>39.363028941125968</v>
      </c>
      <c r="F737" s="35">
        <v>490.81</v>
      </c>
      <c r="G737" s="37">
        <v>403.4</v>
      </c>
      <c r="H737" s="37">
        <v>1313.9</v>
      </c>
      <c r="I737" s="37">
        <f t="shared" si="93"/>
        <v>2208.11</v>
      </c>
      <c r="J737" s="46">
        <f t="shared" si="94"/>
        <v>65.605880141840757</v>
      </c>
      <c r="K737" s="58">
        <f t="shared" si="91"/>
        <v>0</v>
      </c>
    </row>
    <row r="738" spans="1:11">
      <c r="A738" s="9">
        <v>1735</v>
      </c>
      <c r="B738" s="23" t="s">
        <v>652</v>
      </c>
      <c r="C738" s="47">
        <v>26406.9</v>
      </c>
      <c r="D738" s="19">
        <v>3120.82</v>
      </c>
      <c r="E738" s="29">
        <f t="shared" si="92"/>
        <v>11.818199031313785</v>
      </c>
      <c r="F738" s="35">
        <v>880.01</v>
      </c>
      <c r="G738" s="37">
        <v>2848.19</v>
      </c>
      <c r="H738" s="37">
        <v>4041.5</v>
      </c>
      <c r="I738" s="37">
        <f t="shared" si="93"/>
        <v>7769.7</v>
      </c>
      <c r="J738" s="46">
        <f t="shared" si="94"/>
        <v>40.166544396823561</v>
      </c>
      <c r="K738" s="58">
        <f t="shared" si="91"/>
        <v>40.166544396823561</v>
      </c>
    </row>
    <row r="739" spans="1:11">
      <c r="A739" s="9">
        <v>1736</v>
      </c>
      <c r="B739" s="23" t="s">
        <v>653</v>
      </c>
      <c r="C739" s="47">
        <v>9732.27</v>
      </c>
      <c r="D739" s="19">
        <v>1942.53</v>
      </c>
      <c r="E739" s="29">
        <f t="shared" si="92"/>
        <v>19.959680526742478</v>
      </c>
      <c r="F739" s="35">
        <v>608.98</v>
      </c>
      <c r="G739" s="37">
        <v>1189.49</v>
      </c>
      <c r="H739" s="37">
        <v>2956.1</v>
      </c>
      <c r="I739" s="37">
        <f t="shared" si="93"/>
        <v>4754.57</v>
      </c>
      <c r="J739" s="46">
        <f t="shared" si="94"/>
        <v>40.856060590126972</v>
      </c>
      <c r="K739" s="58">
        <f t="shared" si="91"/>
        <v>40.856060590126972</v>
      </c>
    </row>
    <row r="740" spans="1:11">
      <c r="A740" s="9">
        <v>1737</v>
      </c>
      <c r="B740" s="23" t="s">
        <v>654</v>
      </c>
      <c r="C740" s="47">
        <v>14299.44</v>
      </c>
      <c r="D740" s="19">
        <v>3121.86</v>
      </c>
      <c r="E740" s="29">
        <f t="shared" si="92"/>
        <v>21.832043772343532</v>
      </c>
      <c r="F740" s="35">
        <v>715.91</v>
      </c>
      <c r="G740" s="37">
        <v>2018.39</v>
      </c>
      <c r="H740" s="37">
        <v>3890.6</v>
      </c>
      <c r="I740" s="37">
        <f t="shared" si="93"/>
        <v>6624.9</v>
      </c>
      <c r="J740" s="46">
        <f t="shared" si="94"/>
        <v>47.123126386813389</v>
      </c>
      <c r="K740" s="58">
        <f t="shared" si="91"/>
        <v>47.123126386813389</v>
      </c>
    </row>
    <row r="741" spans="1:11">
      <c r="A741" s="9">
        <v>1734</v>
      </c>
      <c r="B741" s="23" t="s">
        <v>633</v>
      </c>
      <c r="C741" s="47">
        <v>72526.350000000006</v>
      </c>
      <c r="D741" s="19">
        <v>8568.7199999999993</v>
      </c>
      <c r="E741" s="29">
        <f t="shared" si="92"/>
        <v>11.81463013097998</v>
      </c>
      <c r="F741" s="35">
        <v>7185.11</v>
      </c>
      <c r="G741" s="37">
        <v>15883.35</v>
      </c>
      <c r="H741" s="37">
        <v>6516.2</v>
      </c>
      <c r="I741" s="37">
        <f t="shared" si="93"/>
        <v>29584.66</v>
      </c>
      <c r="J741" s="46">
        <f t="shared" si="94"/>
        <v>28.96338845874855</v>
      </c>
      <c r="K741" s="58">
        <f t="shared" si="91"/>
        <v>28.96338845874855</v>
      </c>
    </row>
    <row r="742" spans="1:11">
      <c r="A742" s="9">
        <v>1738</v>
      </c>
      <c r="B742" s="23" t="s">
        <v>655</v>
      </c>
      <c r="C742" s="47">
        <v>13234.24</v>
      </c>
      <c r="D742" s="19">
        <v>3601.12</v>
      </c>
      <c r="E742" s="29">
        <f t="shared" si="92"/>
        <v>27.210629397683583</v>
      </c>
      <c r="F742" s="35">
        <v>1000.83</v>
      </c>
      <c r="G742" s="37">
        <v>2488.25</v>
      </c>
      <c r="H742" s="37">
        <v>3672.9</v>
      </c>
      <c r="I742" s="37">
        <f t="shared" si="93"/>
        <v>7161.98</v>
      </c>
      <c r="J742" s="46">
        <f t="shared" si="94"/>
        <v>50.281067526019342</v>
      </c>
      <c r="K742" s="58">
        <f t="shared" si="91"/>
        <v>0</v>
      </c>
    </row>
    <row r="743" spans="1:11">
      <c r="A743" s="9">
        <v>1739</v>
      </c>
      <c r="B743" s="23" t="s">
        <v>656</v>
      </c>
      <c r="C743" s="47">
        <v>5199.5200000000004</v>
      </c>
      <c r="D743" s="19">
        <v>1571.82</v>
      </c>
      <c r="E743" s="29">
        <f t="shared" si="92"/>
        <v>30.230098162907343</v>
      </c>
      <c r="F743" s="35">
        <v>2462.31</v>
      </c>
      <c r="G743" s="37">
        <v>1389.35</v>
      </c>
      <c r="H743" s="37">
        <v>1714.2</v>
      </c>
      <c r="I743" s="37">
        <f t="shared" si="93"/>
        <v>5565.86</v>
      </c>
      <c r="J743" s="46">
        <f t="shared" si="94"/>
        <v>28.240379743651477</v>
      </c>
      <c r="K743" s="58">
        <f t="shared" si="91"/>
        <v>28.240379743651477</v>
      </c>
    </row>
    <row r="744" spans="1:11">
      <c r="A744" s="9">
        <v>1740</v>
      </c>
      <c r="B744" s="23" t="s">
        <v>657</v>
      </c>
      <c r="C744" s="47">
        <v>2934</v>
      </c>
      <c r="D744" s="19">
        <v>1161.28</v>
      </c>
      <c r="E744" s="29">
        <f t="shared" si="92"/>
        <v>39.580095432856169</v>
      </c>
      <c r="F744" s="35">
        <v>177.77</v>
      </c>
      <c r="G744" s="37">
        <v>149</v>
      </c>
      <c r="H744" s="37">
        <v>1745.1</v>
      </c>
      <c r="I744" s="37">
        <f t="shared" si="93"/>
        <v>2071.87</v>
      </c>
      <c r="J744" s="46">
        <f t="shared" si="94"/>
        <v>56.049848687417651</v>
      </c>
      <c r="K744" s="58">
        <f t="shared" si="91"/>
        <v>0</v>
      </c>
    </row>
    <row r="745" spans="1:11">
      <c r="A745" s="7"/>
      <c r="B745" s="23"/>
      <c r="C745" s="47"/>
      <c r="D745" s="19"/>
      <c r="E745" s="29"/>
      <c r="F745" s="35"/>
      <c r="G745" s="37"/>
      <c r="H745" s="37"/>
      <c r="I745" s="37"/>
      <c r="J745" s="46"/>
      <c r="K745" s="58"/>
    </row>
    <row r="746" spans="1:11" s="5" customFormat="1">
      <c r="A746" s="8"/>
      <c r="B746" s="62" t="s">
        <v>658</v>
      </c>
      <c r="C746" s="48"/>
      <c r="D746" s="20"/>
      <c r="E746" s="31"/>
      <c r="F746" s="36"/>
      <c r="G746" s="38"/>
      <c r="H746" s="38"/>
      <c r="I746" s="39"/>
      <c r="J746" s="46"/>
      <c r="K746" s="59"/>
    </row>
    <row r="747" spans="1:11">
      <c r="A747" s="9">
        <v>1743</v>
      </c>
      <c r="B747" s="23" t="s">
        <v>659</v>
      </c>
      <c r="C747" s="47">
        <v>4137.8100000000004</v>
      </c>
      <c r="D747" s="19">
        <v>1786.31</v>
      </c>
      <c r="E747" s="29">
        <f t="shared" ref="E747:E781" si="95">D747/C747*100</f>
        <v>43.170421068149572</v>
      </c>
      <c r="F747" s="35">
        <v>307.56</v>
      </c>
      <c r="G747" s="37">
        <v>439.28</v>
      </c>
      <c r="H747" s="37">
        <v>1550.7</v>
      </c>
      <c r="I747" s="37">
        <f t="shared" ref="I747:I781" si="96">F747+G747+H747</f>
        <v>2297.54</v>
      </c>
      <c r="J747" s="46">
        <f t="shared" ref="J747:J781" si="97">D747/I747*100</f>
        <v>77.748809596350881</v>
      </c>
      <c r="K747" s="58">
        <f t="shared" si="91"/>
        <v>0</v>
      </c>
    </row>
    <row r="748" spans="1:11">
      <c r="A748" s="9">
        <v>1742</v>
      </c>
      <c r="B748" s="23" t="s">
        <v>660</v>
      </c>
      <c r="C748" s="47">
        <v>7257.83</v>
      </c>
      <c r="D748" s="19">
        <v>2678.51</v>
      </c>
      <c r="E748" s="29">
        <f t="shared" si="95"/>
        <v>36.905108000600734</v>
      </c>
      <c r="F748" s="35">
        <v>619.16999999999996</v>
      </c>
      <c r="G748" s="37">
        <v>3466.69</v>
      </c>
      <c r="H748" s="37">
        <v>2029</v>
      </c>
      <c r="I748" s="37">
        <f t="shared" si="96"/>
        <v>6114.8600000000006</v>
      </c>
      <c r="J748" s="46">
        <f t="shared" si="97"/>
        <v>43.803292307591668</v>
      </c>
      <c r="K748" s="58">
        <f t="shared" si="91"/>
        <v>43.803292307591668</v>
      </c>
    </row>
    <row r="749" spans="1:11">
      <c r="A749" s="9">
        <v>1744</v>
      </c>
      <c r="B749" s="23" t="s">
        <v>661</v>
      </c>
      <c r="C749" s="47">
        <v>5577.52</v>
      </c>
      <c r="D749" s="19">
        <v>2234.36</v>
      </c>
      <c r="E749" s="29">
        <f t="shared" si="95"/>
        <v>40.06009839498558</v>
      </c>
      <c r="F749" s="35">
        <v>353.01</v>
      </c>
      <c r="G749" s="37">
        <v>489.92</v>
      </c>
      <c r="H749" s="37">
        <v>2362.1999999999998</v>
      </c>
      <c r="I749" s="37">
        <f t="shared" si="96"/>
        <v>3205.13</v>
      </c>
      <c r="J749" s="46">
        <f t="shared" si="97"/>
        <v>69.71199296128394</v>
      </c>
      <c r="K749" s="58">
        <f t="shared" si="91"/>
        <v>0</v>
      </c>
    </row>
    <row r="750" spans="1:11">
      <c r="A750" s="9">
        <v>1745</v>
      </c>
      <c r="B750" s="23" t="s">
        <v>662</v>
      </c>
      <c r="C750" s="47">
        <v>6436.33</v>
      </c>
      <c r="D750" s="19">
        <v>2147.19</v>
      </c>
      <c r="E750" s="29">
        <f t="shared" si="95"/>
        <v>33.360470951613728</v>
      </c>
      <c r="F750" s="35">
        <v>766.37</v>
      </c>
      <c r="G750" s="37">
        <v>1319.65</v>
      </c>
      <c r="H750" s="37">
        <v>2517.4</v>
      </c>
      <c r="I750" s="37">
        <f t="shared" si="96"/>
        <v>4603.42</v>
      </c>
      <c r="J750" s="46">
        <f t="shared" si="97"/>
        <v>46.643365150257857</v>
      </c>
      <c r="K750" s="58">
        <f t="shared" si="91"/>
        <v>46.643365150257857</v>
      </c>
    </row>
    <row r="751" spans="1:11">
      <c r="A751" s="9">
        <v>1746</v>
      </c>
      <c r="B751" s="23" t="s">
        <v>663</v>
      </c>
      <c r="C751" s="47">
        <v>11688.74</v>
      </c>
      <c r="D751" s="19">
        <v>2669.75</v>
      </c>
      <c r="E751" s="29">
        <f t="shared" si="95"/>
        <v>22.840357472233961</v>
      </c>
      <c r="F751" s="35">
        <v>1505.29</v>
      </c>
      <c r="G751" s="37">
        <v>3040.66</v>
      </c>
      <c r="H751" s="37">
        <v>2454.5</v>
      </c>
      <c r="I751" s="37">
        <f t="shared" si="96"/>
        <v>7000.45</v>
      </c>
      <c r="J751" s="46">
        <f t="shared" si="97"/>
        <v>38.136834060667532</v>
      </c>
      <c r="K751" s="58">
        <f t="shared" si="91"/>
        <v>38.136834060667532</v>
      </c>
    </row>
    <row r="752" spans="1:11">
      <c r="A752" s="9">
        <v>1747</v>
      </c>
      <c r="B752" s="23" t="s">
        <v>664</v>
      </c>
      <c r="C752" s="47">
        <v>4765.34</v>
      </c>
      <c r="D752" s="19">
        <v>1003.86</v>
      </c>
      <c r="E752" s="29">
        <f t="shared" si="95"/>
        <v>21.065863086369493</v>
      </c>
      <c r="F752" s="35">
        <v>345.68</v>
      </c>
      <c r="G752" s="37">
        <v>542</v>
      </c>
      <c r="H752" s="37">
        <v>1553.5</v>
      </c>
      <c r="I752" s="37">
        <f t="shared" si="96"/>
        <v>2441.1800000000003</v>
      </c>
      <c r="J752" s="46">
        <f t="shared" si="97"/>
        <v>41.121916450241272</v>
      </c>
      <c r="K752" s="58">
        <f t="shared" si="91"/>
        <v>41.121916450241272</v>
      </c>
    </row>
    <row r="753" spans="1:11">
      <c r="A753" s="9">
        <v>1748</v>
      </c>
      <c r="B753" s="23" t="s">
        <v>665</v>
      </c>
      <c r="C753" s="47">
        <v>5683.43</v>
      </c>
      <c r="D753" s="19">
        <v>1820.08</v>
      </c>
      <c r="E753" s="29">
        <f t="shared" si="95"/>
        <v>32.024323339954918</v>
      </c>
      <c r="F753" s="35">
        <v>363.87</v>
      </c>
      <c r="G753" s="37">
        <v>492.71</v>
      </c>
      <c r="H753" s="37">
        <v>1930.4</v>
      </c>
      <c r="I753" s="37">
        <f t="shared" si="96"/>
        <v>2786.98</v>
      </c>
      <c r="J753" s="46">
        <f t="shared" si="97"/>
        <v>65.306532519070814</v>
      </c>
      <c r="K753" s="58">
        <f t="shared" si="91"/>
        <v>0</v>
      </c>
    </row>
    <row r="754" spans="1:11">
      <c r="A754" s="9">
        <v>1749</v>
      </c>
      <c r="B754" s="23" t="s">
        <v>666</v>
      </c>
      <c r="C754" s="47">
        <v>1891.57</v>
      </c>
      <c r="D754" s="19">
        <v>1324.44</v>
      </c>
      <c r="E754" s="29">
        <f t="shared" si="95"/>
        <v>70.018027352939626</v>
      </c>
      <c r="F754" s="35">
        <v>257.87</v>
      </c>
      <c r="G754" s="37">
        <v>398.27</v>
      </c>
      <c r="H754" s="37">
        <v>1269.9000000000001</v>
      </c>
      <c r="I754" s="37">
        <f t="shared" si="96"/>
        <v>1926.04</v>
      </c>
      <c r="J754" s="46">
        <f t="shared" si="97"/>
        <v>68.76492700047767</v>
      </c>
      <c r="K754" s="58">
        <f t="shared" si="91"/>
        <v>0</v>
      </c>
    </row>
    <row r="755" spans="1:11">
      <c r="A755" s="9">
        <v>1750</v>
      </c>
      <c r="B755" s="23" t="s">
        <v>667</v>
      </c>
      <c r="C755" s="47">
        <v>4167.45</v>
      </c>
      <c r="D755" s="19">
        <v>1557.72</v>
      </c>
      <c r="E755" s="29">
        <f t="shared" si="95"/>
        <v>37.37825288845697</v>
      </c>
      <c r="F755" s="35">
        <v>315.93</v>
      </c>
      <c r="G755" s="37">
        <v>398.79</v>
      </c>
      <c r="H755" s="37">
        <v>1637.1</v>
      </c>
      <c r="I755" s="37">
        <f t="shared" si="96"/>
        <v>2351.8199999999997</v>
      </c>
      <c r="J755" s="46">
        <f t="shared" si="97"/>
        <v>66.234660815878783</v>
      </c>
      <c r="K755" s="58">
        <f t="shared" si="91"/>
        <v>0</v>
      </c>
    </row>
    <row r="756" spans="1:11">
      <c r="A756" s="9">
        <v>1751</v>
      </c>
      <c r="B756" s="23" t="s">
        <v>668</v>
      </c>
      <c r="C756" s="47">
        <v>4993.66</v>
      </c>
      <c r="D756" s="19">
        <v>1813.56</v>
      </c>
      <c r="E756" s="29">
        <f t="shared" si="95"/>
        <v>36.317250273346602</v>
      </c>
      <c r="F756" s="35">
        <v>386.75</v>
      </c>
      <c r="G756" s="37">
        <v>477.39</v>
      </c>
      <c r="H756" s="37">
        <v>1907.4</v>
      </c>
      <c r="I756" s="37">
        <f t="shared" si="96"/>
        <v>2771.54</v>
      </c>
      <c r="J756" s="46">
        <f t="shared" si="97"/>
        <v>65.435101062946956</v>
      </c>
      <c r="K756" s="58">
        <f t="shared" si="91"/>
        <v>0</v>
      </c>
    </row>
    <row r="757" spans="1:11">
      <c r="A757" s="9">
        <v>1752</v>
      </c>
      <c r="B757" s="23" t="s">
        <v>669</v>
      </c>
      <c r="C757" s="47">
        <v>4027.8</v>
      </c>
      <c r="D757" s="19">
        <v>1639.29</v>
      </c>
      <c r="E757" s="29">
        <f t="shared" si="95"/>
        <v>40.699389244748993</v>
      </c>
      <c r="F757" s="35">
        <v>365.05</v>
      </c>
      <c r="G757" s="37">
        <v>338.38</v>
      </c>
      <c r="H757" s="37">
        <v>1883.9</v>
      </c>
      <c r="I757" s="37">
        <f t="shared" si="96"/>
        <v>2587.33</v>
      </c>
      <c r="J757" s="46">
        <f t="shared" si="97"/>
        <v>63.35836557377683</v>
      </c>
      <c r="K757" s="58">
        <f t="shared" si="91"/>
        <v>0</v>
      </c>
    </row>
    <row r="758" spans="1:11">
      <c r="A758" s="9">
        <v>1753</v>
      </c>
      <c r="B758" s="23" t="s">
        <v>670</v>
      </c>
      <c r="C758" s="47">
        <v>2270.58</v>
      </c>
      <c r="D758" s="19">
        <v>1443.46</v>
      </c>
      <c r="E758" s="29">
        <f t="shared" si="95"/>
        <v>63.572303111980197</v>
      </c>
      <c r="F758" s="35">
        <v>449.22</v>
      </c>
      <c r="G758" s="37">
        <v>296.45</v>
      </c>
      <c r="H758" s="37">
        <v>1707.2</v>
      </c>
      <c r="I758" s="37">
        <f t="shared" si="96"/>
        <v>2452.87</v>
      </c>
      <c r="J758" s="46">
        <f t="shared" si="97"/>
        <v>58.847798701113398</v>
      </c>
      <c r="K758" s="58">
        <f t="shared" si="91"/>
        <v>0</v>
      </c>
    </row>
    <row r="759" spans="1:11">
      <c r="A759" s="9">
        <v>1754</v>
      </c>
      <c r="B759" s="23" t="s">
        <v>671</v>
      </c>
      <c r="C759" s="47">
        <v>9151.7099999999991</v>
      </c>
      <c r="D759" s="19">
        <v>2895.97</v>
      </c>
      <c r="E759" s="29">
        <f t="shared" si="95"/>
        <v>31.644031552573239</v>
      </c>
      <c r="F759" s="35">
        <v>983.98</v>
      </c>
      <c r="G759" s="37">
        <v>1091.42</v>
      </c>
      <c r="H759" s="37">
        <v>2822.8</v>
      </c>
      <c r="I759" s="37">
        <f t="shared" si="96"/>
        <v>4898.2000000000007</v>
      </c>
      <c r="J759" s="46">
        <f t="shared" si="97"/>
        <v>59.123147278592128</v>
      </c>
      <c r="K759" s="58">
        <f t="shared" si="91"/>
        <v>0</v>
      </c>
    </row>
    <row r="760" spans="1:11">
      <c r="A760" s="9">
        <v>1755</v>
      </c>
      <c r="B760" s="23" t="s">
        <v>672</v>
      </c>
      <c r="C760" s="47">
        <v>1439.44</v>
      </c>
      <c r="D760" s="19">
        <v>1087.27</v>
      </c>
      <c r="E760" s="29">
        <f t="shared" si="95"/>
        <v>75.534235536041791</v>
      </c>
      <c r="F760" s="35">
        <v>208.32</v>
      </c>
      <c r="G760" s="37">
        <v>361.36</v>
      </c>
      <c r="H760" s="37">
        <v>1240.2</v>
      </c>
      <c r="I760" s="37">
        <f t="shared" si="96"/>
        <v>1809.88</v>
      </c>
      <c r="J760" s="46">
        <f t="shared" si="97"/>
        <v>60.074148562335616</v>
      </c>
      <c r="K760" s="58">
        <f t="shared" si="91"/>
        <v>0</v>
      </c>
    </row>
    <row r="761" spans="1:11">
      <c r="A761" s="9">
        <v>1756</v>
      </c>
      <c r="B761" s="23" t="s">
        <v>673</v>
      </c>
      <c r="C761" s="47">
        <v>6461.83</v>
      </c>
      <c r="D761" s="19">
        <v>2002.42</v>
      </c>
      <c r="E761" s="29">
        <f t="shared" si="95"/>
        <v>30.988435164651502</v>
      </c>
      <c r="F761" s="35">
        <v>478.36</v>
      </c>
      <c r="G761" s="37">
        <v>487.35</v>
      </c>
      <c r="H761" s="37">
        <v>2200.6</v>
      </c>
      <c r="I761" s="37">
        <f t="shared" si="96"/>
        <v>3166.31</v>
      </c>
      <c r="J761" s="46">
        <f t="shared" si="97"/>
        <v>63.241438772577553</v>
      </c>
      <c r="K761" s="58">
        <f t="shared" si="91"/>
        <v>0</v>
      </c>
    </row>
    <row r="762" spans="1:11">
      <c r="A762" s="9">
        <v>1758</v>
      </c>
      <c r="B762" s="23" t="s">
        <v>674</v>
      </c>
      <c r="C762" s="47">
        <v>5233.96</v>
      </c>
      <c r="D762" s="19">
        <v>1781.75</v>
      </c>
      <c r="E762" s="29">
        <f t="shared" si="95"/>
        <v>34.042101964860258</v>
      </c>
      <c r="F762" s="35">
        <v>678.89</v>
      </c>
      <c r="G762" s="37">
        <v>615.55999999999995</v>
      </c>
      <c r="H762" s="37">
        <v>2158.8000000000002</v>
      </c>
      <c r="I762" s="37">
        <f t="shared" si="96"/>
        <v>3453.25</v>
      </c>
      <c r="J762" s="46">
        <f t="shared" si="97"/>
        <v>51.596322305074928</v>
      </c>
      <c r="K762" s="58">
        <f t="shared" si="91"/>
        <v>0</v>
      </c>
    </row>
    <row r="763" spans="1:11">
      <c r="A763" s="9">
        <v>1759</v>
      </c>
      <c r="B763" s="23" t="s">
        <v>675</v>
      </c>
      <c r="C763" s="47">
        <v>3306.49</v>
      </c>
      <c r="D763" s="19">
        <v>1482.83</v>
      </c>
      <c r="E763" s="29">
        <f t="shared" si="95"/>
        <v>44.846045202011801</v>
      </c>
      <c r="F763" s="35">
        <v>317.93</v>
      </c>
      <c r="G763" s="37">
        <v>533.63</v>
      </c>
      <c r="H763" s="37">
        <v>1302.7</v>
      </c>
      <c r="I763" s="37">
        <f t="shared" si="96"/>
        <v>2154.2600000000002</v>
      </c>
      <c r="J763" s="46">
        <f t="shared" si="97"/>
        <v>68.832452907262805</v>
      </c>
      <c r="K763" s="58">
        <f t="shared" si="91"/>
        <v>0</v>
      </c>
    </row>
    <row r="764" spans="1:11">
      <c r="A764" s="9">
        <v>1760</v>
      </c>
      <c r="B764" s="23" t="s">
        <v>676</v>
      </c>
      <c r="C764" s="47">
        <v>13207.81</v>
      </c>
      <c r="D764" s="19">
        <v>3205.67</v>
      </c>
      <c r="E764" s="29">
        <f t="shared" si="95"/>
        <v>24.271018435304565</v>
      </c>
      <c r="F764" s="35">
        <v>934.11</v>
      </c>
      <c r="G764" s="37">
        <v>1302.33</v>
      </c>
      <c r="H764" s="37">
        <v>2886.8</v>
      </c>
      <c r="I764" s="37">
        <f t="shared" si="96"/>
        <v>5123.24</v>
      </c>
      <c r="J764" s="46">
        <f t="shared" si="97"/>
        <v>62.571146383928919</v>
      </c>
      <c r="K764" s="58">
        <f t="shared" si="91"/>
        <v>0</v>
      </c>
    </row>
    <row r="765" spans="1:11">
      <c r="A765" s="9">
        <v>1762</v>
      </c>
      <c r="B765" s="23" t="s">
        <v>677</v>
      </c>
      <c r="C765" s="47">
        <v>3264.44</v>
      </c>
      <c r="D765" s="19">
        <v>1209.78</v>
      </c>
      <c r="E765" s="29">
        <f t="shared" si="95"/>
        <v>37.059342490595633</v>
      </c>
      <c r="F765" s="35">
        <v>193.34</v>
      </c>
      <c r="G765" s="37">
        <v>576.61</v>
      </c>
      <c r="H765" s="37">
        <v>1168.9000000000001</v>
      </c>
      <c r="I765" s="37">
        <f t="shared" si="96"/>
        <v>1938.8500000000001</v>
      </c>
      <c r="J765" s="46">
        <f t="shared" si="97"/>
        <v>62.396781597338624</v>
      </c>
      <c r="K765" s="58">
        <f t="shared" si="91"/>
        <v>0</v>
      </c>
    </row>
    <row r="766" spans="1:11">
      <c r="A766" s="9">
        <v>1761</v>
      </c>
      <c r="B766" s="23" t="s">
        <v>678</v>
      </c>
      <c r="C766" s="47">
        <v>2811.7</v>
      </c>
      <c r="D766" s="19">
        <v>1493.13</v>
      </c>
      <c r="E766" s="29">
        <f t="shared" si="95"/>
        <v>53.104171853327173</v>
      </c>
      <c r="F766" s="35">
        <v>189.07</v>
      </c>
      <c r="G766" s="37">
        <v>236.02</v>
      </c>
      <c r="H766" s="37">
        <v>1693.2</v>
      </c>
      <c r="I766" s="37">
        <f t="shared" si="96"/>
        <v>2118.29</v>
      </c>
      <c r="J766" s="46">
        <f t="shared" si="97"/>
        <v>70.487515873652811</v>
      </c>
      <c r="K766" s="58">
        <f t="shared" si="91"/>
        <v>0</v>
      </c>
    </row>
    <row r="767" spans="1:11">
      <c r="A767" s="9">
        <v>1763</v>
      </c>
      <c r="B767" s="23" t="s">
        <v>679</v>
      </c>
      <c r="C767" s="47">
        <v>12499.74</v>
      </c>
      <c r="D767" s="19">
        <v>2014.19</v>
      </c>
      <c r="E767" s="29">
        <f t="shared" si="95"/>
        <v>16.113855168187499</v>
      </c>
      <c r="F767" s="35">
        <v>394.07</v>
      </c>
      <c r="G767" s="37">
        <v>1890.58</v>
      </c>
      <c r="H767" s="37">
        <v>2697.8</v>
      </c>
      <c r="I767" s="37">
        <f t="shared" si="96"/>
        <v>4982.4500000000007</v>
      </c>
      <c r="J767" s="46">
        <f t="shared" si="97"/>
        <v>40.425694186594946</v>
      </c>
      <c r="K767" s="58">
        <f t="shared" ref="K767:K824" si="98">IF(J767&gt;50,0,J767)</f>
        <v>40.425694186594946</v>
      </c>
    </row>
    <row r="768" spans="1:11">
      <c r="A768" s="9">
        <v>1764</v>
      </c>
      <c r="B768" s="23" t="s">
        <v>680</v>
      </c>
      <c r="C768" s="47">
        <v>4109.12</v>
      </c>
      <c r="D768" s="19">
        <v>1466.48</v>
      </c>
      <c r="E768" s="29">
        <f t="shared" si="95"/>
        <v>35.688419904991825</v>
      </c>
      <c r="F768" s="35">
        <v>589.46</v>
      </c>
      <c r="G768" s="37">
        <v>840.76</v>
      </c>
      <c r="H768" s="37">
        <v>1624</v>
      </c>
      <c r="I768" s="37">
        <f t="shared" si="96"/>
        <v>3054.2200000000003</v>
      </c>
      <c r="J768" s="46">
        <f t="shared" si="97"/>
        <v>48.014877775667763</v>
      </c>
      <c r="K768" s="58">
        <f t="shared" si="98"/>
        <v>48.014877775667763</v>
      </c>
    </row>
    <row r="769" spans="1:11">
      <c r="A769" s="9">
        <v>1765</v>
      </c>
      <c r="B769" s="23" t="s">
        <v>681</v>
      </c>
      <c r="C769" s="47">
        <v>5580.02</v>
      </c>
      <c r="D769" s="19">
        <v>1501.5</v>
      </c>
      <c r="E769" s="29">
        <f t="shared" si="95"/>
        <v>26.908505704280628</v>
      </c>
      <c r="F769" s="35">
        <v>604.08000000000004</v>
      </c>
      <c r="G769" s="37">
        <v>551.83000000000004</v>
      </c>
      <c r="H769" s="37">
        <v>1971.9</v>
      </c>
      <c r="I769" s="37">
        <f t="shared" si="96"/>
        <v>3127.8100000000004</v>
      </c>
      <c r="J769" s="46">
        <f t="shared" si="97"/>
        <v>48.004834053219334</v>
      </c>
      <c r="K769" s="58">
        <f t="shared" si="98"/>
        <v>48.004834053219334</v>
      </c>
    </row>
    <row r="770" spans="1:11">
      <c r="A770" s="9">
        <v>1768</v>
      </c>
      <c r="B770" s="23" t="s">
        <v>682</v>
      </c>
      <c r="C770" s="47">
        <v>5859.6</v>
      </c>
      <c r="D770" s="19">
        <v>1892.5</v>
      </c>
      <c r="E770" s="29">
        <f t="shared" si="95"/>
        <v>32.297426445491155</v>
      </c>
      <c r="F770" s="35">
        <v>488.52</v>
      </c>
      <c r="G770" s="37">
        <v>989.95</v>
      </c>
      <c r="H770" s="37">
        <v>1532.5</v>
      </c>
      <c r="I770" s="37">
        <f t="shared" si="96"/>
        <v>3010.9700000000003</v>
      </c>
      <c r="J770" s="46">
        <f t="shared" si="97"/>
        <v>62.853499038515828</v>
      </c>
      <c r="K770" s="58">
        <f t="shared" si="98"/>
        <v>0</v>
      </c>
    </row>
    <row r="771" spans="1:11">
      <c r="A771" s="9">
        <v>1757</v>
      </c>
      <c r="B771" s="23" t="s">
        <v>658</v>
      </c>
      <c r="C771" s="47">
        <v>123345.91</v>
      </c>
      <c r="D771" s="19">
        <v>9903.0300000000007</v>
      </c>
      <c r="E771" s="29">
        <f t="shared" si="95"/>
        <v>8.0286650769368855</v>
      </c>
      <c r="F771" s="35">
        <v>12956.78</v>
      </c>
      <c r="G771" s="37">
        <v>42148.13</v>
      </c>
      <c r="H771" s="37">
        <v>15903.6</v>
      </c>
      <c r="I771" s="37">
        <f t="shared" si="96"/>
        <v>71008.509999999995</v>
      </c>
      <c r="J771" s="46">
        <f t="shared" si="97"/>
        <v>13.946257990767588</v>
      </c>
      <c r="K771" s="58">
        <f t="shared" si="98"/>
        <v>13.946257990767588</v>
      </c>
    </row>
    <row r="772" spans="1:11">
      <c r="A772" s="9">
        <v>1767</v>
      </c>
      <c r="B772" s="23" t="s">
        <v>683</v>
      </c>
      <c r="C772" s="47">
        <v>5742.62</v>
      </c>
      <c r="D772" s="19">
        <v>1530.18</v>
      </c>
      <c r="E772" s="29">
        <f t="shared" si="95"/>
        <v>26.646025681657505</v>
      </c>
      <c r="F772" s="35">
        <v>426.61</v>
      </c>
      <c r="G772" s="37">
        <v>1606.74</v>
      </c>
      <c r="H772" s="37">
        <v>1659.6</v>
      </c>
      <c r="I772" s="37">
        <f t="shared" si="96"/>
        <v>3692.95</v>
      </c>
      <c r="J772" s="46">
        <f t="shared" si="97"/>
        <v>41.435167007406008</v>
      </c>
      <c r="K772" s="58">
        <f t="shared" si="98"/>
        <v>41.435167007406008</v>
      </c>
    </row>
    <row r="773" spans="1:11">
      <c r="A773" s="9">
        <v>1766</v>
      </c>
      <c r="B773" s="23" t="s">
        <v>684</v>
      </c>
      <c r="C773" s="47">
        <v>5380.3</v>
      </c>
      <c r="D773" s="19">
        <v>1578.37</v>
      </c>
      <c r="E773" s="29">
        <f t="shared" si="95"/>
        <v>29.336096500195154</v>
      </c>
      <c r="F773" s="35">
        <v>212.68</v>
      </c>
      <c r="G773" s="37">
        <v>775.52</v>
      </c>
      <c r="H773" s="37">
        <v>1308.0999999999999</v>
      </c>
      <c r="I773" s="37">
        <f t="shared" si="96"/>
        <v>2296.3000000000002</v>
      </c>
      <c r="J773" s="46">
        <f t="shared" si="97"/>
        <v>68.735356878456628</v>
      </c>
      <c r="K773" s="58">
        <f t="shared" si="98"/>
        <v>0</v>
      </c>
    </row>
    <row r="774" spans="1:11">
      <c r="A774" s="9">
        <v>1769</v>
      </c>
      <c r="B774" s="23" t="s">
        <v>685</v>
      </c>
      <c r="C774" s="47">
        <v>5398.94</v>
      </c>
      <c r="D774" s="19">
        <v>1994.51</v>
      </c>
      <c r="E774" s="29">
        <f t="shared" si="95"/>
        <v>36.942622070258238</v>
      </c>
      <c r="F774" s="35">
        <v>776.4</v>
      </c>
      <c r="G774" s="37">
        <v>782.03</v>
      </c>
      <c r="H774" s="37">
        <v>2145</v>
      </c>
      <c r="I774" s="37">
        <f t="shared" si="96"/>
        <v>3703.43</v>
      </c>
      <c r="J774" s="46">
        <f t="shared" si="97"/>
        <v>53.855749939920564</v>
      </c>
      <c r="K774" s="58">
        <f t="shared" si="98"/>
        <v>0</v>
      </c>
    </row>
    <row r="775" spans="1:11">
      <c r="A775" s="9">
        <v>1770</v>
      </c>
      <c r="B775" s="23" t="s">
        <v>686</v>
      </c>
      <c r="C775" s="47">
        <v>4412.6499999999996</v>
      </c>
      <c r="D775" s="19">
        <v>1634.17</v>
      </c>
      <c r="E775" s="29">
        <f t="shared" si="95"/>
        <v>37.033755226451234</v>
      </c>
      <c r="F775" s="35">
        <v>579.29999999999995</v>
      </c>
      <c r="G775" s="37">
        <v>530.5</v>
      </c>
      <c r="H775" s="37">
        <v>1566</v>
      </c>
      <c r="I775" s="37">
        <f t="shared" si="96"/>
        <v>2675.8</v>
      </c>
      <c r="J775" s="46">
        <f t="shared" si="97"/>
        <v>61.072202705732856</v>
      </c>
      <c r="K775" s="58">
        <f t="shared" si="98"/>
        <v>0</v>
      </c>
    </row>
    <row r="776" spans="1:11">
      <c r="A776" s="9">
        <v>1773</v>
      </c>
      <c r="B776" s="23" t="s">
        <v>687</v>
      </c>
      <c r="C776" s="47">
        <v>10051.84</v>
      </c>
      <c r="D776" s="19">
        <v>2032.22</v>
      </c>
      <c r="E776" s="29">
        <f t="shared" si="95"/>
        <v>20.217393034509104</v>
      </c>
      <c r="F776" s="35">
        <v>2172.6</v>
      </c>
      <c r="G776" s="37">
        <v>2501.96</v>
      </c>
      <c r="H776" s="37">
        <v>1760.9</v>
      </c>
      <c r="I776" s="37">
        <f t="shared" si="96"/>
        <v>6435.4599999999991</v>
      </c>
      <c r="J776" s="46">
        <f t="shared" si="97"/>
        <v>31.57847302290746</v>
      </c>
      <c r="K776" s="58">
        <f t="shared" si="98"/>
        <v>31.57847302290746</v>
      </c>
    </row>
    <row r="777" spans="1:11">
      <c r="A777" s="9">
        <v>1771</v>
      </c>
      <c r="B777" s="23" t="s">
        <v>688</v>
      </c>
      <c r="C777" s="47">
        <v>4509.41</v>
      </c>
      <c r="D777" s="19">
        <v>1419.22</v>
      </c>
      <c r="E777" s="29">
        <f t="shared" si="95"/>
        <v>31.472409916153111</v>
      </c>
      <c r="F777" s="35">
        <v>1127.18</v>
      </c>
      <c r="G777" s="37">
        <v>684.66</v>
      </c>
      <c r="H777" s="37">
        <v>2467.1999999999998</v>
      </c>
      <c r="I777" s="37">
        <f t="shared" si="96"/>
        <v>4279.04</v>
      </c>
      <c r="J777" s="46">
        <f t="shared" si="97"/>
        <v>33.166785073287471</v>
      </c>
      <c r="K777" s="58">
        <f t="shared" si="98"/>
        <v>33.166785073287471</v>
      </c>
    </row>
    <row r="778" spans="1:11">
      <c r="A778" s="9">
        <v>1772</v>
      </c>
      <c r="B778" s="23" t="s">
        <v>689</v>
      </c>
      <c r="C778" s="47">
        <v>10975.47</v>
      </c>
      <c r="D778" s="19">
        <v>3097.81</v>
      </c>
      <c r="E778" s="29">
        <f t="shared" si="95"/>
        <v>28.224850507540911</v>
      </c>
      <c r="F778" s="35">
        <v>2426.7399999999998</v>
      </c>
      <c r="G778" s="37">
        <v>2494.5700000000002</v>
      </c>
      <c r="H778" s="37">
        <v>2546.6</v>
      </c>
      <c r="I778" s="37">
        <f t="shared" si="96"/>
        <v>7467.91</v>
      </c>
      <c r="J778" s="46">
        <f t="shared" si="97"/>
        <v>41.481619355348421</v>
      </c>
      <c r="K778" s="58">
        <f t="shared" si="98"/>
        <v>41.481619355348421</v>
      </c>
    </row>
    <row r="779" spans="1:11">
      <c r="A779" s="9">
        <v>1774</v>
      </c>
      <c r="B779" s="23" t="s">
        <v>690</v>
      </c>
      <c r="C779" s="47">
        <v>6510.13</v>
      </c>
      <c r="D779" s="19">
        <v>3021.92</v>
      </c>
      <c r="E779" s="29">
        <f t="shared" si="95"/>
        <v>46.418735109744354</v>
      </c>
      <c r="F779" s="35">
        <v>698.21</v>
      </c>
      <c r="G779" s="37">
        <v>1261.31</v>
      </c>
      <c r="H779" s="37">
        <v>1916.4</v>
      </c>
      <c r="I779" s="37">
        <f t="shared" si="96"/>
        <v>3875.92</v>
      </c>
      <c r="J779" s="46">
        <f t="shared" si="97"/>
        <v>77.966521496831717</v>
      </c>
      <c r="K779" s="58">
        <f t="shared" si="98"/>
        <v>0</v>
      </c>
    </row>
    <row r="780" spans="1:11">
      <c r="A780" s="9">
        <v>1775</v>
      </c>
      <c r="B780" s="23" t="s">
        <v>691</v>
      </c>
      <c r="C780" s="47">
        <v>6046.01</v>
      </c>
      <c r="D780" s="19">
        <v>1698.2</v>
      </c>
      <c r="E780" s="29">
        <f t="shared" si="95"/>
        <v>28.0879456037949</v>
      </c>
      <c r="F780" s="35">
        <v>577.94000000000005</v>
      </c>
      <c r="G780" s="37">
        <v>1180.33</v>
      </c>
      <c r="H780" s="37">
        <v>1903.8</v>
      </c>
      <c r="I780" s="37">
        <f t="shared" si="96"/>
        <v>3662.0699999999997</v>
      </c>
      <c r="J780" s="46">
        <f t="shared" si="97"/>
        <v>46.372679932387975</v>
      </c>
      <c r="K780" s="58">
        <f t="shared" si="98"/>
        <v>46.372679932387975</v>
      </c>
    </row>
    <row r="781" spans="1:11">
      <c r="A781" s="9">
        <v>1776</v>
      </c>
      <c r="B781" s="23" t="s">
        <v>692</v>
      </c>
      <c r="C781" s="47">
        <v>6755.08</v>
      </c>
      <c r="D781" s="19">
        <v>1805.64</v>
      </c>
      <c r="E781" s="29">
        <f t="shared" si="95"/>
        <v>26.730105342941908</v>
      </c>
      <c r="F781" s="35">
        <v>427.11</v>
      </c>
      <c r="G781" s="37">
        <v>958.57</v>
      </c>
      <c r="H781" s="37">
        <v>2248.6</v>
      </c>
      <c r="I781" s="37">
        <f t="shared" si="96"/>
        <v>3634.2799999999997</v>
      </c>
      <c r="J781" s="46">
        <f t="shared" si="97"/>
        <v>49.683568684856425</v>
      </c>
      <c r="K781" s="58">
        <f t="shared" si="98"/>
        <v>49.683568684856425</v>
      </c>
    </row>
    <row r="782" spans="1:11">
      <c r="A782" s="7"/>
      <c r="B782" s="23"/>
      <c r="C782" s="47"/>
      <c r="D782" s="19"/>
      <c r="E782" s="29"/>
      <c r="F782" s="35"/>
      <c r="G782" s="37"/>
      <c r="H782" s="37"/>
      <c r="I782" s="37"/>
      <c r="J782" s="46"/>
      <c r="K782" s="58"/>
    </row>
    <row r="783" spans="1:11" s="5" customFormat="1">
      <c r="A783" s="8"/>
      <c r="B783" s="62" t="s">
        <v>693</v>
      </c>
      <c r="C783" s="48"/>
      <c r="D783" s="20"/>
      <c r="E783" s="31"/>
      <c r="F783" s="36"/>
      <c r="G783" s="38"/>
      <c r="H783" s="38"/>
      <c r="I783" s="39"/>
      <c r="J783" s="46"/>
      <c r="K783" s="59"/>
    </row>
    <row r="784" spans="1:11">
      <c r="A784" s="9">
        <v>1791</v>
      </c>
      <c r="B784" s="23" t="s">
        <v>694</v>
      </c>
      <c r="C784" s="47">
        <v>7806.78</v>
      </c>
      <c r="D784" s="19">
        <v>1885.28</v>
      </c>
      <c r="E784" s="29">
        <f t="shared" ref="E784:E810" si="99">D784/C784*100</f>
        <v>24.149265125954621</v>
      </c>
      <c r="F784" s="35">
        <v>700.77</v>
      </c>
      <c r="G784" s="37">
        <v>1674.77</v>
      </c>
      <c r="H784" s="37">
        <v>1770.9</v>
      </c>
      <c r="I784" s="37">
        <f t="shared" ref="I784:I810" si="100">F784+G784+H784</f>
        <v>4146.4400000000005</v>
      </c>
      <c r="J784" s="46">
        <f t="shared" ref="J784:J810" si="101">D784/I784*100</f>
        <v>45.467437126788276</v>
      </c>
      <c r="K784" s="58">
        <f t="shared" si="98"/>
        <v>45.467437126788276</v>
      </c>
    </row>
    <row r="785" spans="1:11">
      <c r="A785" s="9">
        <v>1778</v>
      </c>
      <c r="B785" s="23" t="s">
        <v>695</v>
      </c>
      <c r="C785" s="47">
        <v>10420.17</v>
      </c>
      <c r="D785" s="19">
        <v>2335.81</v>
      </c>
      <c r="E785" s="29">
        <f t="shared" si="99"/>
        <v>22.416236971181853</v>
      </c>
      <c r="F785" s="35">
        <v>412.8</v>
      </c>
      <c r="G785" s="37">
        <v>1662.91</v>
      </c>
      <c r="H785" s="37">
        <v>2356.3000000000002</v>
      </c>
      <c r="I785" s="37">
        <f t="shared" si="100"/>
        <v>4432.01</v>
      </c>
      <c r="J785" s="46">
        <f t="shared" si="101"/>
        <v>52.703175308719963</v>
      </c>
      <c r="K785" s="58">
        <f t="shared" si="98"/>
        <v>0</v>
      </c>
    </row>
    <row r="786" spans="1:11">
      <c r="A786" s="9">
        <v>1779</v>
      </c>
      <c r="B786" s="23" t="s">
        <v>696</v>
      </c>
      <c r="C786" s="47">
        <v>3582.28</v>
      </c>
      <c r="D786" s="19">
        <v>1181.4100000000001</v>
      </c>
      <c r="E786" s="29">
        <f t="shared" si="99"/>
        <v>32.979275768504976</v>
      </c>
      <c r="F786" s="35">
        <v>150.27000000000001</v>
      </c>
      <c r="G786" s="37">
        <v>158.19999999999999</v>
      </c>
      <c r="H786" s="37">
        <v>1903.8</v>
      </c>
      <c r="I786" s="37">
        <f t="shared" si="100"/>
        <v>2212.27</v>
      </c>
      <c r="J786" s="46">
        <f t="shared" si="101"/>
        <v>53.402613605030133</v>
      </c>
      <c r="K786" s="58">
        <f t="shared" si="98"/>
        <v>0</v>
      </c>
    </row>
    <row r="787" spans="1:11">
      <c r="A787" s="9">
        <v>1780</v>
      </c>
      <c r="B787" s="23" t="s">
        <v>697</v>
      </c>
      <c r="C787" s="47">
        <v>8364.51</v>
      </c>
      <c r="D787" s="19">
        <v>1767.18</v>
      </c>
      <c r="E787" s="29">
        <f t="shared" si="99"/>
        <v>21.127119221568268</v>
      </c>
      <c r="F787" s="35">
        <v>664.14</v>
      </c>
      <c r="G787" s="37">
        <v>1090.06</v>
      </c>
      <c r="H787" s="37">
        <v>2404.6</v>
      </c>
      <c r="I787" s="37">
        <f t="shared" si="100"/>
        <v>4158.7999999999993</v>
      </c>
      <c r="J787" s="46">
        <f t="shared" si="101"/>
        <v>42.492545926709639</v>
      </c>
      <c r="K787" s="58">
        <f t="shared" si="98"/>
        <v>42.492545926709639</v>
      </c>
    </row>
    <row r="788" spans="1:11">
      <c r="A788" s="9">
        <v>1781</v>
      </c>
      <c r="B788" s="23" t="s">
        <v>698</v>
      </c>
      <c r="C788" s="47">
        <v>35383.97</v>
      </c>
      <c r="D788" s="19">
        <v>6027.57</v>
      </c>
      <c r="E788" s="29">
        <f t="shared" si="99"/>
        <v>17.034747655506148</v>
      </c>
      <c r="F788" s="35">
        <v>9182.93</v>
      </c>
      <c r="G788" s="37">
        <v>12976.42</v>
      </c>
      <c r="H788" s="37">
        <v>3357.8</v>
      </c>
      <c r="I788" s="37">
        <f t="shared" si="100"/>
        <v>25517.149999999998</v>
      </c>
      <c r="J788" s="46">
        <f t="shared" si="101"/>
        <v>23.621642699125882</v>
      </c>
      <c r="K788" s="58">
        <f t="shared" si="98"/>
        <v>23.621642699125882</v>
      </c>
    </row>
    <row r="789" spans="1:11">
      <c r="A789" s="9">
        <v>1782</v>
      </c>
      <c r="B789" s="23" t="s">
        <v>699</v>
      </c>
      <c r="C789" s="47">
        <v>4615.3500000000004</v>
      </c>
      <c r="D789" s="19">
        <v>1469.59</v>
      </c>
      <c r="E789" s="29">
        <f t="shared" si="99"/>
        <v>31.841355476832739</v>
      </c>
      <c r="F789" s="35">
        <v>313.72000000000003</v>
      </c>
      <c r="G789" s="37">
        <v>699.28</v>
      </c>
      <c r="H789" s="37">
        <v>1621.6</v>
      </c>
      <c r="I789" s="37">
        <f t="shared" si="100"/>
        <v>2634.6</v>
      </c>
      <c r="J789" s="46">
        <f t="shared" si="101"/>
        <v>55.780384119031346</v>
      </c>
      <c r="K789" s="58">
        <f t="shared" si="98"/>
        <v>0</v>
      </c>
    </row>
    <row r="790" spans="1:11">
      <c r="A790" s="9">
        <v>1783</v>
      </c>
      <c r="B790" s="23" t="s">
        <v>700</v>
      </c>
      <c r="C790" s="47">
        <v>8522</v>
      </c>
      <c r="D790" s="19">
        <v>1687.74</v>
      </c>
      <c r="E790" s="29">
        <f t="shared" si="99"/>
        <v>19.80450598451068</v>
      </c>
      <c r="F790" s="35">
        <v>910.46</v>
      </c>
      <c r="G790" s="37">
        <v>757.13</v>
      </c>
      <c r="H790" s="37">
        <v>2648.2</v>
      </c>
      <c r="I790" s="37">
        <f t="shared" si="100"/>
        <v>4315.79</v>
      </c>
      <c r="J790" s="46">
        <f t="shared" si="101"/>
        <v>39.106165962662686</v>
      </c>
      <c r="K790" s="58">
        <f t="shared" si="98"/>
        <v>39.106165962662686</v>
      </c>
    </row>
    <row r="791" spans="1:11">
      <c r="A791" s="9">
        <v>1784</v>
      </c>
      <c r="B791" s="23" t="s">
        <v>701</v>
      </c>
      <c r="C791" s="47">
        <v>6773.43</v>
      </c>
      <c r="D791" s="19">
        <v>2421.79</v>
      </c>
      <c r="E791" s="29">
        <f t="shared" si="99"/>
        <v>35.754263349588022</v>
      </c>
      <c r="F791" s="35">
        <v>311.91000000000003</v>
      </c>
      <c r="G791" s="37">
        <v>410.37</v>
      </c>
      <c r="H791" s="37">
        <v>1974.8</v>
      </c>
      <c r="I791" s="37">
        <f t="shared" si="100"/>
        <v>2697.08</v>
      </c>
      <c r="J791" s="46">
        <f t="shared" si="101"/>
        <v>89.793035430910464</v>
      </c>
      <c r="K791" s="58">
        <f t="shared" si="98"/>
        <v>0</v>
      </c>
    </row>
    <row r="792" spans="1:11">
      <c r="A792" s="9">
        <v>1785</v>
      </c>
      <c r="B792" s="23" t="s">
        <v>702</v>
      </c>
      <c r="C792" s="47">
        <v>4425.95</v>
      </c>
      <c r="D792" s="19">
        <v>1405.68</v>
      </c>
      <c r="E792" s="29">
        <f t="shared" si="99"/>
        <v>31.759961138286698</v>
      </c>
      <c r="F792" s="35">
        <v>603.65</v>
      </c>
      <c r="G792" s="37">
        <v>757.01</v>
      </c>
      <c r="H792" s="37">
        <v>1163.0999999999999</v>
      </c>
      <c r="I792" s="37">
        <f t="shared" si="100"/>
        <v>2523.7599999999998</v>
      </c>
      <c r="J792" s="46">
        <f t="shared" si="101"/>
        <v>55.69784765587854</v>
      </c>
      <c r="K792" s="58">
        <f t="shared" si="98"/>
        <v>0</v>
      </c>
    </row>
    <row r="793" spans="1:11">
      <c r="A793" s="9">
        <v>1786</v>
      </c>
      <c r="B793" s="23" t="s">
        <v>703</v>
      </c>
      <c r="C793" s="47">
        <v>17047.04</v>
      </c>
      <c r="D793" s="19">
        <v>3290.81</v>
      </c>
      <c r="E793" s="29">
        <f t="shared" si="99"/>
        <v>19.304289776993542</v>
      </c>
      <c r="F793" s="35">
        <v>1462.2</v>
      </c>
      <c r="G793" s="37">
        <v>4482.87</v>
      </c>
      <c r="H793" s="37">
        <v>4366</v>
      </c>
      <c r="I793" s="37">
        <f t="shared" si="100"/>
        <v>10311.07</v>
      </c>
      <c r="J793" s="46">
        <f t="shared" si="101"/>
        <v>31.915310438198947</v>
      </c>
      <c r="K793" s="58">
        <f t="shared" si="98"/>
        <v>31.915310438198947</v>
      </c>
    </row>
    <row r="794" spans="1:11">
      <c r="A794" s="9">
        <v>1787</v>
      </c>
      <c r="B794" s="23" t="s">
        <v>704</v>
      </c>
      <c r="C794" s="47">
        <v>11235.85</v>
      </c>
      <c r="D794" s="19">
        <v>3019.35</v>
      </c>
      <c r="E794" s="29">
        <f t="shared" si="99"/>
        <v>26.872466257559509</v>
      </c>
      <c r="F794" s="35">
        <v>716.15</v>
      </c>
      <c r="G794" s="37">
        <v>3440.06</v>
      </c>
      <c r="H794" s="37">
        <v>2719.8</v>
      </c>
      <c r="I794" s="37">
        <f t="shared" si="100"/>
        <v>6876.01</v>
      </c>
      <c r="J794" s="46">
        <f t="shared" si="101"/>
        <v>43.91136720278184</v>
      </c>
      <c r="K794" s="58">
        <f t="shared" si="98"/>
        <v>43.91136720278184</v>
      </c>
    </row>
    <row r="795" spans="1:11">
      <c r="A795" s="9">
        <v>1788</v>
      </c>
      <c r="B795" s="23" t="s">
        <v>705</v>
      </c>
      <c r="C795" s="47">
        <v>6141.7</v>
      </c>
      <c r="D795" s="19">
        <v>1563.48</v>
      </c>
      <c r="E795" s="29">
        <f t="shared" si="99"/>
        <v>25.456795349821711</v>
      </c>
      <c r="F795" s="35">
        <v>452.18</v>
      </c>
      <c r="G795" s="37">
        <v>860.65</v>
      </c>
      <c r="H795" s="37">
        <v>2413.9</v>
      </c>
      <c r="I795" s="37">
        <f t="shared" si="100"/>
        <v>3726.73</v>
      </c>
      <c r="J795" s="46">
        <f t="shared" si="101"/>
        <v>41.95313317573315</v>
      </c>
      <c r="K795" s="58">
        <f t="shared" si="98"/>
        <v>41.95313317573315</v>
      </c>
    </row>
    <row r="796" spans="1:11">
      <c r="A796" s="9">
        <v>1789</v>
      </c>
      <c r="B796" s="23" t="s">
        <v>706</v>
      </c>
      <c r="C796" s="47">
        <v>7541.98</v>
      </c>
      <c r="D796" s="19">
        <v>2147.4899999999998</v>
      </c>
      <c r="E796" s="29">
        <f t="shared" si="99"/>
        <v>28.473822524058669</v>
      </c>
      <c r="F796" s="35">
        <v>194.26</v>
      </c>
      <c r="G796" s="37">
        <v>1439.66</v>
      </c>
      <c r="H796" s="37">
        <v>1351.5</v>
      </c>
      <c r="I796" s="37">
        <f t="shared" si="100"/>
        <v>2985.42</v>
      </c>
      <c r="J796" s="46">
        <f t="shared" si="101"/>
        <v>71.93259239905943</v>
      </c>
      <c r="K796" s="58">
        <f t="shared" si="98"/>
        <v>0</v>
      </c>
    </row>
    <row r="797" spans="1:11">
      <c r="A797" s="9">
        <v>1790</v>
      </c>
      <c r="B797" s="23" t="s">
        <v>451</v>
      </c>
      <c r="C797" s="47">
        <v>4068.44</v>
      </c>
      <c r="D797" s="19">
        <v>1455.65</v>
      </c>
      <c r="E797" s="29">
        <f t="shared" si="99"/>
        <v>35.779070110410871</v>
      </c>
      <c r="F797" s="35">
        <v>212.18</v>
      </c>
      <c r="G797" s="37">
        <v>1044.28</v>
      </c>
      <c r="H797" s="37">
        <v>869.6</v>
      </c>
      <c r="I797" s="37">
        <f t="shared" si="100"/>
        <v>2126.06</v>
      </c>
      <c r="J797" s="46">
        <f t="shared" si="101"/>
        <v>68.467023508273527</v>
      </c>
      <c r="K797" s="58">
        <f t="shared" si="98"/>
        <v>0</v>
      </c>
    </row>
    <row r="798" spans="1:11">
      <c r="A798" s="9">
        <v>1793</v>
      </c>
      <c r="B798" s="23" t="s">
        <v>707</v>
      </c>
      <c r="C798" s="47">
        <v>14524.35</v>
      </c>
      <c r="D798" s="19">
        <v>2890.68</v>
      </c>
      <c r="E798" s="29">
        <f t="shared" si="99"/>
        <v>19.902301996302761</v>
      </c>
      <c r="F798" s="35">
        <v>879.44</v>
      </c>
      <c r="G798" s="37">
        <v>3089.39</v>
      </c>
      <c r="H798" s="37">
        <v>2328.3000000000002</v>
      </c>
      <c r="I798" s="37">
        <f t="shared" si="100"/>
        <v>6297.13</v>
      </c>
      <c r="J798" s="46">
        <f t="shared" si="101"/>
        <v>45.904721674794708</v>
      </c>
      <c r="K798" s="58">
        <f t="shared" si="98"/>
        <v>45.904721674794708</v>
      </c>
    </row>
    <row r="799" spans="1:11">
      <c r="A799" s="9">
        <v>1794</v>
      </c>
      <c r="B799" s="23" t="s">
        <v>166</v>
      </c>
      <c r="C799" s="47">
        <v>17511.22</v>
      </c>
      <c r="D799" s="19">
        <v>2978.02</v>
      </c>
      <c r="E799" s="29">
        <f t="shared" si="99"/>
        <v>17.006353640694368</v>
      </c>
      <c r="F799" s="35">
        <v>1292.48</v>
      </c>
      <c r="G799" s="37">
        <v>2421.4</v>
      </c>
      <c r="H799" s="37">
        <v>2686</v>
      </c>
      <c r="I799" s="37">
        <f t="shared" si="100"/>
        <v>6399.88</v>
      </c>
      <c r="J799" s="46">
        <f t="shared" si="101"/>
        <v>46.532434983155937</v>
      </c>
      <c r="K799" s="58">
        <f t="shared" si="98"/>
        <v>46.532434983155937</v>
      </c>
    </row>
    <row r="800" spans="1:11">
      <c r="A800" s="9">
        <v>1795</v>
      </c>
      <c r="B800" s="23" t="s">
        <v>625</v>
      </c>
      <c r="C800" s="47">
        <v>7031.17</v>
      </c>
      <c r="D800" s="19">
        <v>1456.08</v>
      </c>
      <c r="E800" s="29">
        <f t="shared" si="99"/>
        <v>20.708928954924996</v>
      </c>
      <c r="F800" s="35">
        <v>466.24</v>
      </c>
      <c r="G800" s="37">
        <v>973.33</v>
      </c>
      <c r="H800" s="37">
        <v>2342</v>
      </c>
      <c r="I800" s="37">
        <f t="shared" si="100"/>
        <v>3781.57</v>
      </c>
      <c r="J800" s="46">
        <f t="shared" si="101"/>
        <v>38.504642251763158</v>
      </c>
      <c r="K800" s="58">
        <f t="shared" si="98"/>
        <v>38.504642251763158</v>
      </c>
    </row>
    <row r="801" spans="1:11">
      <c r="A801" s="9">
        <v>1796</v>
      </c>
      <c r="B801" s="23" t="s">
        <v>708</v>
      </c>
      <c r="C801" s="47">
        <v>9125.19</v>
      </c>
      <c r="D801" s="19">
        <v>1623.31</v>
      </c>
      <c r="E801" s="29">
        <f t="shared" si="99"/>
        <v>17.78932822220688</v>
      </c>
      <c r="F801" s="35">
        <v>330.13</v>
      </c>
      <c r="G801" s="37">
        <v>1559.99</v>
      </c>
      <c r="H801" s="37">
        <v>1230.8</v>
      </c>
      <c r="I801" s="37">
        <f t="shared" si="100"/>
        <v>3120.92</v>
      </c>
      <c r="J801" s="46">
        <f t="shared" si="101"/>
        <v>52.013829255475954</v>
      </c>
      <c r="K801" s="58">
        <f t="shared" si="98"/>
        <v>0</v>
      </c>
    </row>
    <row r="802" spans="1:11">
      <c r="A802" s="9">
        <v>1797</v>
      </c>
      <c r="B802" s="23" t="s">
        <v>42</v>
      </c>
      <c r="C802" s="47">
        <v>6162.45</v>
      </c>
      <c r="D802" s="19">
        <v>1630.06</v>
      </c>
      <c r="E802" s="29">
        <f t="shared" si="99"/>
        <v>26.451492507038598</v>
      </c>
      <c r="F802" s="35">
        <v>289.89999999999998</v>
      </c>
      <c r="G802" s="37">
        <v>758.38</v>
      </c>
      <c r="H802" s="37">
        <v>1976.7</v>
      </c>
      <c r="I802" s="37">
        <f t="shared" si="100"/>
        <v>3024.98</v>
      </c>
      <c r="J802" s="46">
        <f t="shared" si="101"/>
        <v>53.886637267023254</v>
      </c>
      <c r="K802" s="58">
        <f t="shared" si="98"/>
        <v>0</v>
      </c>
    </row>
    <row r="803" spans="1:11">
      <c r="A803" s="9">
        <v>1798</v>
      </c>
      <c r="B803" s="23" t="s">
        <v>709</v>
      </c>
      <c r="C803" s="47">
        <v>9722.41</v>
      </c>
      <c r="D803" s="19">
        <v>2690.64</v>
      </c>
      <c r="E803" s="29">
        <f t="shared" si="99"/>
        <v>27.674619770201009</v>
      </c>
      <c r="F803" s="35">
        <v>848.86</v>
      </c>
      <c r="G803" s="37">
        <v>1617.38</v>
      </c>
      <c r="H803" s="37">
        <v>3118.5</v>
      </c>
      <c r="I803" s="37">
        <f t="shared" si="100"/>
        <v>5584.74</v>
      </c>
      <c r="J803" s="46">
        <f t="shared" si="101"/>
        <v>48.178429076375984</v>
      </c>
      <c r="K803" s="58">
        <f t="shared" si="98"/>
        <v>48.178429076375984</v>
      </c>
    </row>
    <row r="804" spans="1:11">
      <c r="A804" s="9">
        <v>1792</v>
      </c>
      <c r="B804" s="23" t="s">
        <v>693</v>
      </c>
      <c r="C804" s="47">
        <v>109839.29</v>
      </c>
      <c r="D804" s="19">
        <v>9579.5499999999993</v>
      </c>
      <c r="E804" s="29">
        <f t="shared" si="99"/>
        <v>8.7214238183804724</v>
      </c>
      <c r="F804" s="35">
        <v>13643.18</v>
      </c>
      <c r="G804" s="37">
        <v>30701.87</v>
      </c>
      <c r="H804" s="37">
        <v>9498.9</v>
      </c>
      <c r="I804" s="37">
        <f t="shared" si="100"/>
        <v>53843.950000000004</v>
      </c>
      <c r="J804" s="46">
        <f t="shared" si="101"/>
        <v>17.791321030496459</v>
      </c>
      <c r="K804" s="58">
        <f t="shared" si="98"/>
        <v>17.791321030496459</v>
      </c>
    </row>
    <row r="805" spans="1:11">
      <c r="A805" s="9">
        <v>1799</v>
      </c>
      <c r="B805" s="23" t="s">
        <v>710</v>
      </c>
      <c r="C805" s="47">
        <v>26021.55</v>
      </c>
      <c r="D805" s="19">
        <v>5398.08</v>
      </c>
      <c r="E805" s="29">
        <f t="shared" si="99"/>
        <v>20.744652028799209</v>
      </c>
      <c r="F805" s="35">
        <v>1508.15</v>
      </c>
      <c r="G805" s="37">
        <v>3814.46</v>
      </c>
      <c r="H805" s="37">
        <v>3971.9</v>
      </c>
      <c r="I805" s="37">
        <f t="shared" si="100"/>
        <v>9294.51</v>
      </c>
      <c r="J805" s="46">
        <f t="shared" si="101"/>
        <v>58.078155814561491</v>
      </c>
      <c r="K805" s="58">
        <f t="shared" si="98"/>
        <v>0</v>
      </c>
    </row>
    <row r="806" spans="1:11">
      <c r="A806" s="9">
        <v>1800</v>
      </c>
      <c r="B806" s="23" t="s">
        <v>116</v>
      </c>
      <c r="C806" s="47">
        <v>5829.01</v>
      </c>
      <c r="D806" s="19">
        <v>1391.02</v>
      </c>
      <c r="E806" s="29">
        <f t="shared" si="99"/>
        <v>23.863743585960563</v>
      </c>
      <c r="F806" s="35">
        <v>360.22</v>
      </c>
      <c r="G806" s="37">
        <v>578.67999999999995</v>
      </c>
      <c r="H806" s="37">
        <v>1969.4</v>
      </c>
      <c r="I806" s="37">
        <f t="shared" si="100"/>
        <v>2908.3</v>
      </c>
      <c r="J806" s="46">
        <f t="shared" si="101"/>
        <v>47.829316095313409</v>
      </c>
      <c r="K806" s="58">
        <f t="shared" si="98"/>
        <v>47.829316095313409</v>
      </c>
    </row>
    <row r="807" spans="1:11">
      <c r="A807" s="9">
        <v>1801</v>
      </c>
      <c r="B807" s="23" t="s">
        <v>711</v>
      </c>
      <c r="C807" s="47">
        <v>4449.8500000000004</v>
      </c>
      <c r="D807" s="19">
        <v>1728.32</v>
      </c>
      <c r="E807" s="29">
        <f t="shared" si="99"/>
        <v>38.839960897558342</v>
      </c>
      <c r="F807" s="35">
        <v>205.11</v>
      </c>
      <c r="G807" s="37">
        <v>631.98</v>
      </c>
      <c r="H807" s="37">
        <v>1784.3</v>
      </c>
      <c r="I807" s="37">
        <f t="shared" si="100"/>
        <v>2621.39</v>
      </c>
      <c r="J807" s="46">
        <f t="shared" si="101"/>
        <v>65.931433323542095</v>
      </c>
      <c r="K807" s="58">
        <f t="shared" si="98"/>
        <v>0</v>
      </c>
    </row>
    <row r="808" spans="1:11">
      <c r="A808" s="9">
        <v>1802</v>
      </c>
      <c r="B808" s="23" t="s">
        <v>712</v>
      </c>
      <c r="C808" s="47">
        <v>4751.03</v>
      </c>
      <c r="D808" s="19">
        <v>1429.64</v>
      </c>
      <c r="E808" s="29">
        <f t="shared" si="99"/>
        <v>30.091159180219872</v>
      </c>
      <c r="F808" s="35">
        <v>139.18</v>
      </c>
      <c r="G808" s="37">
        <v>572.14</v>
      </c>
      <c r="H808" s="37">
        <v>1980.7</v>
      </c>
      <c r="I808" s="37">
        <f t="shared" si="100"/>
        <v>2692.02</v>
      </c>
      <c r="J808" s="46">
        <f t="shared" si="101"/>
        <v>53.106589104092841</v>
      </c>
      <c r="K808" s="58">
        <f t="shared" si="98"/>
        <v>0</v>
      </c>
    </row>
    <row r="809" spans="1:11">
      <c r="A809" s="9">
        <v>1803</v>
      </c>
      <c r="B809" s="23" t="s">
        <v>713</v>
      </c>
      <c r="C809" s="47">
        <v>18412.310000000001</v>
      </c>
      <c r="D809" s="19">
        <v>2953.56</v>
      </c>
      <c r="E809" s="29">
        <f t="shared" si="99"/>
        <v>16.04122459376363</v>
      </c>
      <c r="F809" s="35">
        <v>1409.7</v>
      </c>
      <c r="G809" s="37">
        <v>4483.5</v>
      </c>
      <c r="H809" s="37">
        <v>3170.6</v>
      </c>
      <c r="I809" s="37">
        <f t="shared" si="100"/>
        <v>9063.7999999999993</v>
      </c>
      <c r="J809" s="46">
        <f t="shared" si="101"/>
        <v>32.586332443346059</v>
      </c>
      <c r="K809" s="58">
        <f t="shared" si="98"/>
        <v>32.586332443346059</v>
      </c>
    </row>
    <row r="810" spans="1:11">
      <c r="A810" s="9">
        <v>1804</v>
      </c>
      <c r="B810" s="23" t="s">
        <v>714</v>
      </c>
      <c r="C810" s="47">
        <v>15331.81</v>
      </c>
      <c r="D810" s="19">
        <v>1931.85</v>
      </c>
      <c r="E810" s="29">
        <f t="shared" si="99"/>
        <v>12.60027354891562</v>
      </c>
      <c r="F810" s="35">
        <v>841.72</v>
      </c>
      <c r="G810" s="37">
        <v>1907.02</v>
      </c>
      <c r="H810" s="37">
        <v>2413.9</v>
      </c>
      <c r="I810" s="37">
        <f t="shared" si="100"/>
        <v>5162.6399999999994</v>
      </c>
      <c r="J810" s="46">
        <f t="shared" si="101"/>
        <v>37.419808470085073</v>
      </c>
      <c r="K810" s="58">
        <f t="shared" si="98"/>
        <v>37.419808470085073</v>
      </c>
    </row>
    <row r="811" spans="1:11">
      <c r="A811" s="7"/>
      <c r="B811" s="23"/>
      <c r="C811" s="47"/>
      <c r="D811" s="19"/>
      <c r="E811" s="29"/>
      <c r="F811" s="35"/>
      <c r="G811" s="37"/>
      <c r="H811" s="37"/>
      <c r="I811" s="37"/>
      <c r="J811" s="46"/>
      <c r="K811" s="58"/>
    </row>
    <row r="812" spans="1:11" s="5" customFormat="1">
      <c r="A812" s="8"/>
      <c r="B812" s="62" t="s">
        <v>715</v>
      </c>
      <c r="C812" s="48"/>
      <c r="D812" s="20"/>
      <c r="E812" s="31"/>
      <c r="F812" s="36"/>
      <c r="G812" s="38"/>
      <c r="H812" s="38"/>
      <c r="I812" s="39"/>
      <c r="J812" s="46"/>
      <c r="K812" s="59"/>
    </row>
    <row r="813" spans="1:11">
      <c r="A813" s="9">
        <v>1806</v>
      </c>
      <c r="B813" s="23" t="s">
        <v>716</v>
      </c>
      <c r="C813" s="47">
        <v>5740.44</v>
      </c>
      <c r="D813" s="19">
        <v>1485.5</v>
      </c>
      <c r="E813" s="29">
        <f t="shared" ref="E813:E835" si="102">D813/C813*100</f>
        <v>25.877807276097304</v>
      </c>
      <c r="F813" s="35">
        <v>273.45</v>
      </c>
      <c r="G813" s="37">
        <v>1012.26</v>
      </c>
      <c r="H813" s="37">
        <v>1554.4</v>
      </c>
      <c r="I813" s="37">
        <f t="shared" ref="I813:I835" si="103">F813+G813+H813</f>
        <v>2840.11</v>
      </c>
      <c r="J813" s="46">
        <f t="shared" ref="J813:J835" si="104">D813/I813*100</f>
        <v>52.304312156923494</v>
      </c>
      <c r="K813" s="58">
        <f t="shared" si="98"/>
        <v>0</v>
      </c>
    </row>
    <row r="814" spans="1:11">
      <c r="A814" s="9">
        <v>1808</v>
      </c>
      <c r="B814" s="23" t="s">
        <v>717</v>
      </c>
      <c r="C814" s="47">
        <v>4961.3</v>
      </c>
      <c r="D814" s="19">
        <v>1501.53</v>
      </c>
      <c r="E814" s="29">
        <f t="shared" si="102"/>
        <v>30.264849938524176</v>
      </c>
      <c r="F814" s="35">
        <v>250.45</v>
      </c>
      <c r="G814" s="37">
        <v>461.25</v>
      </c>
      <c r="H814" s="37">
        <v>1803.9</v>
      </c>
      <c r="I814" s="37">
        <f t="shared" si="103"/>
        <v>2515.6000000000004</v>
      </c>
      <c r="J814" s="46">
        <f t="shared" si="104"/>
        <v>59.688742248370161</v>
      </c>
      <c r="K814" s="58">
        <f t="shared" si="98"/>
        <v>0</v>
      </c>
    </row>
    <row r="815" spans="1:11">
      <c r="A815" s="9">
        <v>1807</v>
      </c>
      <c r="B815" s="23" t="s">
        <v>718</v>
      </c>
      <c r="C815" s="47">
        <v>5171.5</v>
      </c>
      <c r="D815" s="19">
        <v>1426.84</v>
      </c>
      <c r="E815" s="29">
        <f t="shared" si="102"/>
        <v>27.59044764575075</v>
      </c>
      <c r="F815" s="35">
        <v>258.41000000000003</v>
      </c>
      <c r="G815" s="37">
        <v>1806.66</v>
      </c>
      <c r="H815" s="37">
        <v>1370.7</v>
      </c>
      <c r="I815" s="37">
        <f t="shared" si="103"/>
        <v>3435.7700000000004</v>
      </c>
      <c r="J815" s="46">
        <f t="shared" si="104"/>
        <v>41.528973126839098</v>
      </c>
      <c r="K815" s="58">
        <f t="shared" si="98"/>
        <v>41.528973126839098</v>
      </c>
    </row>
    <row r="816" spans="1:11">
      <c r="A816" s="9">
        <v>1809</v>
      </c>
      <c r="B816" s="23" t="s">
        <v>719</v>
      </c>
      <c r="C816" s="47">
        <v>6741.05</v>
      </c>
      <c r="D816" s="19">
        <v>1787.91</v>
      </c>
      <c r="E816" s="29">
        <f t="shared" si="102"/>
        <v>26.522722721237791</v>
      </c>
      <c r="F816" s="35">
        <v>780.94</v>
      </c>
      <c r="G816" s="37">
        <v>749.64</v>
      </c>
      <c r="H816" s="37">
        <v>2576.6999999999998</v>
      </c>
      <c r="I816" s="37">
        <f t="shared" si="103"/>
        <v>4107.28</v>
      </c>
      <c r="J816" s="46">
        <f t="shared" si="104"/>
        <v>43.530268206696412</v>
      </c>
      <c r="K816" s="58">
        <f t="shared" si="98"/>
        <v>43.530268206696412</v>
      </c>
    </row>
    <row r="817" spans="1:11">
      <c r="A817" s="9">
        <v>1810</v>
      </c>
      <c r="B817" s="23" t="s">
        <v>720</v>
      </c>
      <c r="C817" s="47">
        <v>13615.15</v>
      </c>
      <c r="D817" s="19">
        <v>1997.96</v>
      </c>
      <c r="E817" s="29">
        <f t="shared" si="102"/>
        <v>14.674535352162849</v>
      </c>
      <c r="F817" s="35">
        <v>687.31</v>
      </c>
      <c r="G817" s="37">
        <v>2314.59</v>
      </c>
      <c r="H817" s="37">
        <v>2624.4</v>
      </c>
      <c r="I817" s="37">
        <f t="shared" si="103"/>
        <v>5626.3</v>
      </c>
      <c r="J817" s="46">
        <f t="shared" si="104"/>
        <v>35.511081883298075</v>
      </c>
      <c r="K817" s="58">
        <f t="shared" si="98"/>
        <v>35.511081883298075</v>
      </c>
    </row>
    <row r="818" spans="1:11">
      <c r="A818" s="9">
        <v>1811</v>
      </c>
      <c r="B818" s="23" t="s">
        <v>721</v>
      </c>
      <c r="C818" s="47">
        <v>6117.24</v>
      </c>
      <c r="D818" s="19">
        <v>1761.91</v>
      </c>
      <c r="E818" s="29">
        <f t="shared" si="102"/>
        <v>28.80236838835815</v>
      </c>
      <c r="F818" s="35">
        <v>565.6</v>
      </c>
      <c r="G818" s="37">
        <v>811.01</v>
      </c>
      <c r="H818" s="37">
        <v>2369.9</v>
      </c>
      <c r="I818" s="37">
        <f t="shared" si="103"/>
        <v>3746.51</v>
      </c>
      <c r="J818" s="46">
        <f t="shared" si="104"/>
        <v>47.028034090393461</v>
      </c>
      <c r="K818" s="58">
        <f t="shared" si="98"/>
        <v>47.028034090393461</v>
      </c>
    </row>
    <row r="819" spans="1:11">
      <c r="A819" s="9">
        <v>1812</v>
      </c>
      <c r="B819" s="23" t="s">
        <v>722</v>
      </c>
      <c r="C819" s="47">
        <v>5525.44</v>
      </c>
      <c r="D819" s="19">
        <v>1678.65</v>
      </c>
      <c r="E819" s="29">
        <f t="shared" si="102"/>
        <v>30.380385996409338</v>
      </c>
      <c r="F819" s="35">
        <v>309.56</v>
      </c>
      <c r="G819" s="37">
        <v>572.66999999999996</v>
      </c>
      <c r="H819" s="37">
        <v>1976.5</v>
      </c>
      <c r="I819" s="37">
        <f t="shared" si="103"/>
        <v>2858.73</v>
      </c>
      <c r="J819" s="46">
        <f t="shared" si="104"/>
        <v>58.720130967247698</v>
      </c>
      <c r="K819" s="58">
        <f t="shared" si="98"/>
        <v>0</v>
      </c>
    </row>
    <row r="820" spans="1:11">
      <c r="A820" s="9">
        <v>1813</v>
      </c>
      <c r="B820" s="23" t="s">
        <v>723</v>
      </c>
      <c r="C820" s="47">
        <v>2831.54</v>
      </c>
      <c r="D820" s="19">
        <v>1209.8800000000001</v>
      </c>
      <c r="E820" s="29">
        <f t="shared" si="102"/>
        <v>42.728691807285088</v>
      </c>
      <c r="F820" s="35">
        <v>387.34</v>
      </c>
      <c r="G820" s="37">
        <v>182.32</v>
      </c>
      <c r="H820" s="37">
        <v>1742.8</v>
      </c>
      <c r="I820" s="37">
        <f t="shared" si="103"/>
        <v>2312.46</v>
      </c>
      <c r="J820" s="46">
        <f t="shared" si="104"/>
        <v>52.320040130423884</v>
      </c>
      <c r="K820" s="58">
        <f t="shared" si="98"/>
        <v>0</v>
      </c>
    </row>
    <row r="821" spans="1:11">
      <c r="A821" s="9">
        <v>1814</v>
      </c>
      <c r="B821" s="23" t="s">
        <v>724</v>
      </c>
      <c r="C821" s="47">
        <v>6830.66</v>
      </c>
      <c r="D821" s="19">
        <v>1498.58</v>
      </c>
      <c r="E821" s="29">
        <f t="shared" si="102"/>
        <v>21.939021997874288</v>
      </c>
      <c r="F821" s="35">
        <v>308.73</v>
      </c>
      <c r="G821" s="37">
        <v>400.1</v>
      </c>
      <c r="H821" s="37">
        <v>1970</v>
      </c>
      <c r="I821" s="37">
        <f t="shared" si="103"/>
        <v>2678.83</v>
      </c>
      <c r="J821" s="46">
        <f t="shared" si="104"/>
        <v>55.941586438855772</v>
      </c>
      <c r="K821" s="58">
        <f t="shared" si="98"/>
        <v>0</v>
      </c>
    </row>
    <row r="822" spans="1:11">
      <c r="A822" s="9">
        <v>1815</v>
      </c>
      <c r="B822" s="23" t="s">
        <v>348</v>
      </c>
      <c r="C822" s="47">
        <v>2236.14</v>
      </c>
      <c r="D822" s="19">
        <v>1277.44</v>
      </c>
      <c r="E822" s="29">
        <f t="shared" si="102"/>
        <v>57.127013514359568</v>
      </c>
      <c r="F822" s="35">
        <v>205.21</v>
      </c>
      <c r="G822" s="37">
        <v>315.63</v>
      </c>
      <c r="H822" s="37">
        <v>1673.4</v>
      </c>
      <c r="I822" s="37">
        <f t="shared" si="103"/>
        <v>2194.2400000000002</v>
      </c>
      <c r="J822" s="46">
        <f t="shared" si="104"/>
        <v>58.21787953915706</v>
      </c>
      <c r="K822" s="58">
        <f t="shared" si="98"/>
        <v>0</v>
      </c>
    </row>
    <row r="823" spans="1:11">
      <c r="A823" s="9">
        <v>1816</v>
      </c>
      <c r="B823" s="23" t="s">
        <v>725</v>
      </c>
      <c r="C823" s="47">
        <v>3167.21</v>
      </c>
      <c r="D823" s="19">
        <v>1211.0999999999999</v>
      </c>
      <c r="E823" s="29">
        <f t="shared" si="102"/>
        <v>38.238702201622246</v>
      </c>
      <c r="F823" s="35">
        <v>181.95</v>
      </c>
      <c r="G823" s="37">
        <v>182.41</v>
      </c>
      <c r="H823" s="37">
        <v>1638.8</v>
      </c>
      <c r="I823" s="37">
        <f t="shared" si="103"/>
        <v>2003.1599999999999</v>
      </c>
      <c r="J823" s="46">
        <f t="shared" si="104"/>
        <v>60.459474031030972</v>
      </c>
      <c r="K823" s="58">
        <f t="shared" si="98"/>
        <v>0</v>
      </c>
    </row>
    <row r="824" spans="1:11">
      <c r="A824" s="9">
        <v>1817</v>
      </c>
      <c r="B824" s="23" t="s">
        <v>726</v>
      </c>
      <c r="C824" s="47">
        <v>11307.34</v>
      </c>
      <c r="D824" s="19">
        <v>1890.99</v>
      </c>
      <c r="E824" s="29">
        <f t="shared" si="102"/>
        <v>16.723561863356014</v>
      </c>
      <c r="F824" s="35">
        <v>450.66</v>
      </c>
      <c r="G824" s="37">
        <v>1648.63</v>
      </c>
      <c r="H824" s="37">
        <v>2437.3000000000002</v>
      </c>
      <c r="I824" s="37">
        <f t="shared" si="103"/>
        <v>4536.59</v>
      </c>
      <c r="J824" s="46">
        <f t="shared" si="104"/>
        <v>41.683070323745369</v>
      </c>
      <c r="K824" s="58">
        <f t="shared" si="98"/>
        <v>41.683070323745369</v>
      </c>
    </row>
    <row r="825" spans="1:11">
      <c r="A825" s="9">
        <v>1819</v>
      </c>
      <c r="B825" s="23" t="s">
        <v>674</v>
      </c>
      <c r="C825" s="47">
        <v>3931.39</v>
      </c>
      <c r="D825" s="19">
        <v>1214.98</v>
      </c>
      <c r="E825" s="29">
        <f t="shared" si="102"/>
        <v>30.904590997077371</v>
      </c>
      <c r="F825" s="35">
        <v>127.74</v>
      </c>
      <c r="G825" s="37">
        <v>308.85000000000002</v>
      </c>
      <c r="H825" s="37">
        <v>1656.1</v>
      </c>
      <c r="I825" s="37">
        <f t="shared" si="103"/>
        <v>2092.69</v>
      </c>
      <c r="J825" s="46">
        <f t="shared" si="104"/>
        <v>58.058288614176014</v>
      </c>
      <c r="K825" s="58">
        <f t="shared" ref="K825:K877" si="105">IF(J825&gt;50,0,J825)</f>
        <v>0</v>
      </c>
    </row>
    <row r="826" spans="1:11">
      <c r="A826" s="9">
        <v>1820</v>
      </c>
      <c r="B826" s="23" t="s">
        <v>727</v>
      </c>
      <c r="C826" s="47">
        <v>5329.39</v>
      </c>
      <c r="D826" s="19">
        <v>1483.81</v>
      </c>
      <c r="E826" s="29">
        <f t="shared" si="102"/>
        <v>27.842023195900467</v>
      </c>
      <c r="F826" s="35">
        <v>338.71</v>
      </c>
      <c r="G826" s="37">
        <v>872.37</v>
      </c>
      <c r="H826" s="37">
        <v>1957</v>
      </c>
      <c r="I826" s="37">
        <f t="shared" si="103"/>
        <v>3168.08</v>
      </c>
      <c r="J826" s="46">
        <f t="shared" si="104"/>
        <v>46.836254134996594</v>
      </c>
      <c r="K826" s="58">
        <f t="shared" si="105"/>
        <v>46.836254134996594</v>
      </c>
    </row>
    <row r="827" spans="1:11">
      <c r="A827" s="9">
        <v>1821</v>
      </c>
      <c r="B827" s="23" t="s">
        <v>728</v>
      </c>
      <c r="C827" s="47">
        <v>3659.18</v>
      </c>
      <c r="D827" s="19">
        <v>1326.44</v>
      </c>
      <c r="E827" s="29">
        <f t="shared" si="102"/>
        <v>36.24965156127876</v>
      </c>
      <c r="F827" s="35">
        <v>155.59</v>
      </c>
      <c r="G827" s="37">
        <v>439.41</v>
      </c>
      <c r="H827" s="37">
        <v>1548.8</v>
      </c>
      <c r="I827" s="37">
        <f t="shared" si="103"/>
        <v>2143.8000000000002</v>
      </c>
      <c r="J827" s="46">
        <f t="shared" si="104"/>
        <v>61.8733090773393</v>
      </c>
      <c r="K827" s="58">
        <f t="shared" si="105"/>
        <v>0</v>
      </c>
    </row>
    <row r="828" spans="1:11">
      <c r="A828" s="9">
        <v>1822</v>
      </c>
      <c r="B828" s="23" t="s">
        <v>729</v>
      </c>
      <c r="C828" s="47">
        <v>7789.12</v>
      </c>
      <c r="D828" s="19">
        <v>2296.36</v>
      </c>
      <c r="E828" s="29">
        <f t="shared" si="102"/>
        <v>29.481635922928394</v>
      </c>
      <c r="F828" s="35">
        <v>491.02</v>
      </c>
      <c r="G828" s="37">
        <v>1151.03</v>
      </c>
      <c r="H828" s="37">
        <v>2437.1</v>
      </c>
      <c r="I828" s="37">
        <f t="shared" si="103"/>
        <v>4079.1499999999996</v>
      </c>
      <c r="J828" s="46">
        <f t="shared" si="104"/>
        <v>56.295061471139832</v>
      </c>
      <c r="K828" s="58">
        <f t="shared" si="105"/>
        <v>0</v>
      </c>
    </row>
    <row r="829" spans="1:11">
      <c r="A829" s="9">
        <v>1823</v>
      </c>
      <c r="B829" s="23" t="s">
        <v>730</v>
      </c>
      <c r="C829" s="47">
        <v>2053.9299999999998</v>
      </c>
      <c r="D829" s="19">
        <v>1352.42</v>
      </c>
      <c r="E829" s="29">
        <f t="shared" si="102"/>
        <v>65.845476720238764</v>
      </c>
      <c r="F829" s="35">
        <v>396.27</v>
      </c>
      <c r="G829" s="37">
        <v>793.2</v>
      </c>
      <c r="H829" s="37">
        <v>522.5</v>
      </c>
      <c r="I829" s="37">
        <f t="shared" si="103"/>
        <v>1711.97</v>
      </c>
      <c r="J829" s="46">
        <f t="shared" si="104"/>
        <v>78.997879635741285</v>
      </c>
      <c r="K829" s="58">
        <f t="shared" si="105"/>
        <v>0</v>
      </c>
    </row>
    <row r="830" spans="1:11">
      <c r="A830" s="9">
        <v>1824</v>
      </c>
      <c r="B830" s="23" t="s">
        <v>731</v>
      </c>
      <c r="C830" s="47">
        <v>2228.29</v>
      </c>
      <c r="D830" s="19">
        <v>1248.96</v>
      </c>
      <c r="E830" s="29">
        <f t="shared" si="102"/>
        <v>56.050155051631521</v>
      </c>
      <c r="F830" s="35">
        <v>220.44</v>
      </c>
      <c r="G830" s="37">
        <v>455.54</v>
      </c>
      <c r="H830" s="37">
        <v>1665</v>
      </c>
      <c r="I830" s="37">
        <f t="shared" si="103"/>
        <v>2340.98</v>
      </c>
      <c r="J830" s="46">
        <f t="shared" si="104"/>
        <v>53.352014968090288</v>
      </c>
      <c r="K830" s="58">
        <f t="shared" si="105"/>
        <v>0</v>
      </c>
    </row>
    <row r="831" spans="1:11">
      <c r="A831" s="9">
        <v>1825</v>
      </c>
      <c r="B831" s="23" t="s">
        <v>732</v>
      </c>
      <c r="C831" s="47">
        <v>4902.1499999999996</v>
      </c>
      <c r="D831" s="19">
        <v>1436.9</v>
      </c>
      <c r="E831" s="29">
        <f t="shared" si="102"/>
        <v>29.31162857113716</v>
      </c>
      <c r="F831" s="35">
        <v>351.36</v>
      </c>
      <c r="G831" s="37">
        <v>504.23</v>
      </c>
      <c r="H831" s="37">
        <v>1930.8</v>
      </c>
      <c r="I831" s="37">
        <f t="shared" si="103"/>
        <v>2786.39</v>
      </c>
      <c r="J831" s="46">
        <f t="shared" si="104"/>
        <v>51.568516969986256</v>
      </c>
      <c r="K831" s="58">
        <f t="shared" si="105"/>
        <v>0</v>
      </c>
    </row>
    <row r="832" spans="1:11">
      <c r="A832" s="9">
        <v>1826</v>
      </c>
      <c r="B832" s="23" t="s">
        <v>733</v>
      </c>
      <c r="C832" s="47">
        <v>5157.57</v>
      </c>
      <c r="D832" s="19">
        <v>1308.19</v>
      </c>
      <c r="E832" s="29">
        <f t="shared" si="102"/>
        <v>25.364464272903714</v>
      </c>
      <c r="F832" s="35">
        <v>589.45000000000005</v>
      </c>
      <c r="G832" s="37">
        <v>1021.31</v>
      </c>
      <c r="H832" s="37">
        <v>1443.4</v>
      </c>
      <c r="I832" s="37">
        <f t="shared" si="103"/>
        <v>3054.16</v>
      </c>
      <c r="J832" s="46">
        <f t="shared" si="104"/>
        <v>42.833053932996314</v>
      </c>
      <c r="K832" s="58">
        <f t="shared" si="105"/>
        <v>42.833053932996314</v>
      </c>
    </row>
    <row r="833" spans="1:11">
      <c r="A833" s="9">
        <v>1827</v>
      </c>
      <c r="B833" s="23" t="s">
        <v>734</v>
      </c>
      <c r="C833" s="47">
        <v>2394.4</v>
      </c>
      <c r="D833" s="19">
        <v>1147.54</v>
      </c>
      <c r="E833" s="29">
        <f t="shared" si="102"/>
        <v>47.925993985967253</v>
      </c>
      <c r="F833" s="35">
        <v>205.18</v>
      </c>
      <c r="G833" s="37">
        <v>597.96</v>
      </c>
      <c r="H833" s="37">
        <v>1402.5</v>
      </c>
      <c r="I833" s="37">
        <f t="shared" si="103"/>
        <v>2205.6400000000003</v>
      </c>
      <c r="J833" s="46">
        <f t="shared" si="104"/>
        <v>52.027529424566097</v>
      </c>
      <c r="K833" s="58">
        <f t="shared" si="105"/>
        <v>0</v>
      </c>
    </row>
    <row r="834" spans="1:11">
      <c r="A834" s="9">
        <v>1818</v>
      </c>
      <c r="B834" s="23" t="s">
        <v>715</v>
      </c>
      <c r="C834" s="47">
        <v>38532.35</v>
      </c>
      <c r="D834" s="19">
        <v>4909.05</v>
      </c>
      <c r="E834" s="29">
        <f t="shared" si="102"/>
        <v>12.740074249299616</v>
      </c>
      <c r="F834" s="35">
        <v>2479.02</v>
      </c>
      <c r="G834" s="37">
        <v>10225.82</v>
      </c>
      <c r="H834" s="37">
        <v>3625.9</v>
      </c>
      <c r="I834" s="37">
        <f t="shared" si="103"/>
        <v>16330.74</v>
      </c>
      <c r="J834" s="46">
        <f t="shared" si="104"/>
        <v>30.060180983837842</v>
      </c>
      <c r="K834" s="58">
        <f t="shared" si="105"/>
        <v>30.060180983837842</v>
      </c>
    </row>
    <row r="835" spans="1:11">
      <c r="A835" s="9">
        <v>1828</v>
      </c>
      <c r="B835" s="23" t="s">
        <v>735</v>
      </c>
      <c r="C835" s="47">
        <v>6339.47</v>
      </c>
      <c r="D835" s="19">
        <v>1411.37</v>
      </c>
      <c r="E835" s="29">
        <f t="shared" si="102"/>
        <v>22.263217587590127</v>
      </c>
      <c r="F835" s="35">
        <v>548.85</v>
      </c>
      <c r="G835" s="37">
        <v>821.05</v>
      </c>
      <c r="H835" s="37">
        <v>2288.8000000000002</v>
      </c>
      <c r="I835" s="37">
        <f t="shared" si="103"/>
        <v>3658.7000000000003</v>
      </c>
      <c r="J835" s="46">
        <f t="shared" si="104"/>
        <v>38.575723617678406</v>
      </c>
      <c r="K835" s="58">
        <f t="shared" si="105"/>
        <v>38.575723617678406</v>
      </c>
    </row>
    <row r="836" spans="1:11">
      <c r="A836" s="7"/>
      <c r="B836" s="23"/>
      <c r="C836" s="47"/>
      <c r="D836" s="19"/>
      <c r="E836" s="29"/>
      <c r="F836" s="35"/>
      <c r="G836" s="37"/>
      <c r="H836" s="37"/>
      <c r="I836" s="37"/>
      <c r="J836" s="46"/>
      <c r="K836" s="58"/>
    </row>
    <row r="837" spans="1:11" s="5" customFormat="1">
      <c r="A837" s="8"/>
      <c r="B837" s="62" t="s">
        <v>736</v>
      </c>
      <c r="C837" s="48"/>
      <c r="D837" s="20"/>
      <c r="E837" s="31"/>
      <c r="F837" s="36"/>
      <c r="G837" s="38"/>
      <c r="H837" s="38"/>
      <c r="I837" s="39"/>
      <c r="J837" s="49"/>
      <c r="K837" s="59"/>
    </row>
    <row r="838" spans="1:11">
      <c r="A838" s="9">
        <v>1830</v>
      </c>
      <c r="B838" s="23" t="s">
        <v>737</v>
      </c>
      <c r="C838" s="47">
        <v>3288.86</v>
      </c>
      <c r="D838" s="19">
        <v>1241.21</v>
      </c>
      <c r="E838" s="29">
        <f t="shared" ref="E838:E860" si="106">D838/C838*100</f>
        <v>37.739824741703814</v>
      </c>
      <c r="F838" s="35">
        <v>307.99</v>
      </c>
      <c r="G838" s="37">
        <v>338.47</v>
      </c>
      <c r="H838" s="37">
        <v>1047</v>
      </c>
      <c r="I838" s="37">
        <f t="shared" ref="I838:I860" si="107">F838+G838+H838</f>
        <v>1693.46</v>
      </c>
      <c r="J838" s="46">
        <f t="shared" ref="J838:J860" si="108">D838/I838*100</f>
        <v>73.294320503584373</v>
      </c>
      <c r="K838" s="58">
        <f t="shared" si="105"/>
        <v>0</v>
      </c>
    </row>
    <row r="839" spans="1:11">
      <c r="A839" s="9">
        <v>1831</v>
      </c>
      <c r="B839" s="23" t="s">
        <v>121</v>
      </c>
      <c r="C839" s="47">
        <v>7803.85</v>
      </c>
      <c r="D839" s="19">
        <v>2175.48</v>
      </c>
      <c r="E839" s="29">
        <f t="shared" si="106"/>
        <v>27.877009424835176</v>
      </c>
      <c r="F839" s="35">
        <v>670.28</v>
      </c>
      <c r="G839" s="37">
        <v>1004.92</v>
      </c>
      <c r="H839" s="37">
        <v>2470.1999999999998</v>
      </c>
      <c r="I839" s="37">
        <f t="shared" si="107"/>
        <v>4145.3999999999996</v>
      </c>
      <c r="J839" s="46">
        <f t="shared" si="108"/>
        <v>52.479374728614857</v>
      </c>
      <c r="K839" s="58">
        <f t="shared" si="105"/>
        <v>0</v>
      </c>
    </row>
    <row r="840" spans="1:11">
      <c r="A840" s="9">
        <v>1832</v>
      </c>
      <c r="B840" s="23" t="s">
        <v>738</v>
      </c>
      <c r="C840" s="47">
        <v>5108.51</v>
      </c>
      <c r="D840" s="19">
        <v>1578.56</v>
      </c>
      <c r="E840" s="29">
        <f t="shared" si="106"/>
        <v>30.900595281207238</v>
      </c>
      <c r="F840" s="35">
        <v>470.2</v>
      </c>
      <c r="G840" s="37">
        <v>601.79999999999995</v>
      </c>
      <c r="H840" s="37">
        <v>1651.3</v>
      </c>
      <c r="I840" s="37">
        <f t="shared" si="107"/>
        <v>2723.3</v>
      </c>
      <c r="J840" s="46">
        <f t="shared" si="108"/>
        <v>57.964968971468437</v>
      </c>
      <c r="K840" s="58">
        <f t="shared" si="105"/>
        <v>0</v>
      </c>
    </row>
    <row r="841" spans="1:11">
      <c r="A841" s="9">
        <v>1834</v>
      </c>
      <c r="B841" s="23" t="s">
        <v>739</v>
      </c>
      <c r="C841" s="47">
        <v>7961.45</v>
      </c>
      <c r="D841" s="19">
        <v>1854.84</v>
      </c>
      <c r="E841" s="29">
        <f t="shared" si="106"/>
        <v>23.297766110444705</v>
      </c>
      <c r="F841" s="35">
        <v>598.69000000000005</v>
      </c>
      <c r="G841" s="37">
        <v>1281.1400000000001</v>
      </c>
      <c r="H841" s="37">
        <v>2462.3000000000002</v>
      </c>
      <c r="I841" s="37">
        <f t="shared" si="107"/>
        <v>4342.13</v>
      </c>
      <c r="J841" s="46">
        <f t="shared" si="108"/>
        <v>42.71728391365528</v>
      </c>
      <c r="K841" s="58">
        <f t="shared" si="105"/>
        <v>42.71728391365528</v>
      </c>
    </row>
    <row r="842" spans="1:11">
      <c r="A842" s="9">
        <v>1833</v>
      </c>
      <c r="B842" s="23" t="s">
        <v>740</v>
      </c>
      <c r="C842" s="47">
        <v>9849.6299999999992</v>
      </c>
      <c r="D842" s="19">
        <v>2870.8</v>
      </c>
      <c r="E842" s="29">
        <f t="shared" si="106"/>
        <v>29.146272499576131</v>
      </c>
      <c r="F842" s="35">
        <v>1160.78</v>
      </c>
      <c r="G842" s="37">
        <v>1376.09</v>
      </c>
      <c r="H842" s="37">
        <v>2914.4</v>
      </c>
      <c r="I842" s="37">
        <f t="shared" si="107"/>
        <v>5451.27</v>
      </c>
      <c r="J842" s="46">
        <f t="shared" si="108"/>
        <v>52.662957439275615</v>
      </c>
      <c r="K842" s="58">
        <f t="shared" si="105"/>
        <v>0</v>
      </c>
    </row>
    <row r="843" spans="1:11">
      <c r="A843" s="9">
        <v>1835</v>
      </c>
      <c r="B843" s="23" t="s">
        <v>741</v>
      </c>
      <c r="C843" s="47">
        <v>11923.98</v>
      </c>
      <c r="D843" s="19">
        <v>2455.66</v>
      </c>
      <c r="E843" s="29">
        <f t="shared" si="106"/>
        <v>20.594298212509582</v>
      </c>
      <c r="F843" s="35">
        <v>533.82000000000005</v>
      </c>
      <c r="G843" s="37">
        <v>1648.14</v>
      </c>
      <c r="H843" s="37">
        <v>2391.5</v>
      </c>
      <c r="I843" s="37">
        <f t="shared" si="107"/>
        <v>4573.46</v>
      </c>
      <c r="J843" s="46">
        <f t="shared" si="108"/>
        <v>53.693702361013315</v>
      </c>
      <c r="K843" s="58">
        <f t="shared" si="105"/>
        <v>0</v>
      </c>
    </row>
    <row r="844" spans="1:11">
      <c r="A844" s="9">
        <v>1836</v>
      </c>
      <c r="B844" s="23" t="s">
        <v>742</v>
      </c>
      <c r="C844" s="47">
        <v>9171.65</v>
      </c>
      <c r="D844" s="19">
        <v>2351.44</v>
      </c>
      <c r="E844" s="29">
        <f t="shared" si="106"/>
        <v>25.638134904842641</v>
      </c>
      <c r="F844" s="35">
        <v>793.19</v>
      </c>
      <c r="G844" s="37">
        <v>1684.94</v>
      </c>
      <c r="H844" s="37">
        <v>2078.6999999999998</v>
      </c>
      <c r="I844" s="37">
        <f t="shared" si="107"/>
        <v>4556.83</v>
      </c>
      <c r="J844" s="46">
        <f t="shared" si="108"/>
        <v>51.602539484685629</v>
      </c>
      <c r="K844" s="58">
        <f t="shared" si="105"/>
        <v>0</v>
      </c>
    </row>
    <row r="845" spans="1:11">
      <c r="A845" s="9">
        <v>1837</v>
      </c>
      <c r="B845" s="23" t="s">
        <v>743</v>
      </c>
      <c r="C845" s="47">
        <v>10261.549999999999</v>
      </c>
      <c r="D845" s="19">
        <v>2327.9899999999998</v>
      </c>
      <c r="E845" s="29">
        <f t="shared" si="106"/>
        <v>22.686533710794176</v>
      </c>
      <c r="F845" s="35">
        <v>1014.64</v>
      </c>
      <c r="G845" s="37">
        <v>2017.59</v>
      </c>
      <c r="H845" s="37">
        <v>2304.1999999999998</v>
      </c>
      <c r="I845" s="37">
        <f t="shared" si="107"/>
        <v>5336.43</v>
      </c>
      <c r="J845" s="46">
        <f t="shared" si="108"/>
        <v>43.624483034538066</v>
      </c>
      <c r="K845" s="58">
        <f t="shared" si="105"/>
        <v>43.624483034538066</v>
      </c>
    </row>
    <row r="846" spans="1:11">
      <c r="A846" s="9">
        <v>1838</v>
      </c>
      <c r="B846" s="23" t="s">
        <v>744</v>
      </c>
      <c r="C846" s="47">
        <v>12544.49</v>
      </c>
      <c r="D846" s="19">
        <v>2856.34</v>
      </c>
      <c r="E846" s="29">
        <f t="shared" si="106"/>
        <v>22.769678161487636</v>
      </c>
      <c r="F846" s="35">
        <v>969.56</v>
      </c>
      <c r="G846" s="37">
        <v>2867.92</v>
      </c>
      <c r="H846" s="37">
        <v>2965.5</v>
      </c>
      <c r="I846" s="37">
        <f t="shared" si="107"/>
        <v>6802.98</v>
      </c>
      <c r="J846" s="46">
        <f t="shared" si="108"/>
        <v>41.986599990004386</v>
      </c>
      <c r="K846" s="58">
        <f t="shared" si="105"/>
        <v>41.986599990004386</v>
      </c>
    </row>
    <row r="847" spans="1:11">
      <c r="A847" s="9">
        <v>1839</v>
      </c>
      <c r="B847" s="23" t="s">
        <v>745</v>
      </c>
      <c r="C847" s="47">
        <v>12188.51</v>
      </c>
      <c r="D847" s="19">
        <v>2551.52</v>
      </c>
      <c r="E847" s="29">
        <f t="shared" si="106"/>
        <v>20.93381389521771</v>
      </c>
      <c r="F847" s="35">
        <v>764.96</v>
      </c>
      <c r="G847" s="37">
        <v>1077.56</v>
      </c>
      <c r="H847" s="37">
        <v>2639.7</v>
      </c>
      <c r="I847" s="37">
        <f t="shared" si="107"/>
        <v>4482.2199999999993</v>
      </c>
      <c r="J847" s="46">
        <f t="shared" si="108"/>
        <v>56.925362878216603</v>
      </c>
      <c r="K847" s="58">
        <f t="shared" si="105"/>
        <v>0</v>
      </c>
    </row>
    <row r="848" spans="1:11">
      <c r="A848" s="9">
        <v>1840</v>
      </c>
      <c r="B848" s="23" t="s">
        <v>746</v>
      </c>
      <c r="C848" s="47">
        <v>3092.67</v>
      </c>
      <c r="D848" s="19">
        <v>1411.22</v>
      </c>
      <c r="E848" s="29">
        <f t="shared" si="106"/>
        <v>45.631121328819432</v>
      </c>
      <c r="F848" s="35">
        <v>308.45999999999998</v>
      </c>
      <c r="G848" s="37">
        <v>463.47</v>
      </c>
      <c r="H848" s="37">
        <v>1158</v>
      </c>
      <c r="I848" s="37">
        <f t="shared" si="107"/>
        <v>1929.93</v>
      </c>
      <c r="J848" s="46">
        <f t="shared" si="108"/>
        <v>73.122859378319419</v>
      </c>
      <c r="K848" s="58">
        <f t="shared" si="105"/>
        <v>0</v>
      </c>
    </row>
    <row r="849" spans="1:11">
      <c r="A849" s="9">
        <v>1841</v>
      </c>
      <c r="B849" s="23" t="s">
        <v>747</v>
      </c>
      <c r="C849" s="47">
        <v>15492.61</v>
      </c>
      <c r="D849" s="19">
        <v>2981.01</v>
      </c>
      <c r="E849" s="29">
        <f t="shared" si="106"/>
        <v>19.241496429588043</v>
      </c>
      <c r="F849" s="35">
        <v>1421.13</v>
      </c>
      <c r="G849" s="37">
        <v>4488.6000000000004</v>
      </c>
      <c r="H849" s="37">
        <v>3236.9</v>
      </c>
      <c r="I849" s="37">
        <f t="shared" si="107"/>
        <v>9146.630000000001</v>
      </c>
      <c r="J849" s="46">
        <f t="shared" si="108"/>
        <v>32.591347851613108</v>
      </c>
      <c r="K849" s="58">
        <f t="shared" si="105"/>
        <v>32.591347851613108</v>
      </c>
    </row>
    <row r="850" spans="1:11">
      <c r="A850" s="9">
        <v>1843</v>
      </c>
      <c r="B850" s="23" t="s">
        <v>285</v>
      </c>
      <c r="C850" s="47">
        <v>9532.98</v>
      </c>
      <c r="D850" s="19">
        <v>2066.9899999999998</v>
      </c>
      <c r="E850" s="29">
        <f t="shared" si="106"/>
        <v>21.682516904472681</v>
      </c>
      <c r="F850" s="35">
        <v>756.36</v>
      </c>
      <c r="G850" s="37">
        <v>3289.07</v>
      </c>
      <c r="H850" s="37">
        <v>1061.7</v>
      </c>
      <c r="I850" s="37">
        <f t="shared" si="107"/>
        <v>5107.13</v>
      </c>
      <c r="J850" s="46">
        <f t="shared" si="108"/>
        <v>40.472633357678376</v>
      </c>
      <c r="K850" s="58">
        <f t="shared" si="105"/>
        <v>40.472633357678376</v>
      </c>
    </row>
    <row r="851" spans="1:11">
      <c r="A851" s="9">
        <v>1844</v>
      </c>
      <c r="B851" s="23" t="s">
        <v>748</v>
      </c>
      <c r="C851" s="47">
        <v>15080.37</v>
      </c>
      <c r="D851" s="19">
        <v>2252.67</v>
      </c>
      <c r="E851" s="29">
        <f t="shared" si="106"/>
        <v>14.937763463363298</v>
      </c>
      <c r="F851" s="35">
        <v>820.39</v>
      </c>
      <c r="G851" s="37">
        <v>2545.6799999999998</v>
      </c>
      <c r="H851" s="37">
        <v>2113.6999999999998</v>
      </c>
      <c r="I851" s="37">
        <f t="shared" si="107"/>
        <v>5479.7699999999995</v>
      </c>
      <c r="J851" s="46">
        <f t="shared" si="108"/>
        <v>41.108842159433706</v>
      </c>
      <c r="K851" s="58">
        <f t="shared" si="105"/>
        <v>41.108842159433706</v>
      </c>
    </row>
    <row r="852" spans="1:11">
      <c r="A852" s="9">
        <v>1845</v>
      </c>
      <c r="B852" s="23" t="s">
        <v>749</v>
      </c>
      <c r="C852" s="47">
        <v>17071.45</v>
      </c>
      <c r="D852" s="19">
        <v>4304.03</v>
      </c>
      <c r="E852" s="29">
        <f t="shared" si="106"/>
        <v>25.21185956670347</v>
      </c>
      <c r="F852" s="35">
        <v>4884.68</v>
      </c>
      <c r="G852" s="37">
        <v>5199.6400000000003</v>
      </c>
      <c r="H852" s="37">
        <v>1415.4</v>
      </c>
      <c r="I852" s="37">
        <f t="shared" si="107"/>
        <v>11499.72</v>
      </c>
      <c r="J852" s="46">
        <f t="shared" si="108"/>
        <v>37.427259098482395</v>
      </c>
      <c r="K852" s="58">
        <f t="shared" si="105"/>
        <v>37.427259098482395</v>
      </c>
    </row>
    <row r="853" spans="1:11">
      <c r="A853" s="9">
        <v>1846</v>
      </c>
      <c r="B853" s="23" t="s">
        <v>750</v>
      </c>
      <c r="C853" s="47">
        <v>11749.22</v>
      </c>
      <c r="D853" s="19">
        <v>3676.61</v>
      </c>
      <c r="E853" s="29">
        <f t="shared" si="106"/>
        <v>31.292375153414444</v>
      </c>
      <c r="F853" s="35">
        <v>691.61</v>
      </c>
      <c r="G853" s="37">
        <v>2382.85</v>
      </c>
      <c r="H853" s="37">
        <v>2614.9</v>
      </c>
      <c r="I853" s="37">
        <f t="shared" si="107"/>
        <v>5689.3600000000006</v>
      </c>
      <c r="J853" s="46">
        <f t="shared" si="108"/>
        <v>64.622558600615889</v>
      </c>
      <c r="K853" s="58">
        <f t="shared" si="105"/>
        <v>0</v>
      </c>
    </row>
    <row r="854" spans="1:11">
      <c r="A854" s="9">
        <v>1847</v>
      </c>
      <c r="B854" s="23" t="s">
        <v>751</v>
      </c>
      <c r="C854" s="47">
        <v>3967.89</v>
      </c>
      <c r="D854" s="19">
        <v>1281.04</v>
      </c>
      <c r="E854" s="29">
        <f t="shared" si="106"/>
        <v>32.28516919571863</v>
      </c>
      <c r="F854" s="35">
        <v>665.46</v>
      </c>
      <c r="G854" s="37">
        <v>1651.12</v>
      </c>
      <c r="H854" s="37">
        <v>751.4</v>
      </c>
      <c r="I854" s="37">
        <f t="shared" si="107"/>
        <v>3067.98</v>
      </c>
      <c r="J854" s="46">
        <f t="shared" si="108"/>
        <v>41.755161376540919</v>
      </c>
      <c r="K854" s="58">
        <f t="shared" si="105"/>
        <v>41.755161376540919</v>
      </c>
    </row>
    <row r="855" spans="1:11">
      <c r="A855" s="9">
        <v>1848</v>
      </c>
      <c r="B855" s="23" t="s">
        <v>752</v>
      </c>
      <c r="C855" s="47">
        <v>11600.98</v>
      </c>
      <c r="D855" s="19">
        <v>2210.66</v>
      </c>
      <c r="E855" s="29">
        <f t="shared" si="106"/>
        <v>19.055803906221715</v>
      </c>
      <c r="F855" s="35">
        <v>714.2</v>
      </c>
      <c r="G855" s="37">
        <v>1907</v>
      </c>
      <c r="H855" s="37">
        <v>2906.7</v>
      </c>
      <c r="I855" s="37">
        <f t="shared" si="107"/>
        <v>5527.9</v>
      </c>
      <c r="J855" s="46">
        <f t="shared" si="108"/>
        <v>39.990954973859878</v>
      </c>
      <c r="K855" s="58">
        <f t="shared" si="105"/>
        <v>39.990954973859878</v>
      </c>
    </row>
    <row r="856" spans="1:11">
      <c r="A856" s="9">
        <v>1842</v>
      </c>
      <c r="B856" s="23" t="s">
        <v>736</v>
      </c>
      <c r="C856" s="47">
        <v>36847.040000000001</v>
      </c>
      <c r="D856" s="19">
        <v>8873.6</v>
      </c>
      <c r="E856" s="29">
        <f t="shared" si="106"/>
        <v>24.082260067565809</v>
      </c>
      <c r="F856" s="35">
        <v>3993.13</v>
      </c>
      <c r="G856" s="37">
        <v>17320.490000000002</v>
      </c>
      <c r="H856" s="37">
        <v>3629.2</v>
      </c>
      <c r="I856" s="37">
        <f t="shared" si="107"/>
        <v>24942.820000000003</v>
      </c>
      <c r="J856" s="46">
        <f t="shared" si="108"/>
        <v>35.575768898624929</v>
      </c>
      <c r="K856" s="58">
        <f t="shared" si="105"/>
        <v>35.575768898624929</v>
      </c>
    </row>
    <row r="857" spans="1:11">
      <c r="A857" s="9">
        <v>1849</v>
      </c>
      <c r="B857" s="23" t="s">
        <v>400</v>
      </c>
      <c r="C857" s="47">
        <v>6043.47</v>
      </c>
      <c r="D857" s="19">
        <v>1662.75</v>
      </c>
      <c r="E857" s="29">
        <f t="shared" si="106"/>
        <v>27.513167104329135</v>
      </c>
      <c r="F857" s="35">
        <v>486.8</v>
      </c>
      <c r="G857" s="37">
        <v>553.82000000000005</v>
      </c>
      <c r="H857" s="37">
        <v>1701.3</v>
      </c>
      <c r="I857" s="37">
        <f t="shared" si="107"/>
        <v>2741.92</v>
      </c>
      <c r="J857" s="46">
        <f t="shared" si="108"/>
        <v>60.641813036120674</v>
      </c>
      <c r="K857" s="58">
        <f t="shared" si="105"/>
        <v>0</v>
      </c>
    </row>
    <row r="858" spans="1:11">
      <c r="A858" s="9">
        <v>1850</v>
      </c>
      <c r="B858" s="23" t="s">
        <v>753</v>
      </c>
      <c r="C858" s="47">
        <v>20050.509999999998</v>
      </c>
      <c r="D858" s="19">
        <v>3722.2</v>
      </c>
      <c r="E858" s="29">
        <f t="shared" si="106"/>
        <v>18.564116324223175</v>
      </c>
      <c r="F858" s="35">
        <v>3165.23</v>
      </c>
      <c r="G858" s="37">
        <v>4154.16</v>
      </c>
      <c r="H858" s="37">
        <v>4688.6000000000004</v>
      </c>
      <c r="I858" s="37">
        <f t="shared" si="107"/>
        <v>12007.99</v>
      </c>
      <c r="J858" s="46">
        <f t="shared" si="108"/>
        <v>30.997694035388101</v>
      </c>
      <c r="K858" s="58">
        <f t="shared" si="105"/>
        <v>30.997694035388101</v>
      </c>
    </row>
    <row r="859" spans="1:11">
      <c r="A859" s="9">
        <v>1851</v>
      </c>
      <c r="B859" s="23" t="s">
        <v>754</v>
      </c>
      <c r="C859" s="47">
        <v>7878.5</v>
      </c>
      <c r="D859" s="19">
        <v>2026.03</v>
      </c>
      <c r="E859" s="29">
        <f t="shared" si="106"/>
        <v>25.715935774576376</v>
      </c>
      <c r="F859" s="35">
        <v>640.69000000000005</v>
      </c>
      <c r="G859" s="37">
        <v>1571.5</v>
      </c>
      <c r="H859" s="37">
        <v>1868.6</v>
      </c>
      <c r="I859" s="37">
        <f t="shared" si="107"/>
        <v>4080.79</v>
      </c>
      <c r="J859" s="46">
        <f t="shared" si="108"/>
        <v>49.647984826467422</v>
      </c>
      <c r="K859" s="58">
        <f t="shared" si="105"/>
        <v>49.647984826467422</v>
      </c>
    </row>
    <row r="860" spans="1:11">
      <c r="A860" s="9">
        <v>1852</v>
      </c>
      <c r="B860" s="23" t="s">
        <v>755</v>
      </c>
      <c r="C860" s="47">
        <v>12083.48</v>
      </c>
      <c r="D860" s="19">
        <v>2655.25</v>
      </c>
      <c r="E860" s="29">
        <f t="shared" si="106"/>
        <v>21.974216037101897</v>
      </c>
      <c r="F860" s="35">
        <v>1077.69</v>
      </c>
      <c r="G860" s="37">
        <v>2172.0300000000002</v>
      </c>
      <c r="H860" s="37">
        <v>2959</v>
      </c>
      <c r="I860" s="37">
        <f t="shared" si="107"/>
        <v>6208.72</v>
      </c>
      <c r="J860" s="46">
        <f t="shared" si="108"/>
        <v>42.766463941037763</v>
      </c>
      <c r="K860" s="58">
        <f t="shared" si="105"/>
        <v>42.766463941037763</v>
      </c>
    </row>
    <row r="861" spans="1:11">
      <c r="A861" s="7"/>
      <c r="B861" s="23"/>
      <c r="C861" s="47"/>
      <c r="D861" s="19"/>
      <c r="E861" s="29"/>
      <c r="F861" s="35"/>
      <c r="G861" s="37"/>
      <c r="H861" s="37"/>
      <c r="I861" s="37"/>
      <c r="J861" s="46"/>
      <c r="K861" s="58"/>
    </row>
    <row r="862" spans="1:11" s="5" customFormat="1">
      <c r="A862" s="8"/>
      <c r="B862" s="62" t="s">
        <v>196</v>
      </c>
      <c r="C862" s="48"/>
      <c r="D862" s="20"/>
      <c r="E862" s="31"/>
      <c r="F862" s="36"/>
      <c r="G862" s="38"/>
      <c r="H862" s="38"/>
      <c r="I862" s="39"/>
      <c r="J862" s="46"/>
      <c r="K862" s="59"/>
    </row>
    <row r="863" spans="1:11">
      <c r="A863" s="9">
        <v>1854</v>
      </c>
      <c r="B863" s="23" t="s">
        <v>756</v>
      </c>
      <c r="C863" s="47">
        <v>6279.37</v>
      </c>
      <c r="D863" s="19">
        <v>2246.65</v>
      </c>
      <c r="E863" s="29">
        <f t="shared" ref="E863:E877" si="109">D863/C863*100</f>
        <v>35.778270750091174</v>
      </c>
      <c r="F863" s="35">
        <v>808.85</v>
      </c>
      <c r="G863" s="37">
        <v>1026.6099999999999</v>
      </c>
      <c r="H863" s="37">
        <v>1774.3</v>
      </c>
      <c r="I863" s="37">
        <f t="shared" ref="I863:I877" si="110">F863+G863+H863</f>
        <v>3609.76</v>
      </c>
      <c r="J863" s="46">
        <f t="shared" ref="J863:J877" si="111">D863/I863*100</f>
        <v>62.238209742475959</v>
      </c>
      <c r="K863" s="58">
        <f t="shared" si="105"/>
        <v>0</v>
      </c>
    </row>
    <row r="864" spans="1:11">
      <c r="A864" s="9">
        <v>1855</v>
      </c>
      <c r="B864" s="23" t="s">
        <v>757</v>
      </c>
      <c r="C864" s="47">
        <v>9151.1</v>
      </c>
      <c r="D864" s="19">
        <v>2817.7</v>
      </c>
      <c r="E864" s="29">
        <f t="shared" si="109"/>
        <v>30.790833888822107</v>
      </c>
      <c r="F864" s="35">
        <v>1132.08</v>
      </c>
      <c r="G864" s="37">
        <v>1640.28</v>
      </c>
      <c r="H864" s="37">
        <v>1891.3</v>
      </c>
      <c r="I864" s="37">
        <f t="shared" si="110"/>
        <v>4663.66</v>
      </c>
      <c r="J864" s="46">
        <f t="shared" si="111"/>
        <v>60.418212305356732</v>
      </c>
      <c r="K864" s="58">
        <f t="shared" si="105"/>
        <v>0</v>
      </c>
    </row>
    <row r="865" spans="1:11">
      <c r="A865" s="9">
        <v>1856</v>
      </c>
      <c r="B865" s="23" t="s">
        <v>758</v>
      </c>
      <c r="C865" s="47">
        <v>2200.5</v>
      </c>
      <c r="D865" s="19">
        <v>1234.42</v>
      </c>
      <c r="E865" s="29">
        <f t="shared" si="109"/>
        <v>56.097250624857985</v>
      </c>
      <c r="F865" s="35">
        <v>441.52</v>
      </c>
      <c r="G865" s="37">
        <v>550.61</v>
      </c>
      <c r="H865" s="37">
        <v>1226.5999999999999</v>
      </c>
      <c r="I865" s="37">
        <f t="shared" si="110"/>
        <v>2218.73</v>
      </c>
      <c r="J865" s="46">
        <f t="shared" si="111"/>
        <v>55.636332496518278</v>
      </c>
      <c r="K865" s="58">
        <f t="shared" si="105"/>
        <v>0</v>
      </c>
    </row>
    <row r="866" spans="1:11">
      <c r="A866" s="9">
        <v>1857</v>
      </c>
      <c r="B866" s="23" t="s">
        <v>759</v>
      </c>
      <c r="C866" s="47">
        <v>4596.24</v>
      </c>
      <c r="D866" s="19">
        <v>1186.79</v>
      </c>
      <c r="E866" s="29">
        <f t="shared" si="109"/>
        <v>25.820888378326636</v>
      </c>
      <c r="F866" s="35">
        <v>563.36</v>
      </c>
      <c r="G866" s="37">
        <v>602.16999999999996</v>
      </c>
      <c r="H866" s="37">
        <v>1545.9</v>
      </c>
      <c r="I866" s="37">
        <f t="shared" si="110"/>
        <v>2711.4300000000003</v>
      </c>
      <c r="J866" s="46">
        <f t="shared" si="111"/>
        <v>43.769892639677209</v>
      </c>
      <c r="K866" s="58">
        <f t="shared" si="105"/>
        <v>43.769892639677209</v>
      </c>
    </row>
    <row r="867" spans="1:11">
      <c r="A867" s="9">
        <v>1858</v>
      </c>
      <c r="B867" s="23" t="s">
        <v>760</v>
      </c>
      <c r="C867" s="47">
        <v>3981.77</v>
      </c>
      <c r="D867" s="19">
        <v>1479.11</v>
      </c>
      <c r="E867" s="29">
        <f t="shared" si="109"/>
        <v>37.147047669754905</v>
      </c>
      <c r="F867" s="35">
        <v>461.77</v>
      </c>
      <c r="G867" s="37">
        <v>390.62</v>
      </c>
      <c r="H867" s="37">
        <v>1611.6</v>
      </c>
      <c r="I867" s="37">
        <f t="shared" si="110"/>
        <v>2463.9899999999998</v>
      </c>
      <c r="J867" s="46">
        <f t="shared" si="111"/>
        <v>60.029058559490913</v>
      </c>
      <c r="K867" s="58">
        <f t="shared" si="105"/>
        <v>0</v>
      </c>
    </row>
    <row r="868" spans="1:11">
      <c r="A868" s="9">
        <v>1859</v>
      </c>
      <c r="B868" s="23" t="s">
        <v>761</v>
      </c>
      <c r="C868" s="47">
        <v>5949.16</v>
      </c>
      <c r="D868" s="19">
        <v>1950.64</v>
      </c>
      <c r="E868" s="29">
        <f t="shared" si="109"/>
        <v>32.788494510149334</v>
      </c>
      <c r="F868" s="35">
        <v>730.81</v>
      </c>
      <c r="G868" s="37">
        <v>833.78</v>
      </c>
      <c r="H868" s="37">
        <v>1930.7</v>
      </c>
      <c r="I868" s="37">
        <f t="shared" si="110"/>
        <v>3495.29</v>
      </c>
      <c r="J868" s="46">
        <f t="shared" si="111"/>
        <v>55.807672610856329</v>
      </c>
      <c r="K868" s="58">
        <f t="shared" si="105"/>
        <v>0</v>
      </c>
    </row>
    <row r="869" spans="1:11">
      <c r="A869" s="9">
        <v>1860</v>
      </c>
      <c r="B869" s="23" t="s">
        <v>762</v>
      </c>
      <c r="C869" s="47">
        <v>4199.7700000000004</v>
      </c>
      <c r="D869" s="19">
        <v>1459.67</v>
      </c>
      <c r="E869" s="29">
        <f t="shared" si="109"/>
        <v>34.755950921121872</v>
      </c>
      <c r="F869" s="35">
        <v>557.66999999999996</v>
      </c>
      <c r="G869" s="37">
        <v>994.87</v>
      </c>
      <c r="H869" s="37">
        <v>1480.7</v>
      </c>
      <c r="I869" s="37">
        <f t="shared" si="110"/>
        <v>3033.24</v>
      </c>
      <c r="J869" s="46">
        <f t="shared" si="111"/>
        <v>48.122469702364477</v>
      </c>
      <c r="K869" s="58">
        <f t="shared" si="105"/>
        <v>48.122469702364477</v>
      </c>
    </row>
    <row r="870" spans="1:11">
      <c r="A870" s="9">
        <v>1861</v>
      </c>
      <c r="B870" s="23" t="s">
        <v>763</v>
      </c>
      <c r="C870" s="47">
        <v>8080.57</v>
      </c>
      <c r="D870" s="19">
        <v>2008.03</v>
      </c>
      <c r="E870" s="29">
        <f t="shared" si="109"/>
        <v>24.85010339617131</v>
      </c>
      <c r="F870" s="35">
        <v>1726.81</v>
      </c>
      <c r="G870" s="37">
        <v>2429.38</v>
      </c>
      <c r="H870" s="37">
        <v>2380</v>
      </c>
      <c r="I870" s="37">
        <f t="shared" si="110"/>
        <v>6536.1900000000005</v>
      </c>
      <c r="J870" s="46">
        <f t="shared" si="111"/>
        <v>30.72172014583419</v>
      </c>
      <c r="K870" s="58">
        <f t="shared" si="105"/>
        <v>30.72172014583419</v>
      </c>
    </row>
    <row r="871" spans="1:11">
      <c r="A871" s="9">
        <v>1862</v>
      </c>
      <c r="B871" s="23" t="s">
        <v>764</v>
      </c>
      <c r="C871" s="47">
        <v>1760.55</v>
      </c>
      <c r="D871" s="19">
        <v>1243.6300000000001</v>
      </c>
      <c r="E871" s="29">
        <f t="shared" si="109"/>
        <v>70.638720854278503</v>
      </c>
      <c r="F871" s="35">
        <v>406.1</v>
      </c>
      <c r="G871" s="37">
        <v>381.49</v>
      </c>
      <c r="H871" s="37">
        <v>1573.8</v>
      </c>
      <c r="I871" s="37">
        <f t="shared" si="110"/>
        <v>2361.39</v>
      </c>
      <c r="J871" s="46">
        <f t="shared" si="111"/>
        <v>52.665167549621202</v>
      </c>
      <c r="K871" s="58">
        <f t="shared" si="105"/>
        <v>0</v>
      </c>
    </row>
    <row r="872" spans="1:11">
      <c r="A872" s="9">
        <v>1863</v>
      </c>
      <c r="B872" s="23" t="s">
        <v>765</v>
      </c>
      <c r="C872" s="47">
        <v>6314.2</v>
      </c>
      <c r="D872" s="19">
        <v>1500.53</v>
      </c>
      <c r="E872" s="29">
        <f t="shared" si="109"/>
        <v>23.764372367045709</v>
      </c>
      <c r="F872" s="35">
        <v>688.33</v>
      </c>
      <c r="G872" s="37">
        <v>773.08</v>
      </c>
      <c r="H872" s="37">
        <v>1854</v>
      </c>
      <c r="I872" s="37">
        <f t="shared" si="110"/>
        <v>3315.41</v>
      </c>
      <c r="J872" s="46">
        <f t="shared" si="111"/>
        <v>45.25925903583569</v>
      </c>
      <c r="K872" s="58">
        <f t="shared" si="105"/>
        <v>45.25925903583569</v>
      </c>
    </row>
    <row r="873" spans="1:11">
      <c r="A873" s="9">
        <v>1865</v>
      </c>
      <c r="B873" s="23" t="s">
        <v>731</v>
      </c>
      <c r="C873" s="47">
        <v>1756.22</v>
      </c>
      <c r="D873" s="19">
        <v>1235.1199999999999</v>
      </c>
      <c r="E873" s="29">
        <f t="shared" si="109"/>
        <v>70.328318775552034</v>
      </c>
      <c r="F873" s="35">
        <v>295.89999999999998</v>
      </c>
      <c r="G873" s="37">
        <v>168.54</v>
      </c>
      <c r="H873" s="37">
        <v>1219.5</v>
      </c>
      <c r="I873" s="37">
        <f t="shared" si="110"/>
        <v>1683.94</v>
      </c>
      <c r="J873" s="46">
        <f t="shared" si="111"/>
        <v>73.347031366913313</v>
      </c>
      <c r="K873" s="58">
        <f t="shared" si="105"/>
        <v>0</v>
      </c>
    </row>
    <row r="874" spans="1:11">
      <c r="A874" s="9">
        <v>1864</v>
      </c>
      <c r="B874" s="23" t="s">
        <v>196</v>
      </c>
      <c r="C874" s="47">
        <v>62050.55</v>
      </c>
      <c r="D874" s="19">
        <v>7021.42</v>
      </c>
      <c r="E874" s="29">
        <f t="shared" si="109"/>
        <v>11.315645066804404</v>
      </c>
      <c r="F874" s="35">
        <v>7426.13</v>
      </c>
      <c r="G874" s="37">
        <v>20329.12</v>
      </c>
      <c r="H874" s="37">
        <v>6729.9</v>
      </c>
      <c r="I874" s="37">
        <f t="shared" si="110"/>
        <v>34485.15</v>
      </c>
      <c r="J874" s="46">
        <f t="shared" si="111"/>
        <v>20.360705985039935</v>
      </c>
      <c r="K874" s="58">
        <f t="shared" si="105"/>
        <v>20.360705985039935</v>
      </c>
    </row>
    <row r="875" spans="1:11">
      <c r="A875" s="9">
        <v>1866</v>
      </c>
      <c r="B875" s="23" t="s">
        <v>766</v>
      </c>
      <c r="C875" s="47">
        <v>28070.07</v>
      </c>
      <c r="D875" s="19">
        <v>3866.78</v>
      </c>
      <c r="E875" s="29">
        <f t="shared" si="109"/>
        <v>13.7754554940547</v>
      </c>
      <c r="F875" s="35">
        <v>2586.31</v>
      </c>
      <c r="G875" s="37">
        <v>4995.9399999999996</v>
      </c>
      <c r="H875" s="37">
        <v>3603.9</v>
      </c>
      <c r="I875" s="37">
        <f t="shared" si="110"/>
        <v>11186.15</v>
      </c>
      <c r="J875" s="46">
        <f t="shared" si="111"/>
        <v>34.567567929984847</v>
      </c>
      <c r="K875" s="58">
        <f t="shared" si="105"/>
        <v>34.567567929984847</v>
      </c>
    </row>
    <row r="876" spans="1:11">
      <c r="A876" s="9">
        <v>1867</v>
      </c>
      <c r="B876" s="23" t="s">
        <v>223</v>
      </c>
      <c r="C876" s="47">
        <v>12882.66</v>
      </c>
      <c r="D876" s="19">
        <v>2897.41</v>
      </c>
      <c r="E876" s="29">
        <f t="shared" si="109"/>
        <v>22.49077442081061</v>
      </c>
      <c r="F876" s="35">
        <v>1911.17</v>
      </c>
      <c r="G876" s="37">
        <v>4472.32</v>
      </c>
      <c r="H876" s="37">
        <v>3144.4</v>
      </c>
      <c r="I876" s="37">
        <f t="shared" si="110"/>
        <v>9527.89</v>
      </c>
      <c r="J876" s="46">
        <f t="shared" si="111"/>
        <v>30.409775931502146</v>
      </c>
      <c r="K876" s="58">
        <f t="shared" si="105"/>
        <v>30.409775931502146</v>
      </c>
    </row>
    <row r="877" spans="1:11">
      <c r="A877" s="9">
        <v>1868</v>
      </c>
      <c r="B877" s="23" t="s">
        <v>767</v>
      </c>
      <c r="C877" s="47">
        <v>7280.29</v>
      </c>
      <c r="D877" s="19">
        <v>2430.02</v>
      </c>
      <c r="E877" s="29">
        <f t="shared" si="109"/>
        <v>33.378065983635267</v>
      </c>
      <c r="F877" s="35">
        <v>536.74</v>
      </c>
      <c r="G877" s="37">
        <v>2133.84</v>
      </c>
      <c r="H877" s="37">
        <v>1188.9000000000001</v>
      </c>
      <c r="I877" s="37">
        <f t="shared" si="110"/>
        <v>3859.48</v>
      </c>
      <c r="J877" s="46">
        <f t="shared" si="111"/>
        <v>62.962367987397258</v>
      </c>
      <c r="K877" s="58">
        <f t="shared" si="105"/>
        <v>0</v>
      </c>
    </row>
    <row r="878" spans="1:11">
      <c r="A878" s="7"/>
      <c r="B878" s="23"/>
      <c r="C878" s="47"/>
      <c r="D878" s="19"/>
      <c r="E878" s="29"/>
      <c r="F878" s="35"/>
      <c r="G878" s="37"/>
      <c r="H878" s="37"/>
      <c r="I878" s="37"/>
      <c r="J878" s="46"/>
      <c r="K878" s="58"/>
    </row>
    <row r="879" spans="1:11" s="5" customFormat="1">
      <c r="A879" s="8"/>
      <c r="B879" s="62" t="s">
        <v>768</v>
      </c>
      <c r="C879" s="48"/>
      <c r="D879" s="20"/>
      <c r="E879" s="31"/>
      <c r="F879" s="36"/>
      <c r="G879" s="38"/>
      <c r="H879" s="38"/>
      <c r="I879" s="39"/>
      <c r="J879" s="46"/>
      <c r="K879" s="59"/>
    </row>
    <row r="880" spans="1:11">
      <c r="A880" s="9">
        <v>1870</v>
      </c>
      <c r="B880" s="23" t="s">
        <v>769</v>
      </c>
      <c r="C880" s="47">
        <v>8913.49</v>
      </c>
      <c r="D880" s="19">
        <v>1880.66</v>
      </c>
      <c r="E880" s="29">
        <f t="shared" ref="E880:E910" si="112">D880/C880*100</f>
        <v>21.099030794896276</v>
      </c>
      <c r="F880" s="35">
        <v>355.15</v>
      </c>
      <c r="G880" s="37">
        <v>1621.68</v>
      </c>
      <c r="H880" s="37">
        <v>2684.3</v>
      </c>
      <c r="I880" s="37">
        <f t="shared" ref="I880:I910" si="113">F880+G880+H880</f>
        <v>4661.13</v>
      </c>
      <c r="J880" s="46">
        <f t="shared" ref="J880:J910" si="114">D880/I880*100</f>
        <v>40.347726838770861</v>
      </c>
      <c r="K880" s="58">
        <f t="shared" ref="K880:K940" si="115">IF(J880&gt;50,0,J880)</f>
        <v>40.347726838770861</v>
      </c>
    </row>
    <row r="881" spans="1:11">
      <c r="A881" s="9">
        <v>1871</v>
      </c>
      <c r="B881" s="23" t="s">
        <v>770</v>
      </c>
      <c r="C881" s="47">
        <v>3189.52</v>
      </c>
      <c r="D881" s="19">
        <v>1309.26</v>
      </c>
      <c r="E881" s="29">
        <f t="shared" si="112"/>
        <v>41.048809852266174</v>
      </c>
      <c r="F881" s="35">
        <v>114.25</v>
      </c>
      <c r="G881" s="37">
        <v>134.13</v>
      </c>
      <c r="H881" s="37">
        <v>1651.6</v>
      </c>
      <c r="I881" s="37">
        <f t="shared" si="113"/>
        <v>1899.98</v>
      </c>
      <c r="J881" s="46">
        <f t="shared" si="114"/>
        <v>68.909146412067486</v>
      </c>
      <c r="K881" s="58">
        <f t="shared" si="115"/>
        <v>0</v>
      </c>
    </row>
    <row r="882" spans="1:11">
      <c r="A882" s="9">
        <v>1872</v>
      </c>
      <c r="B882" s="23" t="s">
        <v>771</v>
      </c>
      <c r="C882" s="47">
        <v>8389.89</v>
      </c>
      <c r="D882" s="19">
        <v>1843.03</v>
      </c>
      <c r="E882" s="29">
        <f t="shared" si="112"/>
        <v>21.967272514895907</v>
      </c>
      <c r="F882" s="35">
        <v>606.84</v>
      </c>
      <c r="G882" s="37">
        <v>1745.63</v>
      </c>
      <c r="H882" s="37">
        <v>2381.3000000000002</v>
      </c>
      <c r="I882" s="37">
        <f t="shared" si="113"/>
        <v>4733.7700000000004</v>
      </c>
      <c r="J882" s="46">
        <f t="shared" si="114"/>
        <v>38.933661753739621</v>
      </c>
      <c r="K882" s="58">
        <f t="shared" si="115"/>
        <v>38.933661753739621</v>
      </c>
    </row>
    <row r="883" spans="1:11">
      <c r="A883" s="9">
        <v>1873</v>
      </c>
      <c r="B883" s="23" t="s">
        <v>760</v>
      </c>
      <c r="C883" s="47">
        <v>6845.21</v>
      </c>
      <c r="D883" s="19">
        <v>1951.64</v>
      </c>
      <c r="E883" s="29">
        <f t="shared" si="112"/>
        <v>28.51103180180009</v>
      </c>
      <c r="F883" s="35">
        <v>207.23</v>
      </c>
      <c r="G883" s="37">
        <v>1465.99</v>
      </c>
      <c r="H883" s="37">
        <v>1664</v>
      </c>
      <c r="I883" s="37">
        <f t="shared" si="113"/>
        <v>3337.2200000000003</v>
      </c>
      <c r="J883" s="46">
        <f t="shared" si="114"/>
        <v>58.481011141009589</v>
      </c>
      <c r="K883" s="58">
        <f t="shared" si="115"/>
        <v>0</v>
      </c>
    </row>
    <row r="884" spans="1:11">
      <c r="A884" s="9">
        <v>1874</v>
      </c>
      <c r="B884" s="23" t="s">
        <v>772</v>
      </c>
      <c r="C884" s="47">
        <v>10523.1</v>
      </c>
      <c r="D884" s="19">
        <v>1740.77</v>
      </c>
      <c r="E884" s="29">
        <f t="shared" si="112"/>
        <v>16.542368693635908</v>
      </c>
      <c r="F884" s="35">
        <v>454.35</v>
      </c>
      <c r="G884" s="37">
        <v>2115.96</v>
      </c>
      <c r="H884" s="37">
        <v>2310.8000000000002</v>
      </c>
      <c r="I884" s="37">
        <f t="shared" si="113"/>
        <v>4881.1100000000006</v>
      </c>
      <c r="J884" s="46">
        <f t="shared" si="114"/>
        <v>35.663404430549605</v>
      </c>
      <c r="K884" s="58">
        <f t="shared" si="115"/>
        <v>35.663404430549605</v>
      </c>
    </row>
    <row r="885" spans="1:11">
      <c r="A885" s="9">
        <v>1875</v>
      </c>
      <c r="B885" s="23" t="s">
        <v>127</v>
      </c>
      <c r="C885" s="47">
        <v>2920.46</v>
      </c>
      <c r="D885" s="19">
        <v>1143.0899999999999</v>
      </c>
      <c r="E885" s="29">
        <f t="shared" si="112"/>
        <v>39.140751799374065</v>
      </c>
      <c r="F885" s="35">
        <v>78.790000000000006</v>
      </c>
      <c r="G885" s="37">
        <v>325.89999999999998</v>
      </c>
      <c r="H885" s="37">
        <v>1558.4</v>
      </c>
      <c r="I885" s="37">
        <f t="shared" si="113"/>
        <v>1963.0900000000001</v>
      </c>
      <c r="J885" s="46">
        <f t="shared" si="114"/>
        <v>58.229118379697312</v>
      </c>
      <c r="K885" s="58">
        <f t="shared" si="115"/>
        <v>0</v>
      </c>
    </row>
    <row r="886" spans="1:11">
      <c r="A886" s="9">
        <v>1877</v>
      </c>
      <c r="B886" s="23" t="s">
        <v>773</v>
      </c>
      <c r="C886" s="47">
        <v>5848.37</v>
      </c>
      <c r="D886" s="19">
        <v>1913.35</v>
      </c>
      <c r="E886" s="29">
        <f t="shared" si="112"/>
        <v>32.715953334005889</v>
      </c>
      <c r="F886" s="35">
        <v>314.33999999999997</v>
      </c>
      <c r="G886" s="37">
        <v>779.58</v>
      </c>
      <c r="H886" s="37">
        <v>2354.3000000000002</v>
      </c>
      <c r="I886" s="37">
        <f t="shared" si="113"/>
        <v>3448.2200000000003</v>
      </c>
      <c r="J886" s="46">
        <f t="shared" si="114"/>
        <v>55.488048906392272</v>
      </c>
      <c r="K886" s="58">
        <f t="shared" si="115"/>
        <v>0</v>
      </c>
    </row>
    <row r="887" spans="1:11">
      <c r="A887" s="9">
        <v>1876</v>
      </c>
      <c r="B887" s="23" t="s">
        <v>774</v>
      </c>
      <c r="C887" s="47">
        <v>14767.94</v>
      </c>
      <c r="D887" s="19">
        <v>1917.15</v>
      </c>
      <c r="E887" s="29">
        <f t="shared" si="112"/>
        <v>12.981837683522549</v>
      </c>
      <c r="F887" s="35">
        <v>574.42999999999995</v>
      </c>
      <c r="G887" s="37">
        <v>1312.66</v>
      </c>
      <c r="H887" s="37">
        <v>2548.8000000000002</v>
      </c>
      <c r="I887" s="37">
        <f t="shared" si="113"/>
        <v>4435.8900000000003</v>
      </c>
      <c r="J887" s="46">
        <f t="shared" si="114"/>
        <v>43.219060887443106</v>
      </c>
      <c r="K887" s="58">
        <f t="shared" si="115"/>
        <v>43.219060887443106</v>
      </c>
    </row>
    <row r="888" spans="1:11">
      <c r="A888" s="9">
        <v>1878</v>
      </c>
      <c r="B888" s="23" t="s">
        <v>775</v>
      </c>
      <c r="C888" s="47">
        <v>6448.84</v>
      </c>
      <c r="D888" s="19">
        <v>1450.25</v>
      </c>
      <c r="E888" s="29">
        <f t="shared" si="112"/>
        <v>22.488540574739023</v>
      </c>
      <c r="F888" s="35">
        <v>205.33</v>
      </c>
      <c r="G888" s="37">
        <v>784.76</v>
      </c>
      <c r="H888" s="37">
        <v>1899.9</v>
      </c>
      <c r="I888" s="37">
        <f t="shared" si="113"/>
        <v>2889.9900000000002</v>
      </c>
      <c r="J888" s="46">
        <f t="shared" si="114"/>
        <v>50.181834539219849</v>
      </c>
      <c r="K888" s="58">
        <f t="shared" si="115"/>
        <v>0</v>
      </c>
    </row>
    <row r="889" spans="1:11">
      <c r="A889" s="9">
        <v>1879</v>
      </c>
      <c r="B889" s="23" t="s">
        <v>776</v>
      </c>
      <c r="C889" s="47">
        <v>2735.96</v>
      </c>
      <c r="D889" s="19">
        <v>1071.93</v>
      </c>
      <c r="E889" s="29">
        <f t="shared" si="112"/>
        <v>39.179300866971737</v>
      </c>
      <c r="F889" s="35">
        <v>114.22</v>
      </c>
      <c r="G889" s="37">
        <v>158.12</v>
      </c>
      <c r="H889" s="37">
        <v>1709.7</v>
      </c>
      <c r="I889" s="37">
        <f t="shared" si="113"/>
        <v>1982.04</v>
      </c>
      <c r="J889" s="46">
        <f t="shared" si="114"/>
        <v>54.082157776835992</v>
      </c>
      <c r="K889" s="58">
        <f t="shared" si="115"/>
        <v>0</v>
      </c>
    </row>
    <row r="890" spans="1:11">
      <c r="A890" s="9">
        <v>1880</v>
      </c>
      <c r="B890" s="23" t="s">
        <v>777</v>
      </c>
      <c r="C890" s="47">
        <v>5101.3900000000003</v>
      </c>
      <c r="D890" s="19">
        <v>1404.81</v>
      </c>
      <c r="E890" s="29">
        <f t="shared" si="112"/>
        <v>27.537788720329164</v>
      </c>
      <c r="F890" s="35">
        <v>81.22</v>
      </c>
      <c r="G890" s="37">
        <v>766.12</v>
      </c>
      <c r="H890" s="37">
        <v>1695.8</v>
      </c>
      <c r="I890" s="37">
        <f t="shared" si="113"/>
        <v>2543.14</v>
      </c>
      <c r="J890" s="46">
        <f t="shared" si="114"/>
        <v>55.239192494318047</v>
      </c>
      <c r="K890" s="58">
        <f t="shared" si="115"/>
        <v>0</v>
      </c>
    </row>
    <row r="891" spans="1:11">
      <c r="A891" s="9">
        <v>1881</v>
      </c>
      <c r="B891" s="23" t="s">
        <v>778</v>
      </c>
      <c r="C891" s="47">
        <v>5139.55</v>
      </c>
      <c r="D891" s="19">
        <v>1463.2</v>
      </c>
      <c r="E891" s="29">
        <f t="shared" si="112"/>
        <v>28.469418528859531</v>
      </c>
      <c r="F891" s="35">
        <v>154.79</v>
      </c>
      <c r="G891" s="37">
        <v>404.65</v>
      </c>
      <c r="H891" s="37">
        <v>1793.3</v>
      </c>
      <c r="I891" s="37">
        <f t="shared" si="113"/>
        <v>2352.7399999999998</v>
      </c>
      <c r="J891" s="46">
        <f t="shared" si="114"/>
        <v>62.191317357634091</v>
      </c>
      <c r="K891" s="58">
        <f t="shared" si="115"/>
        <v>0</v>
      </c>
    </row>
    <row r="892" spans="1:11">
      <c r="A892" s="9">
        <v>1882</v>
      </c>
      <c r="B892" s="23" t="s">
        <v>779</v>
      </c>
      <c r="C892" s="47">
        <v>8093.78</v>
      </c>
      <c r="D892" s="19">
        <v>1575.15</v>
      </c>
      <c r="E892" s="29">
        <f t="shared" si="112"/>
        <v>19.461240606984624</v>
      </c>
      <c r="F892" s="35">
        <v>314.18</v>
      </c>
      <c r="G892" s="37">
        <v>924.09</v>
      </c>
      <c r="H892" s="37">
        <v>2509.3000000000002</v>
      </c>
      <c r="I892" s="37">
        <f t="shared" si="113"/>
        <v>3747.57</v>
      </c>
      <c r="J892" s="46">
        <f t="shared" si="114"/>
        <v>42.031236241084223</v>
      </c>
      <c r="K892" s="58">
        <f t="shared" si="115"/>
        <v>42.031236241084223</v>
      </c>
    </row>
    <row r="893" spans="1:11">
      <c r="A893" s="9">
        <v>1883</v>
      </c>
      <c r="B893" s="23" t="s">
        <v>780</v>
      </c>
      <c r="C893" s="47">
        <v>5046.9399999999996</v>
      </c>
      <c r="D893" s="19">
        <v>1648.46</v>
      </c>
      <c r="E893" s="29">
        <f t="shared" si="112"/>
        <v>32.662563850570841</v>
      </c>
      <c r="F893" s="35">
        <v>127.14</v>
      </c>
      <c r="G893" s="37">
        <v>534.22</v>
      </c>
      <c r="H893" s="37">
        <v>2044.2</v>
      </c>
      <c r="I893" s="37">
        <f t="shared" si="113"/>
        <v>2705.56</v>
      </c>
      <c r="J893" s="46">
        <f t="shared" si="114"/>
        <v>60.928606277443485</v>
      </c>
      <c r="K893" s="58">
        <f t="shared" si="115"/>
        <v>0</v>
      </c>
    </row>
    <row r="894" spans="1:11">
      <c r="A894" s="9">
        <v>1884</v>
      </c>
      <c r="B894" s="23" t="s">
        <v>781</v>
      </c>
      <c r="C894" s="47">
        <v>5863.45</v>
      </c>
      <c r="D894" s="19">
        <v>1569.26</v>
      </c>
      <c r="E894" s="29">
        <f t="shared" si="112"/>
        <v>26.763424263871954</v>
      </c>
      <c r="F894" s="35">
        <v>312.07</v>
      </c>
      <c r="G894" s="37">
        <v>787.54</v>
      </c>
      <c r="H894" s="37">
        <v>2321.5</v>
      </c>
      <c r="I894" s="37">
        <f t="shared" si="113"/>
        <v>3421.1099999999997</v>
      </c>
      <c r="J894" s="46">
        <f t="shared" si="114"/>
        <v>45.86990772000901</v>
      </c>
      <c r="K894" s="58">
        <f t="shared" si="115"/>
        <v>45.86990772000901</v>
      </c>
    </row>
    <row r="895" spans="1:11">
      <c r="A895" s="9">
        <v>1885</v>
      </c>
      <c r="B895" s="23" t="s">
        <v>443</v>
      </c>
      <c r="C895" s="47">
        <v>4660.7700000000004</v>
      </c>
      <c r="D895" s="19">
        <v>1295.68</v>
      </c>
      <c r="E895" s="29">
        <f t="shared" si="112"/>
        <v>27.799698333108047</v>
      </c>
      <c r="F895" s="35">
        <v>229.43</v>
      </c>
      <c r="G895" s="37">
        <v>537.27</v>
      </c>
      <c r="H895" s="37">
        <v>2170.3000000000002</v>
      </c>
      <c r="I895" s="37">
        <f t="shared" si="113"/>
        <v>2937</v>
      </c>
      <c r="J895" s="46">
        <f t="shared" si="114"/>
        <v>44.115764385427312</v>
      </c>
      <c r="K895" s="58">
        <f t="shared" si="115"/>
        <v>44.115764385427312</v>
      </c>
    </row>
    <row r="896" spans="1:11">
      <c r="A896" s="9">
        <v>1886</v>
      </c>
      <c r="B896" s="23" t="s">
        <v>782</v>
      </c>
      <c r="C896" s="47">
        <v>10970.64</v>
      </c>
      <c r="D896" s="19">
        <v>2696.73</v>
      </c>
      <c r="E896" s="29">
        <f t="shared" si="112"/>
        <v>24.581337096103784</v>
      </c>
      <c r="F896" s="35">
        <v>1036.43</v>
      </c>
      <c r="G896" s="37">
        <v>1868.26</v>
      </c>
      <c r="H896" s="37">
        <v>3287.2</v>
      </c>
      <c r="I896" s="37">
        <f t="shared" si="113"/>
        <v>6191.8899999999994</v>
      </c>
      <c r="J896" s="46">
        <f t="shared" si="114"/>
        <v>43.552614791283439</v>
      </c>
      <c r="K896" s="58">
        <f t="shared" si="115"/>
        <v>43.552614791283439</v>
      </c>
    </row>
    <row r="897" spans="1:11">
      <c r="A897" s="9">
        <v>1887</v>
      </c>
      <c r="B897" s="23" t="s">
        <v>783</v>
      </c>
      <c r="C897" s="47">
        <v>8375.16</v>
      </c>
      <c r="D897" s="19">
        <v>1810.29</v>
      </c>
      <c r="E897" s="29">
        <f t="shared" si="112"/>
        <v>21.61499004198129</v>
      </c>
      <c r="F897" s="35">
        <v>955.8</v>
      </c>
      <c r="G897" s="37">
        <v>1184.24</v>
      </c>
      <c r="H897" s="37">
        <v>2527.8000000000002</v>
      </c>
      <c r="I897" s="37">
        <f t="shared" si="113"/>
        <v>4667.84</v>
      </c>
      <c r="J897" s="46">
        <f t="shared" si="114"/>
        <v>38.7821776239117</v>
      </c>
      <c r="K897" s="58">
        <f t="shared" si="115"/>
        <v>38.7821776239117</v>
      </c>
    </row>
    <row r="898" spans="1:11">
      <c r="A898" s="9">
        <v>1888</v>
      </c>
      <c r="B898" s="23" t="s">
        <v>784</v>
      </c>
      <c r="C898" s="47">
        <v>3378.83</v>
      </c>
      <c r="D898" s="19">
        <v>1455.55</v>
      </c>
      <c r="E898" s="29">
        <f t="shared" si="112"/>
        <v>43.078521263277523</v>
      </c>
      <c r="F898" s="35">
        <v>209.37</v>
      </c>
      <c r="G898" s="37">
        <v>331.62</v>
      </c>
      <c r="H898" s="37">
        <v>1752.6</v>
      </c>
      <c r="I898" s="37">
        <f t="shared" si="113"/>
        <v>2293.59</v>
      </c>
      <c r="J898" s="46">
        <f t="shared" si="114"/>
        <v>63.461647460967299</v>
      </c>
      <c r="K898" s="58">
        <f t="shared" si="115"/>
        <v>0</v>
      </c>
    </row>
    <row r="899" spans="1:11">
      <c r="A899" s="9">
        <v>1890</v>
      </c>
      <c r="B899" s="23" t="s">
        <v>785</v>
      </c>
      <c r="C899" s="47">
        <v>3322.11</v>
      </c>
      <c r="D899" s="19">
        <v>1279.93</v>
      </c>
      <c r="E899" s="29">
        <f t="shared" si="112"/>
        <v>38.527622504974246</v>
      </c>
      <c r="F899" s="35">
        <v>896.9</v>
      </c>
      <c r="G899" s="37">
        <v>290.85000000000002</v>
      </c>
      <c r="H899" s="37">
        <v>1669.6</v>
      </c>
      <c r="I899" s="37">
        <f t="shared" si="113"/>
        <v>2857.35</v>
      </c>
      <c r="J899" s="46">
        <f t="shared" si="114"/>
        <v>44.794302413075052</v>
      </c>
      <c r="K899" s="58">
        <f t="shared" si="115"/>
        <v>44.794302413075052</v>
      </c>
    </row>
    <row r="900" spans="1:11">
      <c r="A900" s="9">
        <v>1891</v>
      </c>
      <c r="B900" s="23" t="s">
        <v>786</v>
      </c>
      <c r="C900" s="47">
        <v>2795.98</v>
      </c>
      <c r="D900" s="19">
        <v>1146.33</v>
      </c>
      <c r="E900" s="29">
        <f t="shared" si="112"/>
        <v>40.999220309158147</v>
      </c>
      <c r="F900" s="35">
        <v>190.24</v>
      </c>
      <c r="G900" s="37">
        <v>431.91</v>
      </c>
      <c r="H900" s="37">
        <v>1753.8</v>
      </c>
      <c r="I900" s="37">
        <f t="shared" si="113"/>
        <v>2375.9499999999998</v>
      </c>
      <c r="J900" s="46">
        <f t="shared" si="114"/>
        <v>48.247227424819542</v>
      </c>
      <c r="K900" s="58">
        <f t="shared" si="115"/>
        <v>48.247227424819542</v>
      </c>
    </row>
    <row r="901" spans="1:11">
      <c r="A901" s="9">
        <v>1892</v>
      </c>
      <c r="B901" s="23" t="s">
        <v>787</v>
      </c>
      <c r="C901" s="47">
        <v>6264.59</v>
      </c>
      <c r="D901" s="19">
        <v>1969.79</v>
      </c>
      <c r="E901" s="29">
        <f t="shared" si="112"/>
        <v>31.443238903104593</v>
      </c>
      <c r="F901" s="35">
        <v>436.08</v>
      </c>
      <c r="G901" s="37">
        <v>929.65</v>
      </c>
      <c r="H901" s="37">
        <v>2099.8000000000002</v>
      </c>
      <c r="I901" s="37">
        <f t="shared" si="113"/>
        <v>3465.53</v>
      </c>
      <c r="J901" s="46">
        <f t="shared" si="114"/>
        <v>56.839502182927284</v>
      </c>
      <c r="K901" s="58">
        <f t="shared" si="115"/>
        <v>0</v>
      </c>
    </row>
    <row r="902" spans="1:11">
      <c r="A902" s="9">
        <v>1893</v>
      </c>
      <c r="B902" s="23" t="s">
        <v>788</v>
      </c>
      <c r="C902" s="47">
        <v>9094.82</v>
      </c>
      <c r="D902" s="19">
        <v>1875.63</v>
      </c>
      <c r="E902" s="29">
        <f t="shared" si="112"/>
        <v>20.62305796046541</v>
      </c>
      <c r="F902" s="35">
        <v>1069.32</v>
      </c>
      <c r="G902" s="37">
        <v>3028.07</v>
      </c>
      <c r="H902" s="37">
        <v>1428.8</v>
      </c>
      <c r="I902" s="37">
        <f t="shared" si="113"/>
        <v>5526.1900000000005</v>
      </c>
      <c r="J902" s="46">
        <f t="shared" si="114"/>
        <v>33.940743984553549</v>
      </c>
      <c r="K902" s="58">
        <f t="shared" si="115"/>
        <v>33.940743984553549</v>
      </c>
    </row>
    <row r="903" spans="1:11">
      <c r="A903" s="9">
        <v>1894</v>
      </c>
      <c r="B903" s="23" t="s">
        <v>789</v>
      </c>
      <c r="C903" s="47">
        <v>9152.09</v>
      </c>
      <c r="D903" s="19">
        <v>1493.99</v>
      </c>
      <c r="E903" s="29">
        <f t="shared" si="112"/>
        <v>16.324030904416368</v>
      </c>
      <c r="F903" s="35">
        <v>291.11</v>
      </c>
      <c r="G903" s="37">
        <v>1265.0999999999999</v>
      </c>
      <c r="H903" s="37">
        <v>2448.8000000000002</v>
      </c>
      <c r="I903" s="37">
        <f t="shared" si="113"/>
        <v>4005.01</v>
      </c>
      <c r="J903" s="46">
        <f t="shared" si="114"/>
        <v>37.303027957483245</v>
      </c>
      <c r="K903" s="58">
        <f t="shared" si="115"/>
        <v>37.303027957483245</v>
      </c>
    </row>
    <row r="904" spans="1:11">
      <c r="A904" s="9">
        <v>1895</v>
      </c>
      <c r="B904" s="23" t="s">
        <v>790</v>
      </c>
      <c r="C904" s="47">
        <v>6861.1</v>
      </c>
      <c r="D904" s="19">
        <v>1579.34</v>
      </c>
      <c r="E904" s="29">
        <f t="shared" si="112"/>
        <v>23.018757925114048</v>
      </c>
      <c r="F904" s="35">
        <v>276.57</v>
      </c>
      <c r="G904" s="37">
        <v>548.45000000000005</v>
      </c>
      <c r="H904" s="37">
        <v>2135.4</v>
      </c>
      <c r="I904" s="37">
        <f t="shared" si="113"/>
        <v>2960.42</v>
      </c>
      <c r="J904" s="46">
        <f t="shared" si="114"/>
        <v>53.348511359874607</v>
      </c>
      <c r="K904" s="58">
        <f t="shared" si="115"/>
        <v>0</v>
      </c>
    </row>
    <row r="905" spans="1:11">
      <c r="A905" s="9">
        <v>1889</v>
      </c>
      <c r="B905" s="23" t="s">
        <v>768</v>
      </c>
      <c r="C905" s="47">
        <v>34338.03</v>
      </c>
      <c r="D905" s="19">
        <v>5440.44</v>
      </c>
      <c r="E905" s="29">
        <f t="shared" si="112"/>
        <v>15.843774380766748</v>
      </c>
      <c r="F905" s="35">
        <v>3708.68</v>
      </c>
      <c r="G905" s="37">
        <v>11284</v>
      </c>
      <c r="H905" s="37">
        <v>4127.8999999999996</v>
      </c>
      <c r="I905" s="37">
        <f t="shared" si="113"/>
        <v>19120.580000000002</v>
      </c>
      <c r="J905" s="46">
        <f t="shared" si="114"/>
        <v>28.45332097666493</v>
      </c>
      <c r="K905" s="58">
        <f t="shared" si="115"/>
        <v>28.45332097666493</v>
      </c>
    </row>
    <row r="906" spans="1:11">
      <c r="A906" s="9">
        <v>1897</v>
      </c>
      <c r="B906" s="23" t="s">
        <v>791</v>
      </c>
      <c r="C906" s="47">
        <v>4941.33</v>
      </c>
      <c r="D906" s="19">
        <v>1341.82</v>
      </c>
      <c r="E906" s="29">
        <f t="shared" si="112"/>
        <v>27.155037206582033</v>
      </c>
      <c r="F906" s="35">
        <v>326.81</v>
      </c>
      <c r="G906" s="37">
        <v>696.95</v>
      </c>
      <c r="H906" s="37">
        <v>2156.1999999999998</v>
      </c>
      <c r="I906" s="37">
        <f t="shared" si="113"/>
        <v>3179.96</v>
      </c>
      <c r="J906" s="46">
        <f t="shared" si="114"/>
        <v>42.19612825318557</v>
      </c>
      <c r="K906" s="58">
        <f t="shared" si="115"/>
        <v>42.19612825318557</v>
      </c>
    </row>
    <row r="907" spans="1:11">
      <c r="A907" s="9">
        <v>1896</v>
      </c>
      <c r="B907" s="23" t="s">
        <v>792</v>
      </c>
      <c r="C907" s="47">
        <v>5744.79</v>
      </c>
      <c r="D907" s="19">
        <v>1882.66</v>
      </c>
      <c r="E907" s="29">
        <f t="shared" si="112"/>
        <v>32.771606969097213</v>
      </c>
      <c r="F907" s="35">
        <v>321.83999999999997</v>
      </c>
      <c r="G907" s="37">
        <v>582.92999999999995</v>
      </c>
      <c r="H907" s="37">
        <v>2077.1</v>
      </c>
      <c r="I907" s="37">
        <f t="shared" si="113"/>
        <v>2981.87</v>
      </c>
      <c r="J907" s="46">
        <f t="shared" si="114"/>
        <v>63.136890608913198</v>
      </c>
      <c r="K907" s="58">
        <f t="shared" si="115"/>
        <v>0</v>
      </c>
    </row>
    <row r="908" spans="1:11">
      <c r="A908" s="9">
        <v>1898</v>
      </c>
      <c r="B908" s="23" t="s">
        <v>478</v>
      </c>
      <c r="C908" s="47">
        <v>4175.42</v>
      </c>
      <c r="D908" s="19">
        <v>1517.49</v>
      </c>
      <c r="E908" s="29">
        <f t="shared" si="112"/>
        <v>36.343409764766179</v>
      </c>
      <c r="F908" s="35">
        <v>101.65</v>
      </c>
      <c r="G908" s="37">
        <v>405.19</v>
      </c>
      <c r="H908" s="37">
        <v>1902.2</v>
      </c>
      <c r="I908" s="37">
        <f t="shared" si="113"/>
        <v>2409.04</v>
      </c>
      <c r="J908" s="46">
        <f t="shared" si="114"/>
        <v>62.991482084149709</v>
      </c>
      <c r="K908" s="58">
        <f t="shared" si="115"/>
        <v>0</v>
      </c>
    </row>
    <row r="909" spans="1:11">
      <c r="A909" s="9">
        <v>1899</v>
      </c>
      <c r="B909" s="23" t="s">
        <v>793</v>
      </c>
      <c r="C909" s="47">
        <v>11055.81</v>
      </c>
      <c r="D909" s="19">
        <v>1660.14</v>
      </c>
      <c r="E909" s="29">
        <f t="shared" si="112"/>
        <v>15.015996114260286</v>
      </c>
      <c r="F909" s="35">
        <v>434.27</v>
      </c>
      <c r="G909" s="37">
        <v>1257.1300000000001</v>
      </c>
      <c r="H909" s="37">
        <v>2698.6</v>
      </c>
      <c r="I909" s="37">
        <f t="shared" si="113"/>
        <v>4390</v>
      </c>
      <c r="J909" s="46">
        <f t="shared" si="114"/>
        <v>37.816400911161736</v>
      </c>
      <c r="K909" s="58">
        <f t="shared" si="115"/>
        <v>37.816400911161736</v>
      </c>
    </row>
    <row r="910" spans="1:11">
      <c r="A910" s="9">
        <v>1900</v>
      </c>
      <c r="B910" s="23" t="s">
        <v>794</v>
      </c>
      <c r="C910" s="47">
        <v>2777.33</v>
      </c>
      <c r="D910" s="19">
        <v>1148.93</v>
      </c>
      <c r="E910" s="29">
        <f t="shared" si="112"/>
        <v>41.368148545545544</v>
      </c>
      <c r="F910" s="35">
        <v>191.53</v>
      </c>
      <c r="G910" s="37">
        <v>363.67</v>
      </c>
      <c r="H910" s="37">
        <v>1477.1</v>
      </c>
      <c r="I910" s="37">
        <f t="shared" si="113"/>
        <v>2032.3</v>
      </c>
      <c r="J910" s="46">
        <f t="shared" si="114"/>
        <v>56.533484229690501</v>
      </c>
      <c r="K910" s="58">
        <f t="shared" si="115"/>
        <v>0</v>
      </c>
    </row>
    <row r="911" spans="1:11">
      <c r="A911" s="7"/>
      <c r="B911" s="23"/>
      <c r="C911" s="47"/>
      <c r="D911" s="19"/>
      <c r="E911" s="29"/>
      <c r="F911" s="35"/>
      <c r="G911" s="37"/>
      <c r="H911" s="37"/>
      <c r="I911" s="37"/>
      <c r="J911" s="46"/>
      <c r="K911" s="58"/>
    </row>
    <row r="912" spans="1:11" s="5" customFormat="1">
      <c r="A912" s="8"/>
      <c r="B912" s="62" t="s">
        <v>795</v>
      </c>
      <c r="C912" s="48"/>
      <c r="D912" s="20"/>
      <c r="E912" s="31"/>
      <c r="F912" s="36"/>
      <c r="G912" s="38"/>
      <c r="H912" s="38"/>
      <c r="I912" s="39"/>
      <c r="J912" s="46"/>
      <c r="K912" s="59"/>
    </row>
    <row r="913" spans="1:11">
      <c r="A913" s="9">
        <v>1902</v>
      </c>
      <c r="B913" s="23" t="s">
        <v>796</v>
      </c>
      <c r="C913" s="47">
        <v>3776.64</v>
      </c>
      <c r="D913" s="19">
        <v>1523.88</v>
      </c>
      <c r="E913" s="29">
        <f t="shared" ref="E913:E945" si="116">D913/C913*100</f>
        <v>40.350152516522627</v>
      </c>
      <c r="F913" s="35">
        <v>173.34</v>
      </c>
      <c r="G913" s="37">
        <v>446.5</v>
      </c>
      <c r="H913" s="37">
        <v>1744.8</v>
      </c>
      <c r="I913" s="37">
        <f t="shared" ref="I913:I945" si="117">F913+G913+H913</f>
        <v>2364.64</v>
      </c>
      <c r="J913" s="46">
        <f t="shared" ref="J913:J945" si="118">D913/I913*100</f>
        <v>64.444482035320391</v>
      </c>
      <c r="K913" s="58">
        <f t="shared" si="115"/>
        <v>0</v>
      </c>
    </row>
    <row r="914" spans="1:11">
      <c r="A914" s="9">
        <v>1903</v>
      </c>
      <c r="B914" s="23" t="s">
        <v>308</v>
      </c>
      <c r="C914" s="47">
        <v>3757.67</v>
      </c>
      <c r="D914" s="19">
        <v>1389.05</v>
      </c>
      <c r="E914" s="29">
        <f t="shared" si="116"/>
        <v>36.96572610154697</v>
      </c>
      <c r="F914" s="35">
        <v>303.93</v>
      </c>
      <c r="G914" s="37">
        <v>546.37</v>
      </c>
      <c r="H914" s="37">
        <v>1809.9</v>
      </c>
      <c r="I914" s="37">
        <f t="shared" si="117"/>
        <v>2660.2</v>
      </c>
      <c r="J914" s="46">
        <f t="shared" si="118"/>
        <v>52.215998797082932</v>
      </c>
      <c r="K914" s="58">
        <f t="shared" si="115"/>
        <v>0</v>
      </c>
    </row>
    <row r="915" spans="1:11">
      <c r="A915" s="9">
        <v>1904</v>
      </c>
      <c r="B915" s="23" t="s">
        <v>797</v>
      </c>
      <c r="C915" s="47">
        <v>7100.11</v>
      </c>
      <c r="D915" s="19">
        <v>2333.1999999999998</v>
      </c>
      <c r="E915" s="29">
        <f t="shared" si="116"/>
        <v>32.861462709732663</v>
      </c>
      <c r="F915" s="35">
        <v>295.3</v>
      </c>
      <c r="G915" s="37">
        <v>702.83</v>
      </c>
      <c r="H915" s="37">
        <v>1953.1</v>
      </c>
      <c r="I915" s="37">
        <f t="shared" si="117"/>
        <v>2951.23</v>
      </c>
      <c r="J915" s="46">
        <f t="shared" si="118"/>
        <v>79.058562023291984</v>
      </c>
      <c r="K915" s="58">
        <f t="shared" si="115"/>
        <v>0</v>
      </c>
    </row>
    <row r="916" spans="1:11">
      <c r="A916" s="9">
        <v>1905</v>
      </c>
      <c r="B916" s="23" t="s">
        <v>798</v>
      </c>
      <c r="C916" s="47">
        <v>3207.78</v>
      </c>
      <c r="D916" s="19">
        <v>1370.93</v>
      </c>
      <c r="E916" s="29">
        <f t="shared" si="116"/>
        <v>42.737656572458214</v>
      </c>
      <c r="F916" s="35">
        <v>165.85</v>
      </c>
      <c r="G916" s="37">
        <v>414.83</v>
      </c>
      <c r="H916" s="37">
        <v>1927.2</v>
      </c>
      <c r="I916" s="37">
        <f t="shared" si="117"/>
        <v>2507.88</v>
      </c>
      <c r="J916" s="46">
        <f t="shared" si="118"/>
        <v>54.664896247029361</v>
      </c>
      <c r="K916" s="58">
        <f t="shared" si="115"/>
        <v>0</v>
      </c>
    </row>
    <row r="917" spans="1:11">
      <c r="A917" s="9">
        <v>1906</v>
      </c>
      <c r="B917" s="23" t="s">
        <v>799</v>
      </c>
      <c r="C917" s="47">
        <v>5913.36</v>
      </c>
      <c r="D917" s="19">
        <v>1819.79</v>
      </c>
      <c r="E917" s="29">
        <f t="shared" si="116"/>
        <v>30.774212968599919</v>
      </c>
      <c r="F917" s="35">
        <v>302.39999999999998</v>
      </c>
      <c r="G917" s="37">
        <v>592.62</v>
      </c>
      <c r="H917" s="37">
        <v>2312.9</v>
      </c>
      <c r="I917" s="37">
        <f t="shared" si="117"/>
        <v>3207.92</v>
      </c>
      <c r="J917" s="46">
        <f t="shared" si="118"/>
        <v>56.728035611860641</v>
      </c>
      <c r="K917" s="58">
        <f t="shared" si="115"/>
        <v>0</v>
      </c>
    </row>
    <row r="918" spans="1:11">
      <c r="A918" s="9">
        <v>1907</v>
      </c>
      <c r="B918" s="23" t="s">
        <v>800</v>
      </c>
      <c r="C918" s="47">
        <v>6380.32</v>
      </c>
      <c r="D918" s="19">
        <v>1843.67</v>
      </c>
      <c r="E918" s="29">
        <f t="shared" si="116"/>
        <v>28.896199563658254</v>
      </c>
      <c r="F918" s="35">
        <v>289.19</v>
      </c>
      <c r="G918" s="37">
        <v>1051.29</v>
      </c>
      <c r="H918" s="37">
        <v>2123.5</v>
      </c>
      <c r="I918" s="37">
        <f t="shared" si="117"/>
        <v>3463.98</v>
      </c>
      <c r="J918" s="46">
        <f t="shared" si="118"/>
        <v>53.224037090283439</v>
      </c>
      <c r="K918" s="58">
        <f t="shared" si="115"/>
        <v>0</v>
      </c>
    </row>
    <row r="919" spans="1:11">
      <c r="A919" s="9">
        <v>1908</v>
      </c>
      <c r="B919" s="23" t="s">
        <v>801</v>
      </c>
      <c r="C919" s="47">
        <v>7348.71</v>
      </c>
      <c r="D919" s="19">
        <v>2169.8000000000002</v>
      </c>
      <c r="E919" s="29">
        <f t="shared" si="116"/>
        <v>29.526270597152426</v>
      </c>
      <c r="F919" s="35">
        <v>438.88</v>
      </c>
      <c r="G919" s="37">
        <v>1272.19</v>
      </c>
      <c r="H919" s="37">
        <v>1999.2</v>
      </c>
      <c r="I919" s="37">
        <f t="shared" si="117"/>
        <v>3710.2700000000004</v>
      </c>
      <c r="J919" s="46">
        <f t="shared" si="118"/>
        <v>58.480919178388632</v>
      </c>
      <c r="K919" s="58">
        <f t="shared" si="115"/>
        <v>0</v>
      </c>
    </row>
    <row r="920" spans="1:11">
      <c r="A920" s="9">
        <v>1909</v>
      </c>
      <c r="B920" s="23" t="s">
        <v>802</v>
      </c>
      <c r="C920" s="47">
        <v>5922.05</v>
      </c>
      <c r="D920" s="19">
        <v>1958.82</v>
      </c>
      <c r="E920" s="29">
        <f t="shared" si="116"/>
        <v>33.076721743315233</v>
      </c>
      <c r="F920" s="35">
        <v>600.70000000000005</v>
      </c>
      <c r="G920" s="37">
        <v>702.53</v>
      </c>
      <c r="H920" s="37">
        <v>2202.1</v>
      </c>
      <c r="I920" s="37">
        <f t="shared" si="117"/>
        <v>3505.33</v>
      </c>
      <c r="J920" s="46">
        <f t="shared" si="118"/>
        <v>55.881186650044356</v>
      </c>
      <c r="K920" s="58">
        <f t="shared" si="115"/>
        <v>0</v>
      </c>
    </row>
    <row r="921" spans="1:11">
      <c r="A921" s="9">
        <v>1910</v>
      </c>
      <c r="B921" s="23" t="s">
        <v>803</v>
      </c>
      <c r="C921" s="47">
        <v>4179.9799999999996</v>
      </c>
      <c r="D921" s="19">
        <v>1987.96</v>
      </c>
      <c r="E921" s="29">
        <f t="shared" si="116"/>
        <v>47.559079230044169</v>
      </c>
      <c r="F921" s="35">
        <v>411.94</v>
      </c>
      <c r="G921" s="37">
        <v>879.39</v>
      </c>
      <c r="H921" s="37">
        <v>2431.1</v>
      </c>
      <c r="I921" s="37">
        <f t="shared" si="117"/>
        <v>3722.43</v>
      </c>
      <c r="J921" s="46">
        <f t="shared" si="118"/>
        <v>53.404899487700241</v>
      </c>
      <c r="K921" s="58">
        <f t="shared" si="115"/>
        <v>0</v>
      </c>
    </row>
    <row r="922" spans="1:11">
      <c r="A922" s="9">
        <v>1911</v>
      </c>
      <c r="B922" s="23" t="s">
        <v>804</v>
      </c>
      <c r="C922" s="47">
        <v>3942.65</v>
      </c>
      <c r="D922" s="19">
        <v>1163.06</v>
      </c>
      <c r="E922" s="29">
        <f t="shared" si="116"/>
        <v>29.499448340583108</v>
      </c>
      <c r="F922" s="35">
        <v>232.82</v>
      </c>
      <c r="G922" s="37">
        <v>354.08</v>
      </c>
      <c r="H922" s="37">
        <v>1905.8</v>
      </c>
      <c r="I922" s="37">
        <f t="shared" si="117"/>
        <v>2492.6999999999998</v>
      </c>
      <c r="J922" s="46">
        <f t="shared" si="118"/>
        <v>46.658643238255706</v>
      </c>
      <c r="K922" s="58">
        <f t="shared" si="115"/>
        <v>46.658643238255706</v>
      </c>
    </row>
    <row r="923" spans="1:11">
      <c r="A923" s="9">
        <v>1912</v>
      </c>
      <c r="B923" s="23" t="s">
        <v>805</v>
      </c>
      <c r="C923" s="47">
        <v>4982.58</v>
      </c>
      <c r="D923" s="19">
        <v>1659.1</v>
      </c>
      <c r="E923" s="29">
        <f t="shared" si="116"/>
        <v>33.298010267772923</v>
      </c>
      <c r="F923" s="35">
        <v>671.48</v>
      </c>
      <c r="G923" s="37">
        <v>1233.29</v>
      </c>
      <c r="H923" s="37">
        <v>2110.8000000000002</v>
      </c>
      <c r="I923" s="37">
        <f t="shared" si="117"/>
        <v>4015.57</v>
      </c>
      <c r="J923" s="46">
        <f t="shared" si="118"/>
        <v>41.316674843172947</v>
      </c>
      <c r="K923" s="58">
        <f t="shared" si="115"/>
        <v>41.316674843172947</v>
      </c>
    </row>
    <row r="924" spans="1:11">
      <c r="A924" s="9">
        <v>1913</v>
      </c>
      <c r="B924" s="23" t="s">
        <v>806</v>
      </c>
      <c r="C924" s="47">
        <v>4087.8</v>
      </c>
      <c r="D924" s="19">
        <v>1889.42</v>
      </c>
      <c r="E924" s="29">
        <f t="shared" si="116"/>
        <v>46.220950144331916</v>
      </c>
      <c r="F924" s="35">
        <v>213.37</v>
      </c>
      <c r="G924" s="37">
        <v>349.13</v>
      </c>
      <c r="H924" s="37">
        <v>1833.8</v>
      </c>
      <c r="I924" s="37">
        <f t="shared" si="117"/>
        <v>2396.3000000000002</v>
      </c>
      <c r="J924" s="46">
        <f t="shared" si="118"/>
        <v>78.847389725827313</v>
      </c>
      <c r="K924" s="58">
        <f t="shared" si="115"/>
        <v>0</v>
      </c>
    </row>
    <row r="925" spans="1:11">
      <c r="A925" s="9">
        <v>1914</v>
      </c>
      <c r="B925" s="23" t="s">
        <v>807</v>
      </c>
      <c r="C925" s="47">
        <v>8928.14</v>
      </c>
      <c r="D925" s="19">
        <v>2038.28</v>
      </c>
      <c r="E925" s="29">
        <f t="shared" si="116"/>
        <v>22.82983913782714</v>
      </c>
      <c r="F925" s="35">
        <v>541.28</v>
      </c>
      <c r="G925" s="37">
        <v>1022.94</v>
      </c>
      <c r="H925" s="37">
        <v>2721.9</v>
      </c>
      <c r="I925" s="37">
        <f t="shared" si="117"/>
        <v>4286.12</v>
      </c>
      <c r="J925" s="46">
        <f t="shared" si="118"/>
        <v>47.555364758802831</v>
      </c>
      <c r="K925" s="58">
        <f t="shared" si="115"/>
        <v>47.555364758802831</v>
      </c>
    </row>
    <row r="926" spans="1:11">
      <c r="A926" s="9">
        <v>1915</v>
      </c>
      <c r="B926" s="23" t="s">
        <v>808</v>
      </c>
      <c r="C926" s="47">
        <v>7633.3</v>
      </c>
      <c r="D926" s="19">
        <v>1950.5</v>
      </c>
      <c r="E926" s="29">
        <f t="shared" si="116"/>
        <v>25.552513329752529</v>
      </c>
      <c r="F926" s="35">
        <v>363.76</v>
      </c>
      <c r="G926" s="37">
        <v>736.36</v>
      </c>
      <c r="H926" s="37">
        <v>2337.3000000000002</v>
      </c>
      <c r="I926" s="37">
        <f t="shared" si="117"/>
        <v>3437.42</v>
      </c>
      <c r="J926" s="46">
        <f t="shared" si="118"/>
        <v>56.743138749410896</v>
      </c>
      <c r="K926" s="58">
        <f t="shared" si="115"/>
        <v>0</v>
      </c>
    </row>
    <row r="927" spans="1:11">
      <c r="A927" s="9">
        <v>1916</v>
      </c>
      <c r="B927" s="23" t="s">
        <v>809</v>
      </c>
      <c r="C927" s="47">
        <v>2669.22</v>
      </c>
      <c r="D927" s="19">
        <v>1679.62</v>
      </c>
      <c r="E927" s="29">
        <f t="shared" si="116"/>
        <v>62.925498834865614</v>
      </c>
      <c r="F927" s="35">
        <v>229.03</v>
      </c>
      <c r="G927" s="37">
        <v>601.29999999999995</v>
      </c>
      <c r="H927" s="37">
        <v>2276.5</v>
      </c>
      <c r="I927" s="37">
        <f t="shared" si="117"/>
        <v>3106.83</v>
      </c>
      <c r="J927" s="46">
        <f t="shared" si="118"/>
        <v>54.062179134358814</v>
      </c>
      <c r="K927" s="58">
        <f t="shared" si="115"/>
        <v>0</v>
      </c>
    </row>
    <row r="928" spans="1:11">
      <c r="A928" s="9">
        <v>1919</v>
      </c>
      <c r="B928" s="23" t="s">
        <v>810</v>
      </c>
      <c r="C928" s="47">
        <v>11859.67</v>
      </c>
      <c r="D928" s="19">
        <v>2070.7399999999998</v>
      </c>
      <c r="E928" s="29">
        <f t="shared" si="116"/>
        <v>17.460350920388169</v>
      </c>
      <c r="F928" s="35">
        <v>550.97</v>
      </c>
      <c r="G928" s="37">
        <v>1393.14</v>
      </c>
      <c r="H928" s="37">
        <v>2878.2</v>
      </c>
      <c r="I928" s="37">
        <f t="shared" si="117"/>
        <v>4822.3099999999995</v>
      </c>
      <c r="J928" s="46">
        <f t="shared" si="118"/>
        <v>42.940831261366441</v>
      </c>
      <c r="K928" s="58">
        <f t="shared" si="115"/>
        <v>42.940831261366441</v>
      </c>
    </row>
    <row r="929" spans="1:11">
      <c r="A929" s="9">
        <v>1917</v>
      </c>
      <c r="B929" s="23" t="s">
        <v>811</v>
      </c>
      <c r="C929" s="47">
        <v>16289</v>
      </c>
      <c r="D929" s="19">
        <v>2669.32</v>
      </c>
      <c r="E929" s="29">
        <f t="shared" si="116"/>
        <v>16.387255202897663</v>
      </c>
      <c r="F929" s="35">
        <v>507.41</v>
      </c>
      <c r="G929" s="37">
        <v>1570.34</v>
      </c>
      <c r="H929" s="37">
        <v>3370.4</v>
      </c>
      <c r="I929" s="37">
        <f t="shared" si="117"/>
        <v>5448.15</v>
      </c>
      <c r="J929" s="46">
        <f t="shared" si="118"/>
        <v>48.994979947321575</v>
      </c>
      <c r="K929" s="58">
        <f t="shared" si="115"/>
        <v>48.994979947321575</v>
      </c>
    </row>
    <row r="930" spans="1:11">
      <c r="A930" s="9">
        <v>1918</v>
      </c>
      <c r="B930" s="23" t="s">
        <v>812</v>
      </c>
      <c r="C930" s="47">
        <v>4044.71</v>
      </c>
      <c r="D930" s="19">
        <v>1220.4000000000001</v>
      </c>
      <c r="E930" s="29">
        <f t="shared" si="116"/>
        <v>30.172744152238355</v>
      </c>
      <c r="F930" s="35">
        <v>149.82</v>
      </c>
      <c r="G930" s="37">
        <v>281.25</v>
      </c>
      <c r="H930" s="37">
        <v>1712.5</v>
      </c>
      <c r="I930" s="37">
        <f t="shared" si="117"/>
        <v>2143.5700000000002</v>
      </c>
      <c r="J930" s="46">
        <f t="shared" si="118"/>
        <v>56.933060268617311</v>
      </c>
      <c r="K930" s="58">
        <f t="shared" si="115"/>
        <v>0</v>
      </c>
    </row>
    <row r="931" spans="1:11">
      <c r="A931" s="9">
        <v>1920</v>
      </c>
      <c r="B931" s="23" t="s">
        <v>813</v>
      </c>
      <c r="C931" s="47">
        <v>4696.75</v>
      </c>
      <c r="D931" s="19">
        <v>1563.89</v>
      </c>
      <c r="E931" s="29">
        <f t="shared" si="116"/>
        <v>33.297280034066112</v>
      </c>
      <c r="F931" s="35">
        <v>159.05000000000001</v>
      </c>
      <c r="G931" s="37">
        <v>452.92</v>
      </c>
      <c r="H931" s="37">
        <v>1913.3</v>
      </c>
      <c r="I931" s="37">
        <f t="shared" si="117"/>
        <v>2525.27</v>
      </c>
      <c r="J931" s="46">
        <f t="shared" si="118"/>
        <v>61.929615447061117</v>
      </c>
      <c r="K931" s="58">
        <f t="shared" si="115"/>
        <v>0</v>
      </c>
    </row>
    <row r="932" spans="1:11">
      <c r="A932" s="9">
        <v>1921</v>
      </c>
      <c r="B932" s="23" t="s">
        <v>814</v>
      </c>
      <c r="C932" s="47">
        <v>3217.16</v>
      </c>
      <c r="D932" s="19">
        <v>1341.3</v>
      </c>
      <c r="E932" s="29">
        <f t="shared" si="116"/>
        <v>41.692051374504224</v>
      </c>
      <c r="F932" s="35">
        <v>203.93</v>
      </c>
      <c r="G932" s="37">
        <v>341.67</v>
      </c>
      <c r="H932" s="37">
        <v>1746.5</v>
      </c>
      <c r="I932" s="37">
        <f t="shared" si="117"/>
        <v>2292.1</v>
      </c>
      <c r="J932" s="46">
        <f t="shared" si="118"/>
        <v>58.518389250032719</v>
      </c>
      <c r="K932" s="58">
        <f t="shared" si="115"/>
        <v>0</v>
      </c>
    </row>
    <row r="933" spans="1:11">
      <c r="A933" s="9">
        <v>1922</v>
      </c>
      <c r="B933" s="23" t="s">
        <v>815</v>
      </c>
      <c r="C933" s="47">
        <v>6408.71</v>
      </c>
      <c r="D933" s="19">
        <v>1687.43</v>
      </c>
      <c r="E933" s="29">
        <f t="shared" si="116"/>
        <v>26.330259911901148</v>
      </c>
      <c r="F933" s="35">
        <v>496.72</v>
      </c>
      <c r="G933" s="37">
        <v>840.98</v>
      </c>
      <c r="H933" s="37">
        <v>2191.9</v>
      </c>
      <c r="I933" s="37">
        <f t="shared" si="117"/>
        <v>3529.6000000000004</v>
      </c>
      <c r="J933" s="46">
        <f t="shared" si="118"/>
        <v>47.807966908431546</v>
      </c>
      <c r="K933" s="58">
        <f t="shared" si="115"/>
        <v>47.807966908431546</v>
      </c>
    </row>
    <row r="934" spans="1:11">
      <c r="A934" s="9">
        <v>1923</v>
      </c>
      <c r="B934" s="23" t="s">
        <v>816</v>
      </c>
      <c r="C934" s="47">
        <v>9261.52</v>
      </c>
      <c r="D934" s="19">
        <v>2406.66</v>
      </c>
      <c r="E934" s="29">
        <f t="shared" si="116"/>
        <v>25.985583359966828</v>
      </c>
      <c r="F934" s="35">
        <v>443.12</v>
      </c>
      <c r="G934" s="37">
        <v>2493.33</v>
      </c>
      <c r="H934" s="37">
        <v>2143.6999999999998</v>
      </c>
      <c r="I934" s="37">
        <f t="shared" si="117"/>
        <v>5080.1499999999996</v>
      </c>
      <c r="J934" s="46">
        <f t="shared" si="118"/>
        <v>47.373798017775066</v>
      </c>
      <c r="K934" s="58">
        <f t="shared" si="115"/>
        <v>47.373798017775066</v>
      </c>
    </row>
    <row r="935" spans="1:11">
      <c r="A935" s="9">
        <v>1925</v>
      </c>
      <c r="B935" s="23" t="s">
        <v>817</v>
      </c>
      <c r="C935" s="47">
        <v>10036.469999999999</v>
      </c>
      <c r="D935" s="19">
        <v>2267.5</v>
      </c>
      <c r="E935" s="29">
        <f t="shared" si="116"/>
        <v>22.592604770402342</v>
      </c>
      <c r="F935" s="35">
        <v>892.99</v>
      </c>
      <c r="G935" s="37">
        <v>1667.43</v>
      </c>
      <c r="H935" s="37">
        <v>3201.9</v>
      </c>
      <c r="I935" s="37">
        <f t="shared" si="117"/>
        <v>5762.32</v>
      </c>
      <c r="J935" s="46">
        <f t="shared" si="118"/>
        <v>39.350469949603635</v>
      </c>
      <c r="K935" s="58">
        <f t="shared" si="115"/>
        <v>39.350469949603635</v>
      </c>
    </row>
    <row r="936" spans="1:11">
      <c r="A936" s="9">
        <v>1926</v>
      </c>
      <c r="B936" s="23" t="s">
        <v>363</v>
      </c>
      <c r="C936" s="47">
        <v>17787.330000000002</v>
      </c>
      <c r="D936" s="19">
        <v>3726.42</v>
      </c>
      <c r="E936" s="29">
        <f t="shared" si="116"/>
        <v>20.949855880562176</v>
      </c>
      <c r="F936" s="35">
        <v>1633.71</v>
      </c>
      <c r="G936" s="37">
        <v>3720.39</v>
      </c>
      <c r="H936" s="37">
        <v>3697</v>
      </c>
      <c r="I936" s="37">
        <f t="shared" si="117"/>
        <v>9051.1</v>
      </c>
      <c r="J936" s="46">
        <f t="shared" si="118"/>
        <v>41.170907403520012</v>
      </c>
      <c r="K936" s="58">
        <f t="shared" si="115"/>
        <v>41.170907403520012</v>
      </c>
    </row>
    <row r="937" spans="1:11">
      <c r="A937" s="9">
        <v>1927</v>
      </c>
      <c r="B937" s="23" t="s">
        <v>818</v>
      </c>
      <c r="C937" s="47">
        <v>5926.02</v>
      </c>
      <c r="D937" s="19">
        <v>1936.41</v>
      </c>
      <c r="E937" s="29">
        <f t="shared" si="116"/>
        <v>32.676400012149806</v>
      </c>
      <c r="F937" s="35">
        <v>409.89</v>
      </c>
      <c r="G937" s="37">
        <v>1552.37</v>
      </c>
      <c r="H937" s="37">
        <v>1994.7</v>
      </c>
      <c r="I937" s="37">
        <f t="shared" si="117"/>
        <v>3956.96</v>
      </c>
      <c r="J937" s="46">
        <f t="shared" si="118"/>
        <v>48.936810076422304</v>
      </c>
      <c r="K937" s="58">
        <f t="shared" si="115"/>
        <v>48.936810076422304</v>
      </c>
    </row>
    <row r="938" spans="1:11">
      <c r="A938" s="9">
        <v>1928</v>
      </c>
      <c r="B938" s="23" t="s">
        <v>819</v>
      </c>
      <c r="C938" s="47">
        <v>31250.77</v>
      </c>
      <c r="D938" s="19">
        <v>3960.37</v>
      </c>
      <c r="E938" s="29">
        <f t="shared" si="116"/>
        <v>12.672871740440314</v>
      </c>
      <c r="F938" s="35">
        <v>3552.5</v>
      </c>
      <c r="G938" s="37">
        <v>6841.96</v>
      </c>
      <c r="H938" s="37">
        <v>3106.6</v>
      </c>
      <c r="I938" s="37">
        <f t="shared" si="117"/>
        <v>13501.06</v>
      </c>
      <c r="J938" s="46">
        <f t="shared" si="118"/>
        <v>29.33377082984595</v>
      </c>
      <c r="K938" s="58">
        <f t="shared" si="115"/>
        <v>29.33377082984595</v>
      </c>
    </row>
    <row r="939" spans="1:11">
      <c r="A939" s="9">
        <v>1929</v>
      </c>
      <c r="B939" s="23" t="s">
        <v>820</v>
      </c>
      <c r="C939" s="47">
        <v>3646.82</v>
      </c>
      <c r="D939" s="19">
        <v>2005.12</v>
      </c>
      <c r="E939" s="29">
        <f t="shared" si="116"/>
        <v>54.982697254045988</v>
      </c>
      <c r="F939" s="35">
        <v>265.17</v>
      </c>
      <c r="G939" s="37">
        <v>410.27</v>
      </c>
      <c r="H939" s="37">
        <v>1947.9</v>
      </c>
      <c r="I939" s="37">
        <f t="shared" si="117"/>
        <v>2623.34</v>
      </c>
      <c r="J939" s="46">
        <f t="shared" si="118"/>
        <v>76.433859126152143</v>
      </c>
      <c r="K939" s="58">
        <f t="shared" si="115"/>
        <v>0</v>
      </c>
    </row>
    <row r="940" spans="1:11">
      <c r="A940" s="9">
        <v>1930</v>
      </c>
      <c r="B940" s="23" t="s">
        <v>821</v>
      </c>
      <c r="C940" s="47">
        <v>4022.84</v>
      </c>
      <c r="D940" s="19">
        <v>1433.06</v>
      </c>
      <c r="E940" s="29">
        <f t="shared" si="116"/>
        <v>35.623092143858564</v>
      </c>
      <c r="F940" s="35">
        <v>149.43</v>
      </c>
      <c r="G940" s="37">
        <v>464.26</v>
      </c>
      <c r="H940" s="37">
        <v>1730.3</v>
      </c>
      <c r="I940" s="37">
        <f t="shared" si="117"/>
        <v>2343.9899999999998</v>
      </c>
      <c r="J940" s="46">
        <f t="shared" si="118"/>
        <v>61.13763283973055</v>
      </c>
      <c r="K940" s="58">
        <f t="shared" si="115"/>
        <v>0</v>
      </c>
    </row>
    <row r="941" spans="1:11">
      <c r="A941" s="9">
        <v>1931</v>
      </c>
      <c r="B941" s="23" t="s">
        <v>822</v>
      </c>
      <c r="C941" s="47">
        <v>13859.66</v>
      </c>
      <c r="D941" s="19">
        <v>2154.0100000000002</v>
      </c>
      <c r="E941" s="29">
        <f t="shared" si="116"/>
        <v>15.54157894205197</v>
      </c>
      <c r="F941" s="35">
        <v>523.84</v>
      </c>
      <c r="G941" s="37">
        <v>1724</v>
      </c>
      <c r="H941" s="37">
        <v>3320.7</v>
      </c>
      <c r="I941" s="37">
        <f t="shared" si="117"/>
        <v>5568.54</v>
      </c>
      <c r="J941" s="46">
        <f t="shared" si="118"/>
        <v>38.681772960237339</v>
      </c>
      <c r="K941" s="58">
        <f t="shared" ref="K941:K973" si="119">IF(J941&gt;50,0,J941)</f>
        <v>38.681772960237339</v>
      </c>
    </row>
    <row r="942" spans="1:11">
      <c r="A942" s="9">
        <v>1924</v>
      </c>
      <c r="B942" s="23" t="s">
        <v>795</v>
      </c>
      <c r="C942" s="47">
        <v>189657.52</v>
      </c>
      <c r="D942" s="19">
        <v>17645.669999999998</v>
      </c>
      <c r="E942" s="29">
        <f t="shared" si="116"/>
        <v>9.3039653792794503</v>
      </c>
      <c r="F942" s="35">
        <v>19401.400000000001</v>
      </c>
      <c r="G942" s="37">
        <v>56149.31</v>
      </c>
      <c r="H942" s="37">
        <v>15075.4</v>
      </c>
      <c r="I942" s="37">
        <f t="shared" si="117"/>
        <v>90626.109999999986</v>
      </c>
      <c r="J942" s="46">
        <f t="shared" si="118"/>
        <v>19.470845653642201</v>
      </c>
      <c r="K942" s="58">
        <f t="shared" si="119"/>
        <v>19.470845653642201</v>
      </c>
    </row>
    <row r="943" spans="1:11">
      <c r="A943" s="9">
        <v>1932</v>
      </c>
      <c r="B943" s="23" t="s">
        <v>823</v>
      </c>
      <c r="C943" s="47">
        <v>7194.22</v>
      </c>
      <c r="D943" s="19">
        <v>1684</v>
      </c>
      <c r="E943" s="29">
        <f t="shared" si="116"/>
        <v>23.407680054265782</v>
      </c>
      <c r="F943" s="35">
        <v>177.35</v>
      </c>
      <c r="G943" s="37">
        <v>511.66</v>
      </c>
      <c r="H943" s="37">
        <v>2002.1</v>
      </c>
      <c r="I943" s="37">
        <f t="shared" si="117"/>
        <v>2691.1099999999997</v>
      </c>
      <c r="J943" s="46">
        <f t="shared" si="118"/>
        <v>62.576408991085472</v>
      </c>
      <c r="K943" s="58">
        <f t="shared" si="119"/>
        <v>0</v>
      </c>
    </row>
    <row r="944" spans="1:11">
      <c r="A944" s="9">
        <v>1933</v>
      </c>
      <c r="B944" s="23" t="s">
        <v>824</v>
      </c>
      <c r="C944" s="47">
        <v>13296.65</v>
      </c>
      <c r="D944" s="19">
        <v>2561.94</v>
      </c>
      <c r="E944" s="29">
        <f t="shared" si="116"/>
        <v>19.267559874103629</v>
      </c>
      <c r="F944" s="35">
        <v>716.44</v>
      </c>
      <c r="G944" s="37">
        <v>2388.67</v>
      </c>
      <c r="H944" s="37">
        <v>2517.8000000000002</v>
      </c>
      <c r="I944" s="37">
        <f t="shared" si="117"/>
        <v>5622.91</v>
      </c>
      <c r="J944" s="46">
        <f t="shared" si="118"/>
        <v>45.562529010779116</v>
      </c>
      <c r="K944" s="58">
        <f t="shared" si="119"/>
        <v>45.562529010779116</v>
      </c>
    </row>
    <row r="945" spans="1:11">
      <c r="A945" s="9">
        <v>1934</v>
      </c>
      <c r="B945" s="23" t="s">
        <v>825</v>
      </c>
      <c r="C945" s="47">
        <v>12068.96</v>
      </c>
      <c r="D945" s="19">
        <v>2289.15</v>
      </c>
      <c r="E945" s="29">
        <f t="shared" si="116"/>
        <v>18.967251527886415</v>
      </c>
      <c r="F945" s="35">
        <v>859.25</v>
      </c>
      <c r="G945" s="37">
        <v>2171.96</v>
      </c>
      <c r="H945" s="37">
        <v>2804.6</v>
      </c>
      <c r="I945" s="37">
        <f t="shared" si="117"/>
        <v>5835.8099999999995</v>
      </c>
      <c r="J945" s="46">
        <f t="shared" si="118"/>
        <v>39.22591722485825</v>
      </c>
      <c r="K945" s="58">
        <f t="shared" si="119"/>
        <v>39.22591722485825</v>
      </c>
    </row>
    <row r="946" spans="1:11">
      <c r="A946" s="7"/>
      <c r="B946" s="23"/>
      <c r="C946" s="47"/>
      <c r="D946" s="19"/>
      <c r="E946" s="29"/>
      <c r="F946" s="35"/>
      <c r="G946" s="37"/>
      <c r="H946" s="37"/>
      <c r="I946" s="37"/>
      <c r="J946" s="46"/>
      <c r="K946" s="58"/>
    </row>
    <row r="947" spans="1:11" s="5" customFormat="1">
      <c r="A947" s="10"/>
      <c r="B947" s="62" t="s">
        <v>826</v>
      </c>
      <c r="C947" s="48"/>
      <c r="D947" s="30"/>
      <c r="E947" s="31"/>
      <c r="F947" s="36"/>
      <c r="G947" s="38"/>
      <c r="H947" s="38"/>
      <c r="I947" s="39"/>
      <c r="J947" s="49"/>
      <c r="K947" s="59"/>
    </row>
    <row r="948" spans="1:11">
      <c r="A948" s="7">
        <v>1214</v>
      </c>
      <c r="B948" s="24" t="s">
        <v>828</v>
      </c>
      <c r="C948" s="50">
        <v>14185.12</v>
      </c>
      <c r="D948" s="21">
        <v>2496.2399999999998</v>
      </c>
      <c r="E948" s="29">
        <f t="shared" ref="E948:E973" si="120">D948/C948*100</f>
        <v>17.597595226547252</v>
      </c>
      <c r="F948" s="35">
        <v>983.28</v>
      </c>
      <c r="G948" s="37">
        <v>3496.87</v>
      </c>
      <c r="H948" s="37">
        <f>1143.9+648.8</f>
        <v>1792.7</v>
      </c>
      <c r="I948" s="37">
        <f t="shared" ref="I948:I973" si="121">F948+G948+H948</f>
        <v>6272.8499999999995</v>
      </c>
      <c r="J948" s="46">
        <f t="shared" ref="J948:J973" si="122">D948/I948*100</f>
        <v>39.794351849637728</v>
      </c>
      <c r="K948" s="58">
        <f t="shared" si="119"/>
        <v>39.794351849637728</v>
      </c>
    </row>
    <row r="949" spans="1:11">
      <c r="A949" s="7">
        <v>1215</v>
      </c>
      <c r="B949" s="24" t="s">
        <v>829</v>
      </c>
      <c r="C949" s="50">
        <v>25173.61</v>
      </c>
      <c r="D949" s="21">
        <v>4201.95</v>
      </c>
      <c r="E949" s="29">
        <f t="shared" si="120"/>
        <v>16.691884874676298</v>
      </c>
      <c r="F949" s="35">
        <v>1907.57</v>
      </c>
      <c r="G949" s="37">
        <v>2567.42</v>
      </c>
      <c r="H949" s="37">
        <f>2649.1+1762.6</f>
        <v>4411.7</v>
      </c>
      <c r="I949" s="37">
        <f t="shared" si="121"/>
        <v>8886.6899999999987</v>
      </c>
      <c r="J949" s="46">
        <f t="shared" si="122"/>
        <v>47.283634289032257</v>
      </c>
      <c r="K949" s="58">
        <f t="shared" si="119"/>
        <v>47.283634289032257</v>
      </c>
    </row>
    <row r="950" spans="1:11">
      <c r="A950" s="7">
        <v>1216</v>
      </c>
      <c r="B950" s="24" t="s">
        <v>830</v>
      </c>
      <c r="C950" s="50">
        <v>13608.59</v>
      </c>
      <c r="D950" s="21">
        <v>2688.07</v>
      </c>
      <c r="E950" s="29">
        <f t="shared" si="120"/>
        <v>19.752744406290439</v>
      </c>
      <c r="F950" s="35">
        <v>1025.97</v>
      </c>
      <c r="G950" s="37">
        <v>1608.2</v>
      </c>
      <c r="H950" s="37">
        <f>1453.3+1479.4</f>
        <v>2932.7</v>
      </c>
      <c r="I950" s="37">
        <f t="shared" si="121"/>
        <v>5566.87</v>
      </c>
      <c r="J950" s="46">
        <f t="shared" si="122"/>
        <v>48.286918861047596</v>
      </c>
      <c r="K950" s="58">
        <f t="shared" si="119"/>
        <v>48.286918861047596</v>
      </c>
    </row>
    <row r="951" spans="1:11">
      <c r="A951" s="7">
        <v>1217</v>
      </c>
      <c r="B951" s="24" t="s">
        <v>831</v>
      </c>
      <c r="C951" s="50">
        <v>10822.76</v>
      </c>
      <c r="D951" s="21">
        <v>1655.58</v>
      </c>
      <c r="E951" s="29">
        <f t="shared" si="120"/>
        <v>15.297206997106096</v>
      </c>
      <c r="F951" s="35">
        <v>1054.5</v>
      </c>
      <c r="G951" s="37">
        <v>2149.7199999999998</v>
      </c>
      <c r="H951" s="37">
        <f>1163.6+1369.5</f>
        <v>2533.1</v>
      </c>
      <c r="I951" s="37">
        <f t="shared" si="121"/>
        <v>5737.32</v>
      </c>
      <c r="J951" s="46">
        <f t="shared" si="122"/>
        <v>28.856330133232937</v>
      </c>
      <c r="K951" s="58">
        <f t="shared" si="119"/>
        <v>28.856330133232937</v>
      </c>
    </row>
    <row r="952" spans="1:11">
      <c r="A952" s="7">
        <v>1218</v>
      </c>
      <c r="B952" s="24" t="s">
        <v>832</v>
      </c>
      <c r="C952" s="50">
        <v>7513.12</v>
      </c>
      <c r="D952" s="21">
        <v>2009.64</v>
      </c>
      <c r="E952" s="29">
        <f t="shared" si="120"/>
        <v>26.748408118065463</v>
      </c>
      <c r="F952" s="35">
        <v>650.9</v>
      </c>
      <c r="G952" s="37">
        <v>1126.92</v>
      </c>
      <c r="H952" s="37">
        <f>586+127.9</f>
        <v>713.9</v>
      </c>
      <c r="I952" s="37">
        <f t="shared" si="121"/>
        <v>2491.7200000000003</v>
      </c>
      <c r="J952" s="46">
        <f t="shared" si="122"/>
        <v>80.652721814650121</v>
      </c>
      <c r="K952" s="58">
        <f t="shared" si="119"/>
        <v>0</v>
      </c>
    </row>
    <row r="953" spans="1:11">
      <c r="A953" s="7">
        <v>1219</v>
      </c>
      <c r="B953" s="24" t="s">
        <v>833</v>
      </c>
      <c r="C953" s="50">
        <v>3553.46</v>
      </c>
      <c r="D953" s="21">
        <v>1381.49</v>
      </c>
      <c r="E953" s="29">
        <f t="shared" si="120"/>
        <v>38.877319570221694</v>
      </c>
      <c r="F953" s="35">
        <v>522.76</v>
      </c>
      <c r="G953" s="37">
        <v>257.77999999999997</v>
      </c>
      <c r="H953" s="37">
        <f>255.2+1067.5</f>
        <v>1322.7</v>
      </c>
      <c r="I953" s="37">
        <f t="shared" si="121"/>
        <v>2103.2399999999998</v>
      </c>
      <c r="J953" s="46">
        <f t="shared" si="122"/>
        <v>65.683897225233451</v>
      </c>
      <c r="K953" s="58">
        <f t="shared" si="119"/>
        <v>0</v>
      </c>
    </row>
    <row r="954" spans="1:11">
      <c r="A954" s="7">
        <v>1220</v>
      </c>
      <c r="B954" s="24" t="s">
        <v>834</v>
      </c>
      <c r="C954" s="50">
        <v>25838.89</v>
      </c>
      <c r="D954" s="21">
        <v>3227.1</v>
      </c>
      <c r="E954" s="29">
        <f t="shared" si="120"/>
        <v>12.489313588935129</v>
      </c>
      <c r="F954" s="35">
        <v>2382.89</v>
      </c>
      <c r="G954" s="37">
        <v>4220.7299999999996</v>
      </c>
      <c r="H954" s="37">
        <f>2217.7+1470.5</f>
        <v>3688.2</v>
      </c>
      <c r="I954" s="37">
        <f t="shared" si="121"/>
        <v>10291.82</v>
      </c>
      <c r="J954" s="46">
        <f t="shared" si="122"/>
        <v>31.355970081093528</v>
      </c>
      <c r="K954" s="58">
        <f t="shared" si="119"/>
        <v>31.355970081093528</v>
      </c>
    </row>
    <row r="955" spans="1:11">
      <c r="A955" s="7">
        <v>1221</v>
      </c>
      <c r="B955" s="24" t="s">
        <v>835</v>
      </c>
      <c r="C955" s="50">
        <v>4370.26</v>
      </c>
      <c r="D955" s="21">
        <v>943.35</v>
      </c>
      <c r="E955" s="29">
        <f t="shared" si="120"/>
        <v>21.585672248333051</v>
      </c>
      <c r="F955" s="35">
        <v>125.46</v>
      </c>
      <c r="G955" s="37">
        <v>699.46</v>
      </c>
      <c r="H955" s="37">
        <f>356.5+620.1</f>
        <v>976.6</v>
      </c>
      <c r="I955" s="37">
        <f t="shared" si="121"/>
        <v>1801.52</v>
      </c>
      <c r="J955" s="46">
        <f t="shared" si="122"/>
        <v>52.364114747546523</v>
      </c>
      <c r="K955" s="58">
        <f t="shared" si="119"/>
        <v>0</v>
      </c>
    </row>
    <row r="956" spans="1:11">
      <c r="A956" s="7">
        <v>1222</v>
      </c>
      <c r="B956" s="24" t="s">
        <v>836</v>
      </c>
      <c r="C956" s="50">
        <v>9008.1200000000008</v>
      </c>
      <c r="D956" s="21">
        <v>1689.1</v>
      </c>
      <c r="E956" s="29">
        <f t="shared" si="120"/>
        <v>18.750860334897844</v>
      </c>
      <c r="F956" s="35">
        <v>686.79</v>
      </c>
      <c r="G956" s="37">
        <v>908.43</v>
      </c>
      <c r="H956" s="37">
        <f>824.2+1258</f>
        <v>2082.1999999999998</v>
      </c>
      <c r="I956" s="37">
        <f t="shared" si="121"/>
        <v>3677.4199999999996</v>
      </c>
      <c r="J956" s="46">
        <f t="shared" si="122"/>
        <v>45.931658608480944</v>
      </c>
      <c r="K956" s="58">
        <f t="shared" si="119"/>
        <v>45.931658608480944</v>
      </c>
    </row>
    <row r="957" spans="1:11">
      <c r="A957" s="7">
        <v>1223</v>
      </c>
      <c r="B957" s="24" t="s">
        <v>837</v>
      </c>
      <c r="C957" s="50">
        <v>22137.16</v>
      </c>
      <c r="D957" s="21">
        <v>2759.08</v>
      </c>
      <c r="E957" s="29">
        <f t="shared" si="120"/>
        <v>12.463568045765582</v>
      </c>
      <c r="F957" s="35">
        <v>1652.6</v>
      </c>
      <c r="G957" s="37">
        <v>3217.48</v>
      </c>
      <c r="H957" s="37">
        <f>2154.8+1523.6</f>
        <v>3678.4</v>
      </c>
      <c r="I957" s="37">
        <f t="shared" si="121"/>
        <v>8548.48</v>
      </c>
      <c r="J957" s="46">
        <f t="shared" si="122"/>
        <v>32.275679419031221</v>
      </c>
      <c r="K957" s="58">
        <f t="shared" si="119"/>
        <v>32.275679419031221</v>
      </c>
    </row>
    <row r="958" spans="1:11">
      <c r="A958" s="7">
        <v>1224</v>
      </c>
      <c r="B958" s="24" t="s">
        <v>838</v>
      </c>
      <c r="C958" s="50">
        <v>14128.77</v>
      </c>
      <c r="D958" s="21">
        <v>2674.72</v>
      </c>
      <c r="E958" s="29">
        <f t="shared" si="120"/>
        <v>18.931018057481293</v>
      </c>
      <c r="F958" s="35">
        <v>1112.45</v>
      </c>
      <c r="G958" s="37">
        <v>1501.04</v>
      </c>
      <c r="H958" s="37">
        <f>1058+1160</f>
        <v>2218</v>
      </c>
      <c r="I958" s="37">
        <f t="shared" si="121"/>
        <v>4831.49</v>
      </c>
      <c r="J958" s="46">
        <f t="shared" si="122"/>
        <v>55.360147697708165</v>
      </c>
      <c r="K958" s="58">
        <f t="shared" si="119"/>
        <v>0</v>
      </c>
    </row>
    <row r="959" spans="1:11">
      <c r="A959" s="7">
        <v>1225</v>
      </c>
      <c r="B959" s="25" t="s">
        <v>839</v>
      </c>
      <c r="C959" s="50">
        <v>16074.58</v>
      </c>
      <c r="D959" s="21">
        <v>3026.12</v>
      </c>
      <c r="E959" s="29">
        <f t="shared" si="120"/>
        <v>18.825499639803965</v>
      </c>
      <c r="F959" s="35">
        <v>1738.09</v>
      </c>
      <c r="G959" s="37">
        <v>2326.52</v>
      </c>
      <c r="H959" s="37">
        <f>1437.6+1302.5</f>
        <v>2740.1</v>
      </c>
      <c r="I959" s="37">
        <f t="shared" si="121"/>
        <v>6804.7099999999991</v>
      </c>
      <c r="J959" s="46">
        <f t="shared" si="122"/>
        <v>44.470962024832808</v>
      </c>
      <c r="K959" s="58">
        <f t="shared" si="119"/>
        <v>44.470962024832808</v>
      </c>
    </row>
    <row r="960" spans="1:11">
      <c r="A960" s="7">
        <v>1226</v>
      </c>
      <c r="B960" s="24" t="s">
        <v>840</v>
      </c>
      <c r="C960" s="50">
        <v>56067.71</v>
      </c>
      <c r="D960" s="21">
        <v>7922.81</v>
      </c>
      <c r="E960" s="29">
        <f t="shared" si="120"/>
        <v>14.13078936164862</v>
      </c>
      <c r="F960" s="35">
        <v>3580.42</v>
      </c>
      <c r="G960" s="37">
        <v>14615.55</v>
      </c>
      <c r="H960" s="37">
        <f>3566+892.4</f>
        <v>4458.3999999999996</v>
      </c>
      <c r="I960" s="37">
        <f t="shared" si="121"/>
        <v>22654.370000000003</v>
      </c>
      <c r="J960" s="46">
        <f t="shared" si="122"/>
        <v>34.972546135690372</v>
      </c>
      <c r="K960" s="58">
        <f t="shared" si="119"/>
        <v>34.972546135690372</v>
      </c>
    </row>
    <row r="961" spans="1:12">
      <c r="A961" s="7">
        <v>1227</v>
      </c>
      <c r="B961" s="24" t="s">
        <v>841</v>
      </c>
      <c r="C961" s="50">
        <v>8094.39</v>
      </c>
      <c r="D961" s="21">
        <v>1586.39</v>
      </c>
      <c r="E961" s="29">
        <f t="shared" si="120"/>
        <v>19.598635598235322</v>
      </c>
      <c r="F961" s="35">
        <v>385.86</v>
      </c>
      <c r="G961" s="37">
        <v>905.67</v>
      </c>
      <c r="H961" s="37">
        <f>609.6+1131.5</f>
        <v>1741.1</v>
      </c>
      <c r="I961" s="37">
        <f t="shared" si="121"/>
        <v>3032.63</v>
      </c>
      <c r="J961" s="46">
        <f t="shared" si="122"/>
        <v>52.310700612999284</v>
      </c>
      <c r="K961" s="58">
        <f t="shared" si="119"/>
        <v>0</v>
      </c>
    </row>
    <row r="962" spans="1:12">
      <c r="A962" s="7">
        <v>1228</v>
      </c>
      <c r="B962" s="24" t="s">
        <v>742</v>
      </c>
      <c r="C962" s="50">
        <v>51197.89</v>
      </c>
      <c r="D962" s="21">
        <v>3613.29</v>
      </c>
      <c r="E962" s="29">
        <f t="shared" si="120"/>
        <v>7.0574978773539296</v>
      </c>
      <c r="F962" s="35">
        <v>3536.69</v>
      </c>
      <c r="G962" s="37">
        <v>4926</v>
      </c>
      <c r="H962" s="37">
        <f>2926.7+1512.1</f>
        <v>4438.7999999999993</v>
      </c>
      <c r="I962" s="37">
        <f t="shared" si="121"/>
        <v>12901.49</v>
      </c>
      <c r="J962" s="46">
        <f t="shared" si="122"/>
        <v>28.006765110076433</v>
      </c>
      <c r="K962" s="58">
        <f t="shared" si="119"/>
        <v>28.006765110076433</v>
      </c>
    </row>
    <row r="963" spans="1:12">
      <c r="A963" s="7">
        <v>1229</v>
      </c>
      <c r="B963" s="24" t="s">
        <v>842</v>
      </c>
      <c r="C963" s="50">
        <v>5711.2</v>
      </c>
      <c r="D963" s="21">
        <v>1375.69</v>
      </c>
      <c r="E963" s="29">
        <f t="shared" si="120"/>
        <v>24.087582294438999</v>
      </c>
      <c r="F963" s="35">
        <v>552.12</v>
      </c>
      <c r="G963" s="37">
        <v>663.79</v>
      </c>
      <c r="H963" s="37">
        <f>413.6+908.4</f>
        <v>1322</v>
      </c>
      <c r="I963" s="37">
        <f t="shared" si="121"/>
        <v>2537.91</v>
      </c>
      <c r="J963" s="46">
        <f t="shared" si="122"/>
        <v>54.205625889018926</v>
      </c>
      <c r="K963" s="58">
        <f t="shared" si="119"/>
        <v>0</v>
      </c>
    </row>
    <row r="964" spans="1:12">
      <c r="A964" s="7">
        <v>1230</v>
      </c>
      <c r="B964" s="24" t="s">
        <v>843</v>
      </c>
      <c r="C964" s="50">
        <v>15067.78</v>
      </c>
      <c r="D964" s="21">
        <v>2747.32</v>
      </c>
      <c r="E964" s="29">
        <f t="shared" si="120"/>
        <v>18.233077467284499</v>
      </c>
      <c r="F964" s="35">
        <v>1003.64</v>
      </c>
      <c r="G964" s="37">
        <v>2083.48</v>
      </c>
      <c r="H964" s="37">
        <f>1540.1+1493.9</f>
        <v>3034</v>
      </c>
      <c r="I964" s="37">
        <f t="shared" si="121"/>
        <v>6121.12</v>
      </c>
      <c r="J964" s="46">
        <f t="shared" si="122"/>
        <v>44.882635857490136</v>
      </c>
      <c r="K964" s="58">
        <f t="shared" si="119"/>
        <v>44.882635857490136</v>
      </c>
    </row>
    <row r="965" spans="1:12">
      <c r="A965" s="7">
        <v>1231</v>
      </c>
      <c r="B965" s="24" t="s">
        <v>844</v>
      </c>
      <c r="C965" s="50">
        <v>11245.63</v>
      </c>
      <c r="D965" s="21">
        <v>2622.77</v>
      </c>
      <c r="E965" s="29">
        <f t="shared" si="120"/>
        <v>23.322570634104093</v>
      </c>
      <c r="F965" s="35">
        <v>864.65</v>
      </c>
      <c r="G965" s="37">
        <v>3591.05</v>
      </c>
      <c r="H965" s="37">
        <f>1017.2+279.5</f>
        <v>1296.7</v>
      </c>
      <c r="I965" s="37">
        <f t="shared" si="121"/>
        <v>5752.4</v>
      </c>
      <c r="J965" s="46">
        <f t="shared" si="122"/>
        <v>45.594360614699951</v>
      </c>
      <c r="K965" s="58">
        <f t="shared" si="119"/>
        <v>45.594360614699951</v>
      </c>
    </row>
    <row r="966" spans="1:12">
      <c r="A966" s="7">
        <v>1232</v>
      </c>
      <c r="B966" s="24" t="s">
        <v>846</v>
      </c>
      <c r="C966" s="50">
        <v>3046.57</v>
      </c>
      <c r="D966" s="21">
        <v>1274.49</v>
      </c>
      <c r="E966" s="29">
        <f t="shared" si="120"/>
        <v>41.83360303554489</v>
      </c>
      <c r="F966" s="35">
        <v>474.72</v>
      </c>
      <c r="G966" s="37">
        <v>632.1</v>
      </c>
      <c r="H966" s="37">
        <f>372.1+845.2</f>
        <v>1217.3000000000002</v>
      </c>
      <c r="I966" s="37">
        <f t="shared" si="121"/>
        <v>2324.1200000000003</v>
      </c>
      <c r="J966" s="46">
        <f t="shared" si="122"/>
        <v>54.837529903791534</v>
      </c>
      <c r="K966" s="58">
        <f t="shared" si="119"/>
        <v>0</v>
      </c>
    </row>
    <row r="967" spans="1:12">
      <c r="A967" s="7">
        <v>1233</v>
      </c>
      <c r="B967" s="24" t="s">
        <v>847</v>
      </c>
      <c r="C967" s="50">
        <v>16990.849999999999</v>
      </c>
      <c r="D967" s="21">
        <v>2752.15</v>
      </c>
      <c r="E967" s="29">
        <f t="shared" si="120"/>
        <v>16.197835894025314</v>
      </c>
      <c r="F967" s="35">
        <v>753.37</v>
      </c>
      <c r="G967" s="37">
        <v>1640.04</v>
      </c>
      <c r="H967" s="37">
        <f>1502.8+1461.2</f>
        <v>2964</v>
      </c>
      <c r="I967" s="37">
        <f t="shared" si="121"/>
        <v>5357.41</v>
      </c>
      <c r="J967" s="46">
        <f t="shared" si="122"/>
        <v>51.370904970872125</v>
      </c>
      <c r="K967" s="58">
        <f t="shared" si="119"/>
        <v>0</v>
      </c>
    </row>
    <row r="968" spans="1:12">
      <c r="A968" s="7">
        <v>1234</v>
      </c>
      <c r="B968" s="24" t="s">
        <v>848</v>
      </c>
      <c r="C968" s="50">
        <v>8109.86</v>
      </c>
      <c r="D968" s="21">
        <v>1731.11</v>
      </c>
      <c r="E968" s="29">
        <f t="shared" si="120"/>
        <v>21.345744562791467</v>
      </c>
      <c r="F968" s="35">
        <v>623.34</v>
      </c>
      <c r="G968" s="37">
        <v>795.4</v>
      </c>
      <c r="H968" s="37">
        <f>752.8+1274.5</f>
        <v>2027.3</v>
      </c>
      <c r="I968" s="37">
        <f t="shared" si="121"/>
        <v>3446.04</v>
      </c>
      <c r="J968" s="46">
        <f t="shared" si="122"/>
        <v>50.234762219823324</v>
      </c>
      <c r="K968" s="58">
        <f t="shared" si="119"/>
        <v>0</v>
      </c>
    </row>
    <row r="969" spans="1:12">
      <c r="A969" s="7">
        <v>1235</v>
      </c>
      <c r="B969" s="24" t="s">
        <v>850</v>
      </c>
      <c r="C969" s="50">
        <v>140648.88</v>
      </c>
      <c r="D969" s="21">
        <v>20296.7</v>
      </c>
      <c r="E969" s="29">
        <f t="shared" si="120"/>
        <v>14.430758353710319</v>
      </c>
      <c r="F969" s="35">
        <v>18799.79</v>
      </c>
      <c r="G969" s="37">
        <v>47939.39</v>
      </c>
      <c r="H969" s="37">
        <f>9236.7+1641.7</f>
        <v>10878.400000000001</v>
      </c>
      <c r="I969" s="37">
        <f t="shared" si="121"/>
        <v>77617.579999999987</v>
      </c>
      <c r="J969" s="46">
        <f t="shared" si="122"/>
        <v>26.149617135705601</v>
      </c>
      <c r="K969" s="58">
        <f t="shared" si="119"/>
        <v>26.149617135705601</v>
      </c>
    </row>
    <row r="970" spans="1:12">
      <c r="A970" s="7">
        <v>1236</v>
      </c>
      <c r="B970" s="24" t="s">
        <v>851</v>
      </c>
      <c r="C970" s="50">
        <v>105011.96</v>
      </c>
      <c r="D970" s="21">
        <v>11039.81</v>
      </c>
      <c r="E970" s="29">
        <f t="shared" si="120"/>
        <v>10.512907291702772</v>
      </c>
      <c r="F970" s="35">
        <v>12369.25</v>
      </c>
      <c r="G970" s="37">
        <v>22110.05</v>
      </c>
      <c r="H970" s="37">
        <f>5855.2+1484.9</f>
        <v>7340.1</v>
      </c>
      <c r="I970" s="37">
        <f t="shared" si="121"/>
        <v>41819.4</v>
      </c>
      <c r="J970" s="46">
        <f t="shared" si="122"/>
        <v>26.398776644332532</v>
      </c>
      <c r="K970" s="58">
        <f t="shared" si="119"/>
        <v>26.398776644332532</v>
      </c>
    </row>
    <row r="971" spans="1:12">
      <c r="A971" s="7">
        <v>1237</v>
      </c>
      <c r="B971" s="24" t="s">
        <v>852</v>
      </c>
      <c r="C971" s="50">
        <v>65780.11</v>
      </c>
      <c r="D971" s="21">
        <v>8781.7199999999993</v>
      </c>
      <c r="E971" s="29">
        <f t="shared" si="120"/>
        <v>13.350114495095857</v>
      </c>
      <c r="F971" s="35">
        <v>8138.82</v>
      </c>
      <c r="G971" s="37">
        <v>14592.44</v>
      </c>
      <c r="H971" s="37">
        <f>4669+1429.2</f>
        <v>6098.2</v>
      </c>
      <c r="I971" s="37">
        <f t="shared" si="121"/>
        <v>28829.460000000003</v>
      </c>
      <c r="J971" s="46">
        <f t="shared" si="122"/>
        <v>30.460924346137592</v>
      </c>
      <c r="K971" s="58">
        <f t="shared" si="119"/>
        <v>30.460924346137592</v>
      </c>
    </row>
    <row r="972" spans="1:12">
      <c r="A972" s="7">
        <v>1238</v>
      </c>
      <c r="B972" s="24" t="s">
        <v>849</v>
      </c>
      <c r="C972" s="50">
        <v>8560.32</v>
      </c>
      <c r="D972" s="21">
        <v>1479.67</v>
      </c>
      <c r="E972" s="29">
        <f t="shared" si="120"/>
        <v>17.285218309595905</v>
      </c>
      <c r="F972" s="35">
        <v>483.28</v>
      </c>
      <c r="G972" s="37">
        <v>2572.81</v>
      </c>
      <c r="H972" s="37">
        <f>617.3+145.7</f>
        <v>763</v>
      </c>
      <c r="I972" s="37">
        <f t="shared" si="121"/>
        <v>3819.09</v>
      </c>
      <c r="J972" s="46">
        <f t="shared" si="122"/>
        <v>38.744046356592804</v>
      </c>
      <c r="K972" s="58">
        <f t="shared" si="119"/>
        <v>38.744046356592804</v>
      </c>
    </row>
    <row r="973" spans="1:12" ht="13.5" thickBot="1">
      <c r="A973" s="11">
        <v>1239</v>
      </c>
      <c r="B973" s="27" t="s">
        <v>503</v>
      </c>
      <c r="C973" s="51">
        <v>15230.26</v>
      </c>
      <c r="D973" s="22">
        <v>2150.34</v>
      </c>
      <c r="E973" s="32">
        <f t="shared" si="120"/>
        <v>14.1188659944085</v>
      </c>
      <c r="F973" s="52">
        <v>1607.39</v>
      </c>
      <c r="G973" s="53">
        <v>3171.46</v>
      </c>
      <c r="H973" s="53">
        <f>1619.4+1120.8</f>
        <v>2740.2</v>
      </c>
      <c r="I973" s="53">
        <f t="shared" si="121"/>
        <v>7519.05</v>
      </c>
      <c r="J973" s="54">
        <f t="shared" si="122"/>
        <v>28.598559658467494</v>
      </c>
      <c r="K973" s="60">
        <f t="shared" si="119"/>
        <v>28.598559658467494</v>
      </c>
    </row>
    <row r="974" spans="1:12" ht="13.5">
      <c r="B974" s="13"/>
      <c r="C974" s="13"/>
      <c r="D974" s="13"/>
      <c r="E974" s="13"/>
      <c r="J974" s="34"/>
    </row>
    <row r="975" spans="1:12">
      <c r="C975" s="64"/>
      <c r="D975" s="64"/>
      <c r="E975" s="64"/>
      <c r="F975" s="64"/>
      <c r="G975" s="64"/>
      <c r="H975" s="64"/>
      <c r="I975" s="64"/>
      <c r="J975" s="34"/>
      <c r="K975" s="65"/>
      <c r="L975" s="66"/>
    </row>
    <row r="976" spans="1:12">
      <c r="F976" s="28"/>
      <c r="G976" s="28"/>
      <c r="H976" s="28"/>
      <c r="I976" s="28"/>
      <c r="J976" s="28"/>
    </row>
    <row r="977" spans="2:10">
      <c r="F977" s="28"/>
      <c r="G977" s="28"/>
      <c r="H977" s="28"/>
      <c r="I977" s="28"/>
      <c r="J977" s="28"/>
    </row>
    <row r="978" spans="2:10">
      <c r="B978" s="12"/>
      <c r="C978" s="12"/>
      <c r="D978" s="12"/>
      <c r="E978" s="12"/>
      <c r="F978" s="12"/>
      <c r="G978" s="12"/>
      <c r="H978" s="12"/>
      <c r="I978" s="12"/>
    </row>
    <row r="979" spans="2:10">
      <c r="F979" s="33"/>
      <c r="G979" s="33"/>
      <c r="H979" s="33"/>
      <c r="I979" s="33"/>
    </row>
  </sheetData>
  <autoFilter ref="A6:J979"/>
  <mergeCells count="5">
    <mergeCell ref="B4:B5"/>
    <mergeCell ref="A4:A5"/>
    <mergeCell ref="A1:J1"/>
    <mergeCell ref="A2:K2"/>
    <mergeCell ref="C4:K4"/>
  </mergeCells>
  <printOptions horizontalCentered="1"/>
  <pageMargins left="0.23622047244094491" right="0.23622047244094491" top="0.35433070866141736" bottom="0.35433070866141736" header="0.15748031496062992" footer="0.23622047244094491"/>
  <pageSetup paperSize="9" scale="95" fitToWidth="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Capacitate 2024 cu TDG</vt:lpstr>
      <vt:lpstr>'Capacitate 2024 cu TDG'!Print_Area</vt:lpstr>
      <vt:lpstr>'Capacitate 2024 cu TDG'!Print_Titles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stratulate</dc:creator>
  <cp:lastModifiedBy>Iaconi, Ion</cp:lastModifiedBy>
  <cp:lastPrinted>2024-05-07T05:44:54Z</cp:lastPrinted>
  <dcterms:created xsi:type="dcterms:W3CDTF">2016-07-26T10:15:14Z</dcterms:created>
  <dcterms:modified xsi:type="dcterms:W3CDTF">2025-01-30T07:26:46Z</dcterms:modified>
</cp:coreProperties>
</file>