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95" windowHeight="12120" firstSheet="1" activeTab="1"/>
  </bookViews>
  <sheets>
    <sheet name="podval" sheetId="27" state="hidden" r:id="rId1"/>
    <sheet name="econ" sheetId="2" r:id="rId2"/>
    <sheet name="funcț" sheetId="12" r:id="rId3"/>
  </sheets>
  <definedNames>
    <definedName name="_xlnm._FilterDatabase" localSheetId="2" hidden="1">funcț!$A$8:$E$27</definedName>
    <definedName name="_xlnm.Print_Titles" localSheetId="1">econ!$6:$9</definedName>
    <definedName name="_xlnm.Print_Area" localSheetId="1">econ!$A$1:$H$109</definedName>
    <definedName name="_xlnm.Print_Area" localSheetId="2">funcț!$A$1:$H$32</definedName>
    <definedName name="_xlnm.Print_Area" localSheetId="0">podval!$A$1:$J$21</definedName>
  </definedNames>
  <calcPr calcId="162913" fullCalcOnLoad="1"/>
</workbook>
</file>

<file path=xl/calcChain.xml><?xml version="1.0" encoding="utf-8"?>
<calcChain xmlns="http://schemas.openxmlformats.org/spreadsheetml/2006/main">
  <c r="J18" i="27" l="1"/>
  <c r="J19" i="27"/>
  <c r="J17" i="27" s="1"/>
  <c r="E18" i="27"/>
  <c r="E19" i="27"/>
  <c r="E17" i="27" s="1"/>
  <c r="F15" i="27"/>
  <c r="D16" i="27"/>
  <c r="C16" i="27" s="1"/>
  <c r="I15" i="27"/>
  <c r="H15" i="27" s="1"/>
  <c r="I19" i="27"/>
  <c r="C7" i="27"/>
  <c r="D7" i="27"/>
  <c r="E7" i="27"/>
  <c r="J7" i="27"/>
  <c r="C9" i="27"/>
  <c r="B10" i="27"/>
  <c r="C10" i="27"/>
  <c r="D10" i="27"/>
  <c r="E10" i="27"/>
  <c r="F10" i="27"/>
  <c r="G10" i="27"/>
  <c r="H10" i="27"/>
  <c r="I10" i="27"/>
  <c r="J10" i="27"/>
  <c r="B11" i="27"/>
  <c r="C11" i="27"/>
  <c r="B12" i="27"/>
  <c r="C12" i="27"/>
  <c r="H12" i="27"/>
  <c r="B13" i="27"/>
  <c r="C13" i="27"/>
  <c r="I16" i="27"/>
  <c r="H16" i="27" s="1"/>
  <c r="I18" i="27"/>
  <c r="H18" i="27"/>
  <c r="D15" i="27"/>
  <c r="C15" i="27"/>
  <c r="J3" i="27"/>
  <c r="H3" i="27" s="1"/>
  <c r="H19" i="27"/>
  <c r="I3" i="27"/>
  <c r="I9" i="27"/>
  <c r="H9" i="27" s="1"/>
  <c r="I7" i="27"/>
  <c r="H7" i="27" s="1"/>
  <c r="F3" i="27"/>
  <c r="F9" i="27"/>
  <c r="F7" i="27" s="1"/>
  <c r="D18" i="27"/>
  <c r="D19" i="27"/>
  <c r="E3" i="27"/>
  <c r="D3" i="27"/>
  <c r="G3" i="27"/>
  <c r="G9" i="27"/>
  <c r="G7" i="27" s="1"/>
  <c r="C18" i="27" l="1"/>
  <c r="B18" i="27"/>
  <c r="J14" i="27"/>
  <c r="J6" i="27" s="1"/>
  <c r="J5" i="27" s="1"/>
  <c r="J4" i="27" s="1"/>
  <c r="B15" i="27"/>
  <c r="G14" i="27"/>
  <c r="G6" i="27" s="1"/>
  <c r="G5" i="27" s="1"/>
  <c r="G4" i="27" s="1"/>
  <c r="I17" i="27"/>
  <c r="H17" i="27"/>
  <c r="I14" i="27"/>
  <c r="B16" i="27"/>
  <c r="C3" i="27"/>
  <c r="B3" i="27" s="1"/>
  <c r="C19" i="27"/>
  <c r="B19" i="27" s="1"/>
  <c r="B9" i="27"/>
  <c r="B7" i="27"/>
  <c r="F14" i="27"/>
  <c r="F6" i="27" s="1"/>
  <c r="F5" i="27" s="1"/>
  <c r="F4" i="27" s="1"/>
  <c r="D17" i="27"/>
  <c r="D14" i="27" s="1"/>
  <c r="E14" i="27"/>
  <c r="E6" i="27" s="1"/>
  <c r="E5" i="27" s="1"/>
  <c r="E4" i="27" s="1"/>
  <c r="I6" i="27" l="1"/>
  <c r="H14" i="27"/>
  <c r="C17" i="27"/>
  <c r="B17" i="27" s="1"/>
  <c r="D6" i="27"/>
  <c r="C14" i="27"/>
  <c r="B14" i="27" l="1"/>
  <c r="H6" i="27"/>
  <c r="H5" i="27" s="1"/>
  <c r="H4" i="27" s="1"/>
  <c r="I5" i="27"/>
  <c r="I4" i="27" s="1"/>
  <c r="C6" i="27"/>
  <c r="D5" i="27"/>
  <c r="D4" i="27" s="1"/>
  <c r="C5" i="27" l="1"/>
  <c r="C4" i="27" s="1"/>
  <c r="B6" i="27"/>
  <c r="B5" i="27" s="1"/>
  <c r="B4" i="27" s="1"/>
</calcChain>
</file>

<file path=xl/sharedStrings.xml><?xml version="1.0" encoding="utf-8"?>
<sst xmlns="http://schemas.openxmlformats.org/spreadsheetml/2006/main" count="255" uniqueCount="205">
  <si>
    <t xml:space="preserve"> </t>
  </si>
  <si>
    <t>inclusiv:</t>
  </si>
  <si>
    <t>Bugetul de stat</t>
  </si>
  <si>
    <t>dintre care:</t>
  </si>
  <si>
    <t xml:space="preserve">Contribuţii de asigurări sociale de stat obligatorii  </t>
  </si>
  <si>
    <t>TVA la marfurile importate</t>
  </si>
  <si>
    <t>Restituirea TVA</t>
  </si>
  <si>
    <t xml:space="preserve">       Accize, total</t>
  </si>
  <si>
    <t>Restituirea accizelor</t>
  </si>
  <si>
    <t>Tabelul nr.1</t>
  </si>
  <si>
    <t xml:space="preserve">Raport privind executarea </t>
  </si>
  <si>
    <t>mil. lei</t>
  </si>
  <si>
    <t>în %</t>
  </si>
  <si>
    <t>Executat anul precedent</t>
  </si>
  <si>
    <t>Executat anul curent faţă de anul precedent</t>
  </si>
  <si>
    <t>Indicator</t>
  </si>
  <si>
    <t>Impozite și taxe</t>
  </si>
  <si>
    <t>Impozite pe venit</t>
  </si>
  <si>
    <t>Impozite și taxe pe mărfuri și servicii</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</si>
  <si>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</si>
  <si>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</si>
  <si>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</si>
  <si>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</si>
  <si>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</si>
  <si>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</si>
  <si>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</si>
  <si>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 xml:space="preserve">Transferuri primite între bugetul de stat şi bugetele locale </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</si>
  <si>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</si>
  <si>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</si>
  <si>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</si>
  <si>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</si>
  <si>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</si>
  <si>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</si>
  <si>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</si>
  <si>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</si>
  <si>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</si>
  <si>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</si>
  <si>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</si>
  <si>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</si>
  <si>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</si>
  <si>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</si>
  <si>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</si>
  <si>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</si>
  <si>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</si>
  <si>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</si>
  <si>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</si>
  <si>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</si>
  <si>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</si>
  <si>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</si>
  <si>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</si>
  <si>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</si>
  <si>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</si>
  <si>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</si>
  <si>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</si>
  <si>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</si>
  <si>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</si>
  <si>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</si>
  <si>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</si>
  <si>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415</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</si>
  <si>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</si>
  <si>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</si>
  <si>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</si>
  <si>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</si>
  <si>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</si>
  <si>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</si>
  <si>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</si>
  <si>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</si>
  <si>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</si>
  <si>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45</t>
  </si>
  <si>
    <t>Credite instituțiilor nefinanciare</t>
  </si>
  <si>
    <t>451</t>
  </si>
  <si>
    <t>Credite instituțiilor financiare</t>
  </si>
  <si>
    <t>Credite interne instituțiilor nefinanciare și financiare</t>
  </si>
  <si>
    <t>452</t>
  </si>
  <si>
    <t>Împrumuturi recreditate instituțiilor nefinanciare</t>
  </si>
  <si>
    <t>47</t>
  </si>
  <si>
    <t>471</t>
  </si>
  <si>
    <t>Împrumuturi recreditate interne instituțiilor nefinanciare și financiare</t>
  </si>
  <si>
    <t>Împrumuturi recreditate instituțiilor financiare</t>
  </si>
  <si>
    <t>472</t>
  </si>
  <si>
    <t>Datorii</t>
  </si>
  <si>
    <t>Valori mobiliare de stat  cu excepţia acţiunilor</t>
  </si>
  <si>
    <t>Datorii interne</t>
  </si>
  <si>
    <t>51</t>
  </si>
  <si>
    <t>513</t>
  </si>
  <si>
    <t>514</t>
  </si>
  <si>
    <t>Alte datorii interne ale bugetului</t>
  </si>
  <si>
    <t>518</t>
  </si>
  <si>
    <t>Împrumuturi interne de la instituțiile nefinanciare</t>
  </si>
  <si>
    <t>55</t>
  </si>
  <si>
    <t>551</t>
  </si>
  <si>
    <t>Împrumuturi interne de la instituțiile nefinanciare și financiare</t>
  </si>
  <si>
    <t>Împrumuturi interne de la instituțiile financiare</t>
  </si>
  <si>
    <t>552</t>
  </si>
  <si>
    <t>Alte împrumuturi</t>
  </si>
  <si>
    <t>554</t>
  </si>
  <si>
    <t>Împrumuturi din disponibilul mijloacelor temporar intrate în posesia instituțiilor</t>
  </si>
  <si>
    <t>555</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</si>
  <si>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</si>
  <si>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</si>
  <si>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</si>
  <si>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</si>
  <si>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</si>
  <si>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</si>
  <si>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</si>
  <si>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</si>
  <si>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</si>
  <si>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</si>
  <si>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</si>
  <si>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 inclusiv transferuri între BS și BL</t>
  </si>
  <si>
    <t>Active nefinanciare</t>
  </si>
  <si>
    <t>Mijloace fixe</t>
  </si>
  <si>
    <t>Transferuri acordate în cadrul bugetului public național</t>
  </si>
  <si>
    <t>Alte cheltuieli</t>
  </si>
  <si>
    <t>Prestații sociale</t>
  </si>
  <si>
    <t>Bunuri și servicii</t>
  </si>
  <si>
    <t>Cheltuieli de personal</t>
  </si>
  <si>
    <t>1-(2+3)</t>
  </si>
  <si>
    <t>Impozitul funciar</t>
  </si>
  <si>
    <t>Impozitul pe bunurile imobiliare</t>
  </si>
  <si>
    <t>Investiții capitale</t>
  </si>
  <si>
    <t>Cod</t>
  </si>
  <si>
    <t xml:space="preserve">Transferuri acordate între bugetul de stat şi bugetele locale </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</si>
  <si>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</si>
  <si>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</si>
  <si>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</si>
  <si>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</si>
  <si>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</si>
  <si>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</si>
  <si>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</si>
  <si>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</si>
  <si>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</si>
  <si>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</si>
  <si>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Dividende primite</t>
  </si>
  <si>
    <t>Taxe și plăți administrative</t>
  </si>
  <si>
    <t>Comercializarea mărfurilor și serviciilor de către instituțiile bugetare</t>
  </si>
  <si>
    <t>421</t>
  </si>
  <si>
    <t>422</t>
  </si>
  <si>
    <t xml:space="preserve">Primirea împrumuturilor externe </t>
  </si>
  <si>
    <t xml:space="preserve">Rambursarea împrumuturilor externe </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</si>
  <si>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</si>
  <si>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</si>
  <si>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</si>
  <si>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</si>
  <si>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</si>
  <si>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</si>
  <si>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</si>
  <si>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</si>
  <si>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</si>
  <si>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</si>
  <si>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</si>
  <si>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</si>
  <si>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</si>
  <si>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</si>
  <si>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</si>
  <si>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</si>
  <si>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 xml:space="preserve">inclusiv </t>
  </si>
  <si>
    <t>proiecte</t>
  </si>
  <si>
    <t>baza</t>
  </si>
  <si>
    <t>Alte impozite pe proprietate</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</si>
  <si>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</si>
  <si>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</si>
  <si>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</si>
  <si>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</si>
  <si>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</si>
  <si>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</si>
  <si>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</si>
  <si>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</si>
  <si>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</si>
  <si>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</si>
  <si>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</si>
  <si>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</si>
  <si>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</si>
  <si>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</si>
  <si>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</si>
  <si>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</si>
  <si>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</si>
  <si>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</si>
  <si>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</si>
  <si>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</si>
  <si>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</si>
  <si>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</si>
  <si>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</si>
  <si>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</si>
  <si>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</si>
  <si>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92</t>
  </si>
  <si>
    <t>Corectarea soldului de mijloace bănești</t>
  </si>
  <si>
    <t xml:space="preserve">Prime de asigurare obligatorie de asistenţă medicală </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</si>
  <si>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</si>
  <si>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</si>
  <si>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</si>
  <si>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</si>
  <si>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</si>
  <si>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</si>
  <si>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</si>
  <si>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</si>
  <si>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</si>
  <si>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</si>
  <si>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 publice locale</t>
  </si>
  <si>
    <t xml:space="preserve"> bugetului public naţional în anul 2022</t>
  </si>
  <si>
    <t>Garanţii  interne</t>
  </si>
  <si>
    <t>la situația din 31 august 2022</t>
  </si>
  <si>
    <t>&gt;200</t>
  </si>
  <si>
    <t>Dobînzi și plăți încasate</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</si>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</sst>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04" formatCode="0.0"/>
    <numFmt numFmtId="206" formatCode="#,##0.0"/>
  </numFmts>
  <fonts count="62"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1"/>
      <color indexed="8"/>
      <name val="Times New Roman"/>
      <family val="1"/>
      <charset val="204"/>
    </font>
    <font>
      <i/>
      <sz val="11"/>
      <color indexed="8"/>
      <name val="Times New Roman"/>
      <family val="1"/>
      <charset val="204"/>
    </font>
    <font>
      <sz val="12"/>
      <color indexed="8"/>
      <name val="Times New Roman"/>
      <family val="1"/>
      <charset val="204"/>
    </font>
    <font>
      <sz val="10"/>
      <name val="Arial Cyr"/>
    </font>
    <font>
      <sz val="10"/>
      <name val="Arial"/>
      <family val="2"/>
      <charset val="238"/>
    </font>
    <font>
      <b/>
      <sz val="16"/>
      <name val="Times New Roman"/>
      <family val="1"/>
      <charset val="204"/>
    </font>
    <font>
      <b/>
      <sz val="12"/>
      <color indexed="8"/>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10"/>
      <color indexed="8"/>
      <name val="Times New Roman"/>
      <family val="1"/>
      <charset val="204"/>
    </font>
    <font>
      <sz val="12"/>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i/>
      <sz val="11"/>
      <color theme="1"/>
      <name val="Times New Roman"/>
      <family val="1"/>
      <charset val="204"/>
    </font>
    <font>
      <b/>
      <sz val="12"/>
      <color theme="1"/>
      <name val="times new roman"/>
      <family val="1"/>
      <charset val="204"/>
    </font>
    <font>
      <i/>
      <sz val="11"/>
      <color theme="1"/>
      <name val="Times"/>
      <family val="1"/>
    </font>
    <font>
      <i/>
      <sz val="10"/>
      <color theme="1"/>
      <name val="Times"/>
      <family val="1"/>
    </font>
    <font>
      <b/>
      <sz val="9"/>
      <color theme="1"/>
      <name val="Times New Roman"/>
      <family val="1"/>
      <charset val="204"/>
    </font>
    <font>
      <b/>
      <sz val="11"/>
      <color theme="1"/>
      <name val="Times"/>
      <family val="1"/>
    </font>
    <font>
      <sz val="10"/>
      <color theme="1"/>
      <name val="times new roman"/>
      <family val="1"/>
      <charset val="204"/>
    </font>
    <font>
      <b/>
      <i/>
      <sz val="13"/>
      <color theme="1"/>
      <name val="Times New Roman"/>
      <family val="1"/>
      <charset val="204"/>
    </font>
    <font>
      <b/>
      <sz val="13"/>
      <color theme="1"/>
      <name val="Times New Roman"/>
      <family val="1"/>
      <charset val="204"/>
    </font>
    <font>
      <sz val="12"/>
      <color theme="1"/>
      <name val="Times"/>
      <family val="1"/>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0"/>
      <color theme="1"/>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66FF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ck">
        <color rgb="FFFF0000"/>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0" fontId="14" fillId="0" borderId="0"/>
    <xf numFmtId="0" fontId="15" fillId="0" borderId="0"/>
  </cellStyleXfs>
  <cellXfs count="188">
    <xf numFmtId="0" fontId="0" fillId="0" borderId="0" xfId="0"/>
    <xf numFmtId="0" fontId="11" fillId="0" borderId="0" xfId="0" applyFont="1" applyFill="1" applyBorder="1" applyAlignment="1">
      <alignment vertical="center"/>
    </xf>
    <xf numFmtId="0" fontId="3" fillId="0" borderId="0" xfId="0" applyFont="1" applyFill="1" applyBorder="1" applyAlignment="1">
      <alignment vertical="center"/>
    </xf>
    <xf numFmtId="0" fontId="16" fillId="0" borderId="0"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38" fillId="0" borderId="0" xfId="0" applyFont="1"/>
    <xf numFmtId="0" fontId="17" fillId="2"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8" fillId="2" borderId="1" xfId="1" applyFont="1" applyFill="1" applyBorder="1" applyAlignment="1">
      <alignment horizontal="left" vertical="center" wrapText="1"/>
    </xf>
    <xf numFmtId="0" fontId="17" fillId="2" borderId="1" xfId="1" applyFont="1" applyFill="1" applyBorder="1" applyAlignment="1">
      <alignment vertical="center" wrapText="1"/>
    </xf>
    <xf numFmtId="0" fontId="5" fillId="0" borderId="1" xfId="1" applyFont="1" applyFill="1" applyBorder="1" applyAlignment="1">
      <alignment vertical="center" wrapText="1"/>
    </xf>
    <xf numFmtId="0" fontId="43" fillId="0"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13" fillId="0" borderId="1" xfId="1" applyFont="1" applyFill="1" applyBorder="1" applyAlignment="1">
      <alignment vertical="center"/>
    </xf>
    <xf numFmtId="0" fontId="8" fillId="0" borderId="1" xfId="1" applyFont="1" applyFill="1" applyBorder="1" applyAlignment="1">
      <alignment vertical="center" wrapText="1"/>
    </xf>
    <xf numFmtId="0" fontId="43" fillId="0" borderId="1" xfId="0" applyFont="1" applyFill="1" applyBorder="1" applyAlignment="1">
      <alignment horizontal="left" vertical="center" wrapText="1"/>
    </xf>
    <xf numFmtId="204" fontId="38" fillId="0" borderId="1" xfId="0" applyNumberFormat="1" applyFont="1" applyBorder="1" applyAlignment="1">
      <alignment horizontal="right" vertical="center"/>
    </xf>
    <xf numFmtId="204" fontId="46" fillId="0" borderId="1" xfId="0" applyNumberFormat="1" applyFont="1" applyBorder="1" applyAlignment="1">
      <alignment horizontal="right" vertical="center"/>
    </xf>
    <xf numFmtId="0" fontId="19"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0" fillId="0" borderId="1" xfId="1" applyFont="1" applyFill="1" applyBorder="1" applyAlignment="1">
      <alignment horizontal="left" vertical="center" wrapText="1"/>
    </xf>
    <xf numFmtId="204" fontId="4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38" fillId="0" borderId="1" xfId="0" applyFont="1" applyFill="1" applyBorder="1" applyAlignment="1">
      <alignment horizontal="left" vertical="center" wrapText="1"/>
    </xf>
    <xf numFmtId="204" fontId="40" fillId="0" borderId="1" xfId="0" applyNumberFormat="1" applyFont="1" applyBorder="1" applyAlignment="1">
      <alignment horizontal="right" vertical="center"/>
    </xf>
    <xf numFmtId="0" fontId="17" fillId="2" borderId="1" xfId="1" applyFont="1" applyFill="1" applyBorder="1" applyAlignment="1">
      <alignment horizontal="center" vertical="center"/>
    </xf>
    <xf numFmtId="0" fontId="11"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2" fillId="3" borderId="1" xfId="1" applyFont="1" applyFill="1" applyBorder="1" applyAlignment="1">
      <alignment horizontal="left" vertical="center" wrapText="1"/>
    </xf>
    <xf numFmtId="0" fontId="8" fillId="2" borderId="1" xfId="1" applyFont="1" applyFill="1" applyBorder="1" applyAlignment="1">
      <alignment horizontal="center" vertical="center"/>
    </xf>
    <xf numFmtId="49" fontId="11"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0" fontId="39" fillId="2"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204" fontId="45" fillId="3"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47" fillId="3" borderId="1" xfId="0" applyFont="1" applyFill="1" applyBorder="1" applyAlignment="1">
      <alignment horizontal="left" vertical="center" wrapText="1" indent="2"/>
    </xf>
    <xf numFmtId="0" fontId="12"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21" fillId="0" borderId="1" xfId="1" applyFont="1" applyFill="1" applyBorder="1" applyAlignment="1">
      <alignment horizontal="center" vertical="center"/>
    </xf>
    <xf numFmtId="0" fontId="12" fillId="3" borderId="1" xfId="1" applyFont="1" applyFill="1" applyBorder="1" applyAlignment="1">
      <alignment horizontal="center" vertical="center" wrapText="1"/>
    </xf>
    <xf numFmtId="0" fontId="21" fillId="0" borderId="1" xfId="1" applyFont="1" applyFill="1" applyBorder="1" applyAlignment="1">
      <alignment horizontal="left" vertical="center" indent="1"/>
    </xf>
    <xf numFmtId="0" fontId="49" fillId="0" borderId="1" xfId="0" applyFont="1" applyBorder="1" applyAlignment="1">
      <alignment horizontal="center" vertical="center"/>
    </xf>
    <xf numFmtId="0" fontId="48" fillId="0" borderId="1" xfId="0" applyFont="1" applyFill="1" applyBorder="1" applyAlignment="1">
      <alignment horizontal="left" vertical="center" wrapText="1" indent="2"/>
    </xf>
    <xf numFmtId="0" fontId="23"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50"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3" fillId="0" borderId="0" xfId="0" applyFont="1" applyFill="1" applyBorder="1" applyAlignment="1">
      <alignment horizontal="right"/>
    </xf>
    <xf numFmtId="206" fontId="46" fillId="2" borderId="1" xfId="0" applyNumberFormat="1" applyFont="1" applyFill="1" applyBorder="1" applyAlignment="1">
      <alignment horizontal="right" vertical="center"/>
    </xf>
    <xf numFmtId="206" fontId="38" fillId="0" borderId="1" xfId="0" applyNumberFormat="1" applyFont="1" applyBorder="1" applyAlignment="1">
      <alignment horizontal="right" vertical="center"/>
    </xf>
    <xf numFmtId="206" fontId="42" fillId="0" borderId="1" xfId="0" applyNumberFormat="1" applyFont="1" applyBorder="1" applyAlignment="1">
      <alignment horizontal="right" vertical="center"/>
    </xf>
    <xf numFmtId="206" fontId="45" fillId="3" borderId="1" xfId="0" applyNumberFormat="1" applyFont="1" applyFill="1" applyBorder="1" applyAlignment="1">
      <alignment horizontal="right" vertical="center"/>
    </xf>
    <xf numFmtId="206" fontId="51" fillId="0" borderId="1" xfId="0" applyNumberFormat="1" applyFont="1" applyBorder="1" applyAlignment="1">
      <alignment horizontal="right" vertical="center"/>
    </xf>
    <xf numFmtId="206" fontId="39" fillId="2" borderId="1" xfId="0" applyNumberFormat="1" applyFont="1" applyFill="1" applyBorder="1" applyAlignment="1">
      <alignment horizontal="right" vertical="center"/>
    </xf>
    <xf numFmtId="206" fontId="39" fillId="0" borderId="1" xfId="0" applyNumberFormat="1" applyFont="1" applyBorder="1" applyAlignment="1">
      <alignment horizontal="right" vertical="center"/>
    </xf>
    <xf numFmtId="206" fontId="40" fillId="0" borderId="1" xfId="0" applyNumberFormat="1" applyFont="1" applyBorder="1" applyAlignment="1">
      <alignment horizontal="right" vertical="center"/>
    </xf>
    <xf numFmtId="49" fontId="23"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24" fillId="4" borderId="1" xfId="1" applyFont="1" applyFill="1" applyBorder="1" applyAlignment="1">
      <alignment vertical="center" wrapText="1"/>
    </xf>
    <xf numFmtId="49" fontId="25" fillId="4" borderId="1" xfId="1" applyNumberFormat="1" applyFont="1" applyFill="1" applyBorder="1" applyAlignment="1">
      <alignment horizontal="center" vertical="center"/>
    </xf>
    <xf numFmtId="206" fontId="52" fillId="4" borderId="1" xfId="0" applyNumberFormat="1" applyFont="1" applyFill="1" applyBorder="1" applyAlignment="1">
      <alignment horizontal="right" vertical="center"/>
    </xf>
    <xf numFmtId="0" fontId="26" fillId="5" borderId="1" xfId="1" applyFont="1" applyFill="1" applyBorder="1" applyAlignment="1">
      <alignment horizontal="left" vertical="center" wrapText="1"/>
    </xf>
    <xf numFmtId="206" fontId="53" fillId="5" borderId="1" xfId="0" applyNumberFormat="1" applyFont="1" applyFill="1" applyBorder="1" applyAlignment="1">
      <alignment horizontal="right" vertical="center"/>
    </xf>
    <xf numFmtId="204" fontId="25" fillId="4" borderId="1" xfId="1" applyNumberFormat="1" applyFont="1" applyFill="1" applyBorder="1" applyAlignment="1">
      <alignment horizontal="left" vertical="center"/>
    </xf>
    <xf numFmtId="0" fontId="25" fillId="4" borderId="1" xfId="1" applyFont="1" applyFill="1" applyBorder="1" applyAlignment="1">
      <alignment horizontal="center" vertical="center"/>
    </xf>
    <xf numFmtId="49" fontId="25" fillId="6" borderId="1" xfId="1" applyNumberFormat="1" applyFont="1" applyFill="1" applyBorder="1" applyAlignment="1">
      <alignment horizontal="left" vertical="center"/>
    </xf>
    <xf numFmtId="206" fontId="52" fillId="6" borderId="1" xfId="0" applyNumberFormat="1" applyFont="1" applyFill="1" applyBorder="1" applyAlignment="1">
      <alignment horizontal="right" vertical="center"/>
    </xf>
    <xf numFmtId="204" fontId="26" fillId="4" borderId="1" xfId="1" applyNumberFormat="1" applyFont="1" applyFill="1" applyBorder="1" applyAlignment="1">
      <alignment horizontal="left" vertical="center" wrapText="1"/>
    </xf>
    <xf numFmtId="49" fontId="26" fillId="4" borderId="1" xfId="1" applyNumberFormat="1" applyFont="1" applyFill="1" applyBorder="1" applyAlignment="1">
      <alignment horizontal="center" vertical="center"/>
    </xf>
    <xf numFmtId="206" fontId="53" fillId="4" borderId="1" xfId="0" applyNumberFormat="1" applyFont="1" applyFill="1" applyBorder="1" applyAlignment="1">
      <alignment horizontal="right" vertical="center"/>
    </xf>
    <xf numFmtId="204" fontId="27" fillId="4" borderId="1" xfId="1" applyNumberFormat="1" applyFont="1" applyFill="1" applyBorder="1" applyAlignment="1">
      <alignment horizontal="left" vertical="center" wrapText="1"/>
    </xf>
    <xf numFmtId="49" fontId="27" fillId="4" borderId="1" xfId="1" applyNumberFormat="1" applyFont="1" applyFill="1" applyBorder="1" applyAlignment="1">
      <alignment horizontal="center" vertical="center"/>
    </xf>
    <xf numFmtId="49" fontId="25" fillId="6" borderId="1" xfId="1" applyNumberFormat="1" applyFont="1" applyFill="1" applyBorder="1" applyAlignment="1">
      <alignment horizontal="center" vertical="center"/>
    </xf>
    <xf numFmtId="0" fontId="51" fillId="0" borderId="0" xfId="0" applyFont="1" applyAlignment="1">
      <alignment horizontal="right"/>
    </xf>
    <xf numFmtId="0" fontId="51" fillId="0" borderId="0" xfId="0" applyFont="1" applyAlignment="1">
      <alignment horizontal="right" vertical="top"/>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1" fillId="0" borderId="1" xfId="1" applyFont="1" applyFill="1" applyBorder="1" applyAlignment="1">
      <alignment vertical="center" wrapText="1"/>
    </xf>
    <xf numFmtId="49" fontId="21" fillId="0" borderId="1" xfId="1" applyNumberFormat="1" applyFont="1" applyFill="1" applyBorder="1" applyAlignment="1">
      <alignment horizontal="center" vertical="center"/>
    </xf>
    <xf numFmtId="0" fontId="23" fillId="0" borderId="1" xfId="1" applyFont="1" applyFill="1" applyBorder="1" applyAlignment="1">
      <alignment vertical="center"/>
    </xf>
    <xf numFmtId="0" fontId="28" fillId="0" borderId="1" xfId="1" applyFont="1" applyFill="1" applyBorder="1" applyAlignment="1">
      <alignment vertical="center"/>
    </xf>
    <xf numFmtId="0" fontId="23" fillId="0" borderId="1" xfId="1" applyFont="1" applyFill="1" applyBorder="1" applyAlignment="1">
      <alignment horizontal="center" vertical="center"/>
    </xf>
    <xf numFmtId="49" fontId="25" fillId="5"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xf>
    <xf numFmtId="206" fontId="52" fillId="0" borderId="1" xfId="0" applyNumberFormat="1" applyFont="1" applyFill="1" applyBorder="1" applyAlignment="1">
      <alignment horizontal="right" vertical="center"/>
    </xf>
    <xf numFmtId="204" fontId="41" fillId="0" borderId="1" xfId="0" applyNumberFormat="1" applyFont="1" applyFill="1" applyBorder="1" applyAlignment="1">
      <alignment horizontal="right" vertical="center"/>
    </xf>
    <xf numFmtId="0"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0" fillId="0" borderId="0" xfId="0" applyFont="1" applyFill="1"/>
    <xf numFmtId="0" fontId="23" fillId="0" borderId="0" xfId="1" applyFont="1" applyFill="1" applyBorder="1" applyAlignment="1">
      <alignment horizontal="left" vertical="center" wrapText="1"/>
    </xf>
    <xf numFmtId="0" fontId="13" fillId="0" borderId="0" xfId="1" applyFont="1" applyFill="1" applyBorder="1" applyAlignment="1">
      <alignment vertical="center" wrapText="1"/>
    </xf>
    <xf numFmtId="0" fontId="54" fillId="0" borderId="0" xfId="0" applyFont="1" applyFill="1" applyBorder="1" applyAlignment="1">
      <alignment horizontal="left" vertical="center" wrapText="1"/>
    </xf>
    <xf numFmtId="0" fontId="0" fillId="0" borderId="0" xfId="0" applyBorder="1"/>
    <xf numFmtId="0" fontId="23" fillId="0" borderId="0" xfId="1" applyFont="1" applyFill="1" applyBorder="1" applyAlignment="1">
      <alignment vertical="center" wrapText="1"/>
    </xf>
    <xf numFmtId="204" fontId="0" fillId="0" borderId="0" xfId="0" applyNumberFormat="1" applyBorder="1"/>
    <xf numFmtId="206" fontId="0" fillId="0" borderId="0" xfId="0" applyNumberFormat="1"/>
    <xf numFmtId="0" fontId="10" fillId="0" borderId="0" xfId="1" applyFont="1" applyFill="1" applyBorder="1" applyAlignment="1">
      <alignment vertical="center" wrapText="1"/>
    </xf>
    <xf numFmtId="206" fontId="38" fillId="8" borderId="1" xfId="0" applyNumberFormat="1" applyFont="1" applyFill="1" applyBorder="1" applyAlignment="1">
      <alignment horizontal="right" vertical="center"/>
    </xf>
    <xf numFmtId="0" fontId="0" fillId="0" borderId="5" xfId="0" applyFill="1" applyBorder="1"/>
    <xf numFmtId="0" fontId="30" fillId="0" borderId="0" xfId="2" applyFont="1" applyFill="1" applyBorder="1" applyAlignment="1">
      <alignment vertical="center"/>
    </xf>
    <xf numFmtId="0" fontId="0" fillId="0" borderId="6" xfId="0" applyFill="1" applyBorder="1"/>
    <xf numFmtId="0" fontId="30" fillId="0" borderId="7" xfId="2" applyFont="1" applyFill="1" applyBorder="1" applyAlignment="1">
      <alignment horizontal="center" vertical="center" wrapText="1"/>
    </xf>
    <xf numFmtId="0" fontId="30" fillId="0" borderId="8" xfId="2" applyFont="1" applyFill="1" applyBorder="1" applyAlignment="1">
      <alignment horizontal="left" vertical="center" wrapText="1"/>
    </xf>
    <xf numFmtId="204" fontId="55" fillId="0" borderId="9" xfId="0" applyNumberFormat="1" applyFont="1" applyFill="1" applyBorder="1"/>
    <xf numFmtId="0" fontId="56" fillId="0" borderId="6" xfId="2" applyFont="1" applyFill="1" applyBorder="1" applyAlignment="1">
      <alignment horizontal="center" vertical="center" wrapText="1"/>
    </xf>
    <xf numFmtId="204" fontId="57" fillId="0" borderId="7" xfId="0" applyNumberFormat="1" applyFont="1" applyFill="1" applyBorder="1"/>
    <xf numFmtId="0" fontId="31" fillId="0" borderId="8" xfId="2" applyFont="1" applyFill="1" applyBorder="1" applyAlignment="1">
      <alignment horizontal="left" vertical="center"/>
    </xf>
    <xf numFmtId="204" fontId="58" fillId="0" borderId="9" xfId="0" applyNumberFormat="1" applyFont="1" applyFill="1" applyBorder="1"/>
    <xf numFmtId="0" fontId="32" fillId="0" borderId="6" xfId="2" applyFont="1" applyFill="1" applyBorder="1" applyAlignment="1">
      <alignment vertical="center"/>
    </xf>
    <xf numFmtId="204" fontId="59" fillId="0" borderId="7" xfId="0" applyNumberFormat="1" applyFont="1" applyFill="1" applyBorder="1"/>
    <xf numFmtId="0" fontId="33" fillId="0" borderId="8" xfId="2" applyFont="1" applyFill="1" applyBorder="1" applyAlignment="1">
      <alignment horizontal="left" vertical="center" indent="1"/>
    </xf>
    <xf numFmtId="204" fontId="37" fillId="0" borderId="9" xfId="0" applyNumberFormat="1" applyFont="1" applyFill="1" applyBorder="1"/>
    <xf numFmtId="0" fontId="34" fillId="0" borderId="10" xfId="2" applyFont="1" applyFill="1" applyBorder="1" applyAlignment="1">
      <alignment horizontal="left" vertical="center"/>
    </xf>
    <xf numFmtId="204" fontId="0" fillId="0" borderId="11" xfId="0" applyNumberFormat="1" applyFill="1" applyBorder="1"/>
    <xf numFmtId="0" fontId="34" fillId="0" borderId="12" xfId="2" applyFont="1" applyFill="1" applyBorder="1" applyAlignment="1">
      <alignment horizontal="left" vertical="center"/>
    </xf>
    <xf numFmtId="204" fontId="0" fillId="0" borderId="13" xfId="0" applyNumberFormat="1" applyFill="1" applyBorder="1"/>
    <xf numFmtId="0" fontId="32" fillId="0" borderId="10" xfId="2" applyFont="1" applyFill="1" applyBorder="1" applyAlignment="1">
      <alignment horizontal="left" vertical="center" indent="1"/>
    </xf>
    <xf numFmtId="204" fontId="59" fillId="0" borderId="11" xfId="0" applyNumberFormat="1" applyFont="1" applyFill="1" applyBorder="1"/>
    <xf numFmtId="0" fontId="35" fillId="0" borderId="12" xfId="2" applyFont="1" applyFill="1" applyBorder="1" applyAlignment="1">
      <alignment horizontal="left" vertical="center" wrapText="1"/>
    </xf>
    <xf numFmtId="0" fontId="32" fillId="0" borderId="8" xfId="2" applyFont="1" applyFill="1" applyBorder="1" applyAlignment="1">
      <alignment vertical="center"/>
    </xf>
    <xf numFmtId="0" fontId="36" fillId="0" borderId="14" xfId="1" applyFont="1" applyFill="1" applyBorder="1" applyAlignment="1">
      <alignment horizontal="left" vertical="center" wrapText="1" indent="1"/>
    </xf>
    <xf numFmtId="204" fontId="0" fillId="0" borderId="15" xfId="0" applyNumberFormat="1" applyFill="1" applyBorder="1"/>
    <xf numFmtId="0" fontId="60" fillId="0" borderId="16" xfId="0" applyFont="1" applyFill="1" applyBorder="1" applyAlignment="1">
      <alignment horizontal="left" vertical="center" wrapText="1" indent="1"/>
    </xf>
    <xf numFmtId="204" fontId="0" fillId="0" borderId="17" xfId="0" applyNumberFormat="1" applyFill="1" applyBorder="1"/>
    <xf numFmtId="204" fontId="0" fillId="7" borderId="13" xfId="0" applyNumberFormat="1" applyFill="1" applyBorder="1"/>
    <xf numFmtId="204" fontId="0" fillId="7" borderId="11" xfId="0" applyNumberFormat="1" applyFill="1" applyBorder="1"/>
    <xf numFmtId="204" fontId="37" fillId="7" borderId="9" xfId="0" applyNumberFormat="1" applyFont="1" applyFill="1" applyBorder="1"/>
    <xf numFmtId="204" fontId="37" fillId="3" borderId="9" xfId="0" applyNumberFormat="1" applyFont="1" applyFill="1" applyBorder="1"/>
    <xf numFmtId="0" fontId="13" fillId="0" borderId="21" xfId="1" applyFont="1" applyFill="1" applyBorder="1" applyAlignment="1">
      <alignment vertical="center" wrapText="1"/>
    </xf>
    <xf numFmtId="0" fontId="13" fillId="0" borderId="21" xfId="1" applyFont="1" applyFill="1" applyBorder="1" applyAlignment="1">
      <alignment vertical="center"/>
    </xf>
    <xf numFmtId="0" fontId="8" fillId="0" borderId="0" xfId="0" applyFont="1" applyFill="1" applyBorder="1" applyAlignment="1">
      <alignment vertical="center"/>
    </xf>
    <xf numFmtId="204" fontId="0" fillId="7" borderId="0" xfId="0" applyNumberFormat="1" applyFill="1" applyBorder="1" applyAlignment="1">
      <alignment horizontal="center"/>
    </xf>
    <xf numFmtId="204" fontId="41" fillId="4" borderId="1" xfId="0" applyNumberFormat="1" applyFont="1" applyFill="1" applyBorder="1" applyAlignment="1">
      <alignment horizontal="right" vertical="center"/>
    </xf>
    <xf numFmtId="204" fontId="45" fillId="8" borderId="1" xfId="0" applyNumberFormat="1" applyFont="1" applyFill="1" applyBorder="1" applyAlignment="1">
      <alignment horizontal="right" vertical="center"/>
    </xf>
    <xf numFmtId="206" fontId="41" fillId="4" borderId="1" xfId="0" applyNumberFormat="1" applyFont="1" applyFill="1" applyBorder="1" applyAlignment="1">
      <alignment horizontal="right" vertical="center"/>
    </xf>
    <xf numFmtId="204" fontId="38" fillId="5" borderId="1" xfId="0" applyNumberFormat="1" applyFont="1" applyFill="1" applyBorder="1" applyAlignment="1">
      <alignment horizontal="right" vertical="center"/>
    </xf>
    <xf numFmtId="204" fontId="46" fillId="4" borderId="1" xfId="0" applyNumberFormat="1" applyFont="1" applyFill="1" applyBorder="1" applyAlignment="1">
      <alignment horizontal="right" vertical="center"/>
    </xf>
    <xf numFmtId="204" fontId="46" fillId="2" borderId="1" xfId="0" applyNumberFormat="1" applyFont="1" applyFill="1" applyBorder="1" applyAlignment="1">
      <alignment horizontal="right" vertical="center"/>
    </xf>
    <xf numFmtId="204" fontId="39" fillId="2" borderId="1" xfId="0" applyNumberFormat="1" applyFont="1" applyFill="1" applyBorder="1" applyAlignment="1">
      <alignment horizontal="right" vertical="center"/>
    </xf>
    <xf numFmtId="204" fontId="38" fillId="8" borderId="1" xfId="0" applyNumberFormat="1" applyFont="1" applyFill="1" applyBorder="1" applyAlignment="1">
      <alignment horizontal="right" vertical="center"/>
    </xf>
    <xf numFmtId="204" fontId="41" fillId="6" borderId="1" xfId="0" applyNumberFormat="1" applyFont="1" applyFill="1" applyBorder="1" applyAlignment="1">
      <alignment horizontal="right" vertical="center"/>
    </xf>
    <xf numFmtId="204" fontId="42" fillId="8" borderId="1" xfId="0" applyNumberFormat="1" applyFont="1" applyFill="1" applyBorder="1" applyAlignment="1">
      <alignment horizontal="right" vertical="center"/>
    </xf>
    <xf numFmtId="204" fontId="51" fillId="8" borderId="1" xfId="0" applyNumberFormat="1" applyFont="1" applyFill="1" applyBorder="1" applyAlignment="1">
      <alignment horizontal="right" vertical="center"/>
    </xf>
    <xf numFmtId="204" fontId="51" fillId="0" borderId="1" xfId="0" applyNumberFormat="1" applyFont="1" applyBorder="1" applyAlignment="1">
      <alignment horizontal="right" vertical="center"/>
    </xf>
    <xf numFmtId="206" fontId="38" fillId="2" borderId="1" xfId="0"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46" fillId="0" borderId="1" xfId="0" applyNumberFormat="1" applyFont="1" applyFill="1" applyBorder="1" applyAlignment="1">
      <alignment horizontal="right" vertical="center"/>
    </xf>
    <xf numFmtId="0" fontId="11" fillId="0" borderId="1" xfId="0" applyFont="1" applyFill="1" applyBorder="1" applyAlignment="1">
      <alignment horizontal="center" wrapText="1"/>
    </xf>
    <xf numFmtId="0" fontId="24" fillId="0" borderId="1" xfId="1" applyFont="1" applyFill="1" applyBorder="1" applyAlignment="1">
      <alignment vertical="center" wrapText="1"/>
    </xf>
    <xf numFmtId="206" fontId="45" fillId="8" borderId="1" xfId="0" applyNumberFormat="1" applyFont="1" applyFill="1" applyBorder="1" applyAlignment="1">
      <alignment horizontal="right" vertical="center"/>
    </xf>
    <xf numFmtId="206" fontId="51" fillId="8" borderId="1" xfId="0" applyNumberFormat="1" applyFont="1" applyFill="1" applyBorder="1" applyAlignment="1">
      <alignment horizontal="right" vertical="center"/>
    </xf>
    <xf numFmtId="206" fontId="42" fillId="8" borderId="1" xfId="0" applyNumberFormat="1" applyFont="1" applyFill="1" applyBorder="1" applyAlignment="1">
      <alignment horizontal="right" vertical="center"/>
    </xf>
    <xf numFmtId="0" fontId="30" fillId="0" borderId="9" xfId="2" applyFont="1" applyFill="1" applyBorder="1" applyAlignment="1">
      <alignment horizontal="center" vertical="center"/>
    </xf>
    <xf numFmtId="0" fontId="0" fillId="0" borderId="0" xfId="0" applyBorder="1" applyAlignment="1">
      <alignment horizontal="center" vertical="center"/>
    </xf>
    <xf numFmtId="0" fontId="29" fillId="0" borderId="15" xfId="2" applyFont="1" applyFill="1" applyBorder="1" applyAlignment="1">
      <alignment horizontal="center" vertical="center" wrapText="1"/>
    </xf>
    <xf numFmtId="0" fontId="29" fillId="0" borderId="13" xfId="2" applyFont="1" applyFill="1" applyBorder="1" applyAlignment="1">
      <alignment horizontal="center" vertical="center" wrapText="1"/>
    </xf>
    <xf numFmtId="0" fontId="30" fillId="0" borderId="15" xfId="2" applyFont="1" applyFill="1" applyBorder="1" applyAlignment="1">
      <alignment horizontal="center" vertical="center" wrapText="1"/>
    </xf>
    <xf numFmtId="0" fontId="30" fillId="0" borderId="13"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1" fillId="0" borderId="18" xfId="0" applyFont="1" applyBorder="1" applyAlignment="1">
      <alignment horizontal="center" vertical="center"/>
    </xf>
    <xf numFmtId="0" fontId="61" fillId="0" borderId="19" xfId="0" applyFont="1" applyBorder="1" applyAlignment="1">
      <alignment horizontal="center" vertical="center"/>
    </xf>
    <xf numFmtId="0" fontId="10" fillId="0" borderId="0" xfId="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9"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109"/>
      <c r="B1" s="166" t="s">
        <v>160</v>
      </c>
      <c r="C1" s="168" t="s">
        <v>2</v>
      </c>
      <c r="D1" s="164" t="s">
        <v>161</v>
      </c>
      <c r="E1" s="164"/>
      <c r="F1" s="170" t="s">
        <v>162</v>
      </c>
      <c r="G1" s="170" t="s">
        <v>163</v>
      </c>
      <c r="H1" s="170" t="s">
        <v>124</v>
      </c>
      <c r="I1" s="164" t="s">
        <v>161</v>
      </c>
      <c r="J1" s="164"/>
      <c r="K1" s="110"/>
      <c r="L1" s="110"/>
    </row>
    <row r="2" spans="1:12" ht="15.75" thickBot="1" x14ac:dyDescent="0.3">
      <c r="A2" s="111"/>
      <c r="B2" s="167"/>
      <c r="C2" s="169"/>
      <c r="D2" s="112" t="s">
        <v>164</v>
      </c>
      <c r="E2" s="112" t="s">
        <v>165</v>
      </c>
      <c r="F2" s="171"/>
      <c r="G2" s="171"/>
      <c r="H2" s="171"/>
      <c r="I2" s="112" t="s">
        <v>164</v>
      </c>
      <c r="J2" s="112" t="s">
        <v>165</v>
      </c>
    </row>
    <row r="3" spans="1:12" ht="17.25" thickBot="1" x14ac:dyDescent="0.35">
      <c r="A3" s="113" t="s">
        <v>166</v>
      </c>
      <c r="B3" s="114" t="e">
        <f t="shared" ref="B3:B18" si="0">C3+F3+G3+H3</f>
        <v>#REF!</v>
      </c>
      <c r="C3" s="114" t="e">
        <f>D3+E3</f>
        <v>#REF!</v>
      </c>
      <c r="D3" s="114" t="e">
        <f>#REF!</f>
        <v>#REF!</v>
      </c>
      <c r="E3" s="114" t="e">
        <f>#REF!</f>
        <v>#REF!</v>
      </c>
      <c r="F3" s="114" t="e">
        <f>#REF!</f>
        <v>#REF!</v>
      </c>
      <c r="G3" s="114" t="e">
        <f>#REF!</f>
        <v>#REF!</v>
      </c>
      <c r="H3" s="114" t="e">
        <f>I3+J3</f>
        <v>#REF!</v>
      </c>
      <c r="I3" s="114" t="e">
        <f>#REF!</f>
        <v>#REF!</v>
      </c>
      <c r="J3" s="114" t="e">
        <f>#REF!</f>
        <v>#REF!</v>
      </c>
    </row>
    <row r="4" spans="1:12" ht="15.75" thickBot="1" x14ac:dyDescent="0.3">
      <c r="A4" s="115" t="s">
        <v>167</v>
      </c>
      <c r="B4" s="116" t="e">
        <f>B3+B5</f>
        <v>#REF!</v>
      </c>
      <c r="C4" s="116" t="e">
        <f t="shared" ref="C4:J4" si="1">C3+C5</f>
        <v>#REF!</v>
      </c>
      <c r="D4" s="116" t="e">
        <f t="shared" si="1"/>
        <v>#REF!</v>
      </c>
      <c r="E4" s="116" t="e">
        <f t="shared" si="1"/>
        <v>#REF!</v>
      </c>
      <c r="F4" s="116" t="e">
        <f t="shared" si="1"/>
        <v>#REF!</v>
      </c>
      <c r="G4" s="116" t="e">
        <f t="shared" si="1"/>
        <v>#REF!</v>
      </c>
      <c r="H4" s="116" t="e">
        <f t="shared" si="1"/>
        <v>#REF!</v>
      </c>
      <c r="I4" s="116" t="e">
        <f t="shared" si="1"/>
        <v>#REF!</v>
      </c>
      <c r="J4" s="116" t="e">
        <f t="shared" si="1"/>
        <v>#REF!</v>
      </c>
    </row>
    <row r="5" spans="1:12" ht="15.75" thickBot="1" x14ac:dyDescent="0.3">
      <c r="A5" s="117" t="s">
        <v>168</v>
      </c>
      <c r="B5" s="118" t="e">
        <f t="shared" ref="B5:J5" si="2">B6+B16+B17</f>
        <v>#REF!</v>
      </c>
      <c r="C5" s="118" t="e">
        <f t="shared" si="2"/>
        <v>#REF!</v>
      </c>
      <c r="D5" s="118" t="e">
        <f t="shared" si="2"/>
        <v>#REF!</v>
      </c>
      <c r="E5" s="118" t="e">
        <f t="shared" si="2"/>
        <v>#REF!</v>
      </c>
      <c r="F5" s="118" t="e">
        <f>F6+F16+F17</f>
        <v>#REF!</v>
      </c>
      <c r="G5" s="118" t="e">
        <f t="shared" si="2"/>
        <v>#REF!</v>
      </c>
      <c r="H5" s="118" t="e">
        <f t="shared" si="2"/>
        <v>#REF!</v>
      </c>
      <c r="I5" s="118" t="e">
        <f t="shared" si="2"/>
        <v>#REF!</v>
      </c>
      <c r="J5" s="118" t="e">
        <f t="shared" si="2"/>
        <v>#REF!</v>
      </c>
    </row>
    <row r="6" spans="1:12" ht="15.75" thickBot="1" x14ac:dyDescent="0.3">
      <c r="A6" s="119" t="s">
        <v>169</v>
      </c>
      <c r="B6" s="120" t="e">
        <f t="shared" si="0"/>
        <v>#REF!</v>
      </c>
      <c r="C6" s="120" t="e">
        <f>D6+E6</f>
        <v>#REF!</v>
      </c>
      <c r="D6" s="120" t="e">
        <f>D7+D10+D13+D14</f>
        <v>#REF!</v>
      </c>
      <c r="E6" s="120" t="e">
        <f>E7+E10+E13+E14</f>
        <v>#REF!</v>
      </c>
      <c r="F6" s="120" t="e">
        <f>F7+F10+F13+F14</f>
        <v>#REF!</v>
      </c>
      <c r="G6" s="120" t="e">
        <f>G7+G10+G13+G14</f>
        <v>#REF!</v>
      </c>
      <c r="H6" s="120" t="e">
        <f>I6+J6</f>
        <v>#REF!</v>
      </c>
      <c r="I6" s="120" t="e">
        <f>I7+I10+I13+I14</f>
        <v>#REF!</v>
      </c>
      <c r="J6" s="120" t="e">
        <f>J7+J10+J13+J14</f>
        <v>#REF!</v>
      </c>
    </row>
    <row r="7" spans="1:12" ht="15.75" thickBot="1" x14ac:dyDescent="0.3">
      <c r="A7" s="121" t="s">
        <v>170</v>
      </c>
      <c r="B7" s="138" t="e">
        <f t="shared" si="0"/>
        <v>#REF!</v>
      </c>
      <c r="C7" s="122">
        <f t="shared" ref="C7:C19" si="3">D7+E7</f>
        <v>0</v>
      </c>
      <c r="D7" s="122">
        <f>D8+D9</f>
        <v>0</v>
      </c>
      <c r="E7" s="122">
        <f>E8+E9</f>
        <v>0</v>
      </c>
      <c r="F7" s="122" t="e">
        <f>F8+F9</f>
        <v>#REF!</v>
      </c>
      <c r="G7" s="122" t="e">
        <f>G8+G9</f>
        <v>#REF!</v>
      </c>
      <c r="H7" s="122" t="e">
        <f>I7+J7</f>
        <v>#REF!</v>
      </c>
      <c r="I7" s="122" t="e">
        <f>I8+I9</f>
        <v>#REF!</v>
      </c>
      <c r="J7" s="122">
        <f>J8+J9</f>
        <v>0</v>
      </c>
    </row>
    <row r="8" spans="1:12" x14ac:dyDescent="0.25">
      <c r="A8" s="123" t="s">
        <v>171</v>
      </c>
      <c r="B8" s="124"/>
      <c r="C8" s="124"/>
      <c r="D8" s="124"/>
      <c r="E8" s="124"/>
      <c r="F8" s="124"/>
      <c r="G8" s="124"/>
      <c r="H8" s="124"/>
      <c r="I8" s="124"/>
      <c r="J8" s="124"/>
    </row>
    <row r="9" spans="1:12" ht="15.75" thickBot="1" x14ac:dyDescent="0.3">
      <c r="A9" s="125" t="s">
        <v>172</v>
      </c>
      <c r="B9" s="126" t="e">
        <f t="shared" si="0"/>
        <v>#REF!</v>
      </c>
      <c r="C9" s="126">
        <f t="shared" si="3"/>
        <v>0</v>
      </c>
      <c r="D9" s="135"/>
      <c r="E9" s="135"/>
      <c r="F9" s="126" t="e">
        <f>#REF!-podval!F12</f>
        <v>#REF!</v>
      </c>
      <c r="G9" s="126" t="e">
        <f>#REF!</f>
        <v>#REF!</v>
      </c>
      <c r="H9" s="124" t="e">
        <f>I9+J9</f>
        <v>#REF!</v>
      </c>
      <c r="I9" s="126" t="e">
        <f>#REF!</f>
        <v>#REF!</v>
      </c>
      <c r="J9" s="135"/>
    </row>
    <row r="10" spans="1:12" ht="15.75" thickBot="1" x14ac:dyDescent="0.3">
      <c r="A10" s="121" t="s">
        <v>173</v>
      </c>
      <c r="B10" s="138">
        <f t="shared" si="0"/>
        <v>0</v>
      </c>
      <c r="C10" s="122">
        <f t="shared" si="3"/>
        <v>0</v>
      </c>
      <c r="D10" s="122">
        <f>D11+D12</f>
        <v>0</v>
      </c>
      <c r="E10" s="122">
        <f>E11+E12</f>
        <v>0</v>
      </c>
      <c r="F10" s="122">
        <f>F11+F12</f>
        <v>0</v>
      </c>
      <c r="G10" s="122">
        <f>G11+G12</f>
        <v>0</v>
      </c>
      <c r="H10" s="122">
        <f>I10+J10</f>
        <v>0</v>
      </c>
      <c r="I10" s="122">
        <f>I11+I12</f>
        <v>0</v>
      </c>
      <c r="J10" s="122">
        <f>J11+J12</f>
        <v>0</v>
      </c>
    </row>
    <row r="11" spans="1:12" x14ac:dyDescent="0.25">
      <c r="A11" s="123" t="s">
        <v>174</v>
      </c>
      <c r="B11" s="124">
        <f t="shared" si="0"/>
        <v>0</v>
      </c>
      <c r="C11" s="124">
        <f t="shared" si="3"/>
        <v>0</v>
      </c>
      <c r="D11" s="136"/>
      <c r="E11" s="124"/>
      <c r="F11" s="124"/>
      <c r="G11" s="124"/>
      <c r="H11" s="124"/>
      <c r="I11" s="124"/>
      <c r="J11" s="124"/>
    </row>
    <row r="12" spans="1:12" ht="15.75" thickBot="1" x14ac:dyDescent="0.3">
      <c r="A12" s="125" t="s">
        <v>175</v>
      </c>
      <c r="B12" s="126">
        <f t="shared" si="0"/>
        <v>0</v>
      </c>
      <c r="C12" s="126">
        <f t="shared" si="3"/>
        <v>0</v>
      </c>
      <c r="D12" s="135"/>
      <c r="E12" s="135"/>
      <c r="F12" s="135"/>
      <c r="G12" s="126"/>
      <c r="H12" s="126">
        <f>I12+J12</f>
        <v>0</v>
      </c>
      <c r="I12" s="135"/>
      <c r="J12" s="135"/>
    </row>
    <row r="13" spans="1:12" ht="15.75" thickBot="1" x14ac:dyDescent="0.3">
      <c r="A13" s="121" t="s">
        <v>176</v>
      </c>
      <c r="B13" s="122">
        <f t="shared" si="0"/>
        <v>0</v>
      </c>
      <c r="C13" s="122">
        <f t="shared" si="3"/>
        <v>0</v>
      </c>
      <c r="D13" s="137"/>
      <c r="E13" s="122"/>
      <c r="F13" s="122"/>
      <c r="G13" s="122"/>
      <c r="H13" s="122"/>
      <c r="I13" s="122"/>
      <c r="J13" s="122"/>
    </row>
    <row r="14" spans="1:12" x14ac:dyDescent="0.25">
      <c r="A14" s="127" t="s">
        <v>177</v>
      </c>
      <c r="B14" s="128" t="e">
        <f t="shared" si="0"/>
        <v>#REF!</v>
      </c>
      <c r="C14" s="128" t="e">
        <f t="shared" si="3"/>
        <v>#REF!</v>
      </c>
      <c r="D14" s="128" t="e">
        <f>-D3-D7-D10-D13-D16-D17</f>
        <v>#REF!</v>
      </c>
      <c r="E14" s="128" t="e">
        <f>-E3-E7-E10-E13-E16-E17</f>
        <v>#REF!</v>
      </c>
      <c r="F14" s="128" t="e">
        <f>-F3-F7-F10-F13-F16-F17</f>
        <v>#REF!</v>
      </c>
      <c r="G14" s="128" t="e">
        <f>-G3-G7-G10-G13-G16-G17</f>
        <v>#REF!</v>
      </c>
      <c r="H14" s="120" t="e">
        <f t="shared" ref="H14:H19" si="4">I14+J14</f>
        <v>#REF!</v>
      </c>
      <c r="I14" s="128" t="e">
        <f>-I3-I7-I10-I13-I16-I17</f>
        <v>#REF!</v>
      </c>
      <c r="J14" s="128" t="e">
        <f>-J3-J7-J10-J13-J16-J17</f>
        <v>#REF!</v>
      </c>
    </row>
    <row r="15" spans="1:12" ht="15.75" thickBot="1" x14ac:dyDescent="0.3">
      <c r="A15" s="129" t="s">
        <v>178</v>
      </c>
      <c r="B15" s="126" t="e">
        <f t="shared" si="0"/>
        <v>#REF!</v>
      </c>
      <c r="C15" s="126" t="e">
        <f t="shared" si="3"/>
        <v>#REF!</v>
      </c>
      <c r="D15" s="126" t="e">
        <f>#REF!+#REF!</f>
        <v>#REF!</v>
      </c>
      <c r="E15" s="126"/>
      <c r="F15" s="126" t="e">
        <f>#REF!</f>
        <v>#REF!</v>
      </c>
      <c r="G15" s="126"/>
      <c r="H15" s="126" t="e">
        <f t="shared" si="4"/>
        <v>#REF!</v>
      </c>
      <c r="I15" s="126" t="e">
        <f>#REF!</f>
        <v>#REF!</v>
      </c>
      <c r="J15" s="126"/>
    </row>
    <row r="16" spans="1:12" ht="15.75" thickBot="1" x14ac:dyDescent="0.3">
      <c r="A16" s="121" t="s">
        <v>179</v>
      </c>
      <c r="B16" s="122" t="e">
        <f t="shared" si="0"/>
        <v>#REF!</v>
      </c>
      <c r="C16" s="122" t="e">
        <f t="shared" si="3"/>
        <v>#REF!</v>
      </c>
      <c r="D16" s="122" t="e">
        <f>#REF!</f>
        <v>#REF!</v>
      </c>
      <c r="E16" s="122"/>
      <c r="F16" s="122"/>
      <c r="G16" s="122"/>
      <c r="H16" s="122" t="e">
        <f t="shared" si="4"/>
        <v>#REF!</v>
      </c>
      <c r="I16" s="122" t="e">
        <f>#REF!</f>
        <v>#REF!</v>
      </c>
      <c r="J16" s="122"/>
    </row>
    <row r="17" spans="1:10" ht="15.75" thickBot="1" x14ac:dyDescent="0.3">
      <c r="A17" s="130" t="s">
        <v>180</v>
      </c>
      <c r="B17" s="122" t="e">
        <f t="shared" si="0"/>
        <v>#REF!</v>
      </c>
      <c r="C17" s="122" t="e">
        <f t="shared" si="3"/>
        <v>#REF!</v>
      </c>
      <c r="D17" s="122" t="e">
        <f>D18+D19</f>
        <v>#REF!</v>
      </c>
      <c r="E17" s="122" t="e">
        <f>E18+E19</f>
        <v>#REF!</v>
      </c>
      <c r="F17" s="122"/>
      <c r="G17" s="122"/>
      <c r="H17" s="122" t="e">
        <f t="shared" si="4"/>
        <v>#REF!</v>
      </c>
      <c r="I17" s="122" t="e">
        <f>I18+I19</f>
        <v>#REF!</v>
      </c>
      <c r="J17" s="122" t="e">
        <f>J18+J19</f>
        <v>#REF!</v>
      </c>
    </row>
    <row r="18" spans="1:10" x14ac:dyDescent="0.25">
      <c r="A18" s="131" t="s">
        <v>138</v>
      </c>
      <c r="B18" s="132" t="e">
        <f t="shared" si="0"/>
        <v>#REF!</v>
      </c>
      <c r="C18" s="124" t="e">
        <f t="shared" si="3"/>
        <v>#REF!</v>
      </c>
      <c r="D18" s="124" t="e">
        <f>#REF!</f>
        <v>#REF!</v>
      </c>
      <c r="E18" s="124" t="e">
        <f>#REF!</f>
        <v>#REF!</v>
      </c>
      <c r="F18" s="124"/>
      <c r="G18" s="124"/>
      <c r="H18" s="124" t="e">
        <f t="shared" si="4"/>
        <v>#REF!</v>
      </c>
      <c r="I18" s="124" t="e">
        <f>#REF!</f>
        <v>#REF!</v>
      </c>
      <c r="J18" s="124" t="e">
        <f>#REF!</f>
        <v>#REF!</v>
      </c>
    </row>
    <row r="19" spans="1:10" ht="15.75" thickBot="1" x14ac:dyDescent="0.3">
      <c r="A19" s="133" t="s">
        <v>139</v>
      </c>
      <c r="B19" s="134" t="e">
        <f>C19+F19+G19+H19</f>
        <v>#REF!</v>
      </c>
      <c r="C19" s="134" t="e">
        <f t="shared" si="3"/>
        <v>#REF!</v>
      </c>
      <c r="D19" s="134" t="e">
        <f>#REF!</f>
        <v>#REF!</v>
      </c>
      <c r="E19" s="134" t="e">
        <f>#REF!</f>
        <v>#REF!</v>
      </c>
      <c r="F19" s="134"/>
      <c r="G19" s="134"/>
      <c r="H19" s="134" t="e">
        <f t="shared" si="4"/>
        <v>#REF!</v>
      </c>
      <c r="I19" s="134" t="e">
        <f>#REF!</f>
        <v>#REF!</v>
      </c>
      <c r="J19" s="134" t="e">
        <f>#REF!</f>
        <v>#REF!</v>
      </c>
    </row>
    <row r="20" spans="1:10" s="103" customFormat="1" x14ac:dyDescent="0.25"/>
    <row r="21" spans="1:10" s="103" customFormat="1" x14ac:dyDescent="0.25">
      <c r="B21" s="142"/>
      <c r="C21" s="165" t="s">
        <v>181</v>
      </c>
      <c r="D21" s="165"/>
      <c r="E21" s="165"/>
      <c r="F21" s="165"/>
    </row>
    <row r="22" spans="1:10" s="103" customFormat="1" x14ac:dyDescent="0.25"/>
    <row r="23" spans="1:10" s="103" customFormat="1" x14ac:dyDescent="0.25"/>
    <row r="24" spans="1:10" s="103" customFormat="1" x14ac:dyDescent="0.25"/>
    <row r="25" spans="1:10" s="103" customFormat="1" x14ac:dyDescent="0.25"/>
    <row r="26" spans="1:10" s="103" customFormat="1" x14ac:dyDescent="0.25"/>
    <row r="27" spans="1:10" s="103"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A92" sqref="A92"/>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1"/>
      <c r="B1" s="1"/>
      <c r="C1" s="7"/>
      <c r="D1" s="7"/>
      <c r="E1" s="83"/>
      <c r="F1" s="2"/>
      <c r="G1" s="178" t="s">
        <v>9</v>
      </c>
      <c r="H1" s="178"/>
      <c r="I1" s="7"/>
    </row>
    <row r="2" spans="1:12" ht="20.25" x14ac:dyDescent="0.25">
      <c r="A2" s="179" t="s">
        <v>10</v>
      </c>
      <c r="B2" s="179"/>
      <c r="C2" s="179"/>
      <c r="D2" s="179"/>
      <c r="E2" s="179"/>
      <c r="F2" s="3"/>
      <c r="G2" s="3"/>
      <c r="H2" s="3"/>
      <c r="I2" s="3"/>
    </row>
    <row r="3" spans="1:12" ht="20.25" x14ac:dyDescent="0.25">
      <c r="A3" s="179" t="s">
        <v>199</v>
      </c>
      <c r="B3" s="179"/>
      <c r="C3" s="179"/>
      <c r="D3" s="179"/>
      <c r="E3" s="179"/>
      <c r="F3" s="3"/>
      <c r="G3" s="3"/>
      <c r="H3" s="3"/>
      <c r="I3" s="3"/>
    </row>
    <row r="4" spans="1:12" ht="18.75" customHeight="1" x14ac:dyDescent="0.25">
      <c r="A4" s="175" t="s">
        <v>201</v>
      </c>
      <c r="B4" s="175"/>
      <c r="C4" s="175"/>
      <c r="D4" s="175"/>
      <c r="E4" s="175"/>
      <c r="F4" s="141"/>
      <c r="G4" s="141"/>
      <c r="H4" s="141"/>
      <c r="I4" s="141"/>
    </row>
    <row r="5" spans="1:12" ht="12.75" customHeight="1" x14ac:dyDescent="0.25">
      <c r="A5" s="141"/>
      <c r="B5" s="141"/>
      <c r="C5" s="141"/>
      <c r="D5" s="141"/>
      <c r="E5" s="141"/>
      <c r="F5" s="141"/>
      <c r="G5" s="141"/>
      <c r="H5" s="141"/>
      <c r="I5" s="141"/>
    </row>
    <row r="6" spans="1:12" x14ac:dyDescent="0.25">
      <c r="A6" s="7"/>
      <c r="B6" s="7"/>
      <c r="C6" s="7"/>
      <c r="D6" s="7"/>
      <c r="E6" s="83"/>
      <c r="F6" s="53"/>
      <c r="H6" s="57" t="s">
        <v>11</v>
      </c>
      <c r="I6" s="7"/>
    </row>
    <row r="7" spans="1:12" ht="31.5" customHeight="1" x14ac:dyDescent="0.25">
      <c r="A7" s="172" t="s">
        <v>15</v>
      </c>
      <c r="B7" s="180" t="s">
        <v>121</v>
      </c>
      <c r="C7" s="172" t="s">
        <v>145</v>
      </c>
      <c r="D7" s="176" t="s">
        <v>156</v>
      </c>
      <c r="E7" s="176"/>
      <c r="F7" s="177" t="s">
        <v>13</v>
      </c>
      <c r="G7" s="177" t="s">
        <v>14</v>
      </c>
      <c r="H7" s="177"/>
    </row>
    <row r="8" spans="1:12" ht="30" customHeight="1" x14ac:dyDescent="0.25">
      <c r="A8" s="173"/>
      <c r="B8" s="181"/>
      <c r="C8" s="173"/>
      <c r="D8" s="98" t="s">
        <v>158</v>
      </c>
      <c r="E8" s="98" t="s">
        <v>157</v>
      </c>
      <c r="F8" s="177"/>
      <c r="G8" s="4" t="s">
        <v>147</v>
      </c>
      <c r="H8" s="4" t="s">
        <v>12</v>
      </c>
    </row>
    <row r="9" spans="1:12" x14ac:dyDescent="0.25">
      <c r="A9" s="6">
        <v>1</v>
      </c>
      <c r="B9" s="49">
        <v>2</v>
      </c>
      <c r="C9" s="6">
        <v>3</v>
      </c>
      <c r="D9" s="6">
        <v>4</v>
      </c>
      <c r="E9" s="6">
        <v>5</v>
      </c>
      <c r="F9" s="5">
        <v>6</v>
      </c>
      <c r="G9" s="5">
        <v>7</v>
      </c>
      <c r="H9" s="5">
        <v>8</v>
      </c>
    </row>
    <row r="10" spans="1:12" ht="17.25" x14ac:dyDescent="0.25">
      <c r="A10" s="68" t="s">
        <v>59</v>
      </c>
      <c r="B10" s="74">
        <v>1</v>
      </c>
      <c r="C10" s="70">
        <v>57569.599999999999</v>
      </c>
      <c r="D10" s="70">
        <v>57199.299999999981</v>
      </c>
      <c r="E10" s="70">
        <v>376</v>
      </c>
      <c r="F10" s="145">
        <v>46952.099999999991</v>
      </c>
      <c r="G10" s="143">
        <v>10617.500000000007</v>
      </c>
      <c r="H10" s="143">
        <v>122.61347202787525</v>
      </c>
    </row>
    <row r="11" spans="1:12" ht="15.75" x14ac:dyDescent="0.25">
      <c r="A11" s="8" t="s">
        <v>16</v>
      </c>
      <c r="B11" s="28">
        <v>11</v>
      </c>
      <c r="C11" s="58">
        <v>36469.499999999993</v>
      </c>
      <c r="D11" s="58">
        <v>36469.499999999993</v>
      </c>
      <c r="E11" s="58">
        <v>0</v>
      </c>
      <c r="F11" s="58">
        <v>30537.3</v>
      </c>
      <c r="G11" s="148">
        <v>5932.1999999999935</v>
      </c>
      <c r="H11" s="148">
        <v>119.42607892642766</v>
      </c>
      <c r="L11" s="99"/>
    </row>
    <row r="12" spans="1:12" ht="16.5" customHeight="1" x14ac:dyDescent="0.25">
      <c r="A12" s="10" t="s">
        <v>17</v>
      </c>
      <c r="B12" s="45">
        <v>111</v>
      </c>
      <c r="C12" s="59">
        <v>9426.2000000000007</v>
      </c>
      <c r="D12" s="59">
        <v>9426.2000000000007</v>
      </c>
      <c r="E12" s="59">
        <v>0</v>
      </c>
      <c r="F12" s="59">
        <v>6875.4000000000005</v>
      </c>
      <c r="G12" s="19">
        <v>2550.8000000000002</v>
      </c>
      <c r="H12" s="19">
        <v>137.10038688658116</v>
      </c>
      <c r="L12" s="100"/>
    </row>
    <row r="13" spans="1:12" ht="14.25" customHeight="1" x14ac:dyDescent="0.25">
      <c r="A13" s="22" t="s">
        <v>131</v>
      </c>
      <c r="B13" s="46">
        <v>1111</v>
      </c>
      <c r="C13" s="60">
        <v>3879.8</v>
      </c>
      <c r="D13" s="60">
        <v>3879.8</v>
      </c>
      <c r="E13" s="60">
        <v>0</v>
      </c>
      <c r="F13" s="60">
        <v>3343.7000000000003</v>
      </c>
      <c r="G13" s="24">
        <v>536.09999999999991</v>
      </c>
      <c r="H13" s="24">
        <v>116.03313694410384</v>
      </c>
      <c r="L13" s="101"/>
    </row>
    <row r="14" spans="1:12" ht="12.75" customHeight="1" x14ac:dyDescent="0.25">
      <c r="A14" s="22" t="s">
        <v>132</v>
      </c>
      <c r="B14" s="46">
        <v>1112</v>
      </c>
      <c r="C14" s="60">
        <v>5546.4</v>
      </c>
      <c r="D14" s="60">
        <v>5546.4</v>
      </c>
      <c r="E14" s="60">
        <v>0</v>
      </c>
      <c r="F14" s="60">
        <v>3531.7</v>
      </c>
      <c r="G14" s="24">
        <v>2014.6999999999998</v>
      </c>
      <c r="H14" s="24">
        <v>157.04618172551463</v>
      </c>
      <c r="L14" s="102"/>
    </row>
    <row r="15" spans="1:12" x14ac:dyDescent="0.25">
      <c r="A15" s="10" t="s">
        <v>188</v>
      </c>
      <c r="B15" s="40">
        <v>113</v>
      </c>
      <c r="C15" s="59">
        <v>424.3</v>
      </c>
      <c r="D15" s="59">
        <v>424.3</v>
      </c>
      <c r="E15" s="59">
        <v>0</v>
      </c>
      <c r="F15" s="59">
        <v>432.2</v>
      </c>
      <c r="G15" s="19">
        <v>-7.8999999999999773</v>
      </c>
      <c r="H15" s="19">
        <v>98.172142526608056</v>
      </c>
      <c r="L15" s="103"/>
    </row>
    <row r="16" spans="1:12" x14ac:dyDescent="0.25">
      <c r="A16" s="30" t="s">
        <v>118</v>
      </c>
      <c r="B16" s="38">
        <v>1131</v>
      </c>
      <c r="C16" s="60">
        <v>100.1</v>
      </c>
      <c r="D16" s="60">
        <v>100.1</v>
      </c>
      <c r="E16" s="60">
        <v>0</v>
      </c>
      <c r="F16" s="60">
        <v>104</v>
      </c>
      <c r="G16" s="24">
        <v>-3.9000000000000057</v>
      </c>
      <c r="H16" s="24">
        <v>96.249999999999986</v>
      </c>
      <c r="L16" s="103"/>
    </row>
    <row r="17" spans="1:12" x14ac:dyDescent="0.25">
      <c r="A17" s="30" t="s">
        <v>119</v>
      </c>
      <c r="B17" s="38">
        <v>1132</v>
      </c>
      <c r="C17" s="60">
        <v>313.8</v>
      </c>
      <c r="D17" s="60">
        <v>313.8</v>
      </c>
      <c r="E17" s="60">
        <v>0</v>
      </c>
      <c r="F17" s="60">
        <v>316.89999999999998</v>
      </c>
      <c r="G17" s="24">
        <v>-3.0999999999999659</v>
      </c>
      <c r="H17" s="24">
        <v>99.021773430104147</v>
      </c>
      <c r="L17" s="103"/>
    </row>
    <row r="18" spans="1:12" x14ac:dyDescent="0.25">
      <c r="A18" s="30" t="s">
        <v>125</v>
      </c>
      <c r="B18" s="38">
        <v>1133</v>
      </c>
      <c r="C18" s="60">
        <v>2.2999999999999998</v>
      </c>
      <c r="D18" s="60">
        <v>2.2999999999999998</v>
      </c>
      <c r="E18" s="60">
        <v>0</v>
      </c>
      <c r="F18" s="60">
        <v>1.7000000000000002</v>
      </c>
      <c r="G18" s="24">
        <v>0.59999999999999964</v>
      </c>
      <c r="H18" s="24">
        <v>135.29411764705881</v>
      </c>
    </row>
    <row r="19" spans="1:12" x14ac:dyDescent="0.25">
      <c r="A19" s="30" t="s">
        <v>159</v>
      </c>
      <c r="B19" s="38">
        <v>1136</v>
      </c>
      <c r="C19" s="60">
        <v>8.1</v>
      </c>
      <c r="D19" s="60">
        <v>0</v>
      </c>
      <c r="E19" s="60">
        <v>0</v>
      </c>
      <c r="F19" s="60">
        <v>9.6</v>
      </c>
      <c r="G19" s="24">
        <v>-1.5</v>
      </c>
      <c r="H19" s="24">
        <v>84.375</v>
      </c>
    </row>
    <row r="20" spans="1:12" x14ac:dyDescent="0.25">
      <c r="A20" s="13" t="s">
        <v>18</v>
      </c>
      <c r="B20" s="40">
        <v>114</v>
      </c>
      <c r="C20" s="59">
        <v>24906.899999999998</v>
      </c>
      <c r="D20" s="59">
        <v>24906.899999999998</v>
      </c>
      <c r="E20" s="59">
        <v>0</v>
      </c>
      <c r="F20" s="59">
        <v>21836.899999999998</v>
      </c>
      <c r="G20" s="19">
        <v>3070</v>
      </c>
      <c r="H20" s="19">
        <v>114.05877207845437</v>
      </c>
    </row>
    <row r="21" spans="1:12" ht="14.25" customHeight="1" x14ac:dyDescent="0.25">
      <c r="A21" s="21" t="s">
        <v>3</v>
      </c>
      <c r="B21" s="40"/>
      <c r="C21" s="59">
        <v>0</v>
      </c>
      <c r="D21" s="59">
        <v>0</v>
      </c>
      <c r="E21" s="59">
        <v>0</v>
      </c>
      <c r="F21" s="59">
        <v>0</v>
      </c>
      <c r="G21" s="19">
        <v>0</v>
      </c>
      <c r="H21" s="19">
        <v>0</v>
      </c>
    </row>
    <row r="22" spans="1:12" ht="18" customHeight="1" x14ac:dyDescent="0.25">
      <c r="A22" s="31" t="s">
        <v>155</v>
      </c>
      <c r="B22" s="47">
        <v>1141</v>
      </c>
      <c r="C22" s="61">
        <v>18384.3</v>
      </c>
      <c r="D22" s="61">
        <v>18384.3</v>
      </c>
      <c r="E22" s="61">
        <v>0</v>
      </c>
      <c r="F22" s="61">
        <v>15796.6</v>
      </c>
      <c r="G22" s="39">
        <v>2587.6999999999989</v>
      </c>
      <c r="H22" s="39">
        <v>116.38137320689262</v>
      </c>
    </row>
    <row r="23" spans="1:12" ht="14.25" customHeight="1" x14ac:dyDescent="0.25">
      <c r="A23" s="23" t="s">
        <v>1</v>
      </c>
      <c r="B23" s="29"/>
      <c r="C23" s="59">
        <v>0</v>
      </c>
      <c r="D23" s="59">
        <v>0</v>
      </c>
      <c r="E23" s="59">
        <v>0</v>
      </c>
      <c r="F23" s="59">
        <v>0</v>
      </c>
      <c r="G23" s="19">
        <v>0</v>
      </c>
      <c r="H23" s="19">
        <v>0</v>
      </c>
    </row>
    <row r="24" spans="1:12" ht="25.5" x14ac:dyDescent="0.25">
      <c r="A24" s="9" t="s">
        <v>19</v>
      </c>
      <c r="B24" s="41">
        <v>11411</v>
      </c>
      <c r="C24" s="62">
        <v>6156.7</v>
      </c>
      <c r="D24" s="62">
        <v>6156.7</v>
      </c>
      <c r="E24" s="62">
        <v>0</v>
      </c>
      <c r="F24" s="62">
        <v>5630.5</v>
      </c>
      <c r="G24" s="154">
        <v>526.19999999999982</v>
      </c>
      <c r="H24" s="154">
        <v>109.34552881626854</v>
      </c>
    </row>
    <row r="25" spans="1:12" x14ac:dyDescent="0.25">
      <c r="A25" s="9" t="s">
        <v>5</v>
      </c>
      <c r="B25" s="41">
        <v>11412</v>
      </c>
      <c r="C25" s="62">
        <v>15303.5</v>
      </c>
      <c r="D25" s="62">
        <v>15303.5</v>
      </c>
      <c r="E25" s="62">
        <v>0</v>
      </c>
      <c r="F25" s="62">
        <v>11962.4</v>
      </c>
      <c r="G25" s="154">
        <v>3341.1000000000004</v>
      </c>
      <c r="H25" s="154">
        <v>127.93001404400455</v>
      </c>
    </row>
    <row r="26" spans="1:12" x14ac:dyDescent="0.25">
      <c r="A26" s="9" t="s">
        <v>6</v>
      </c>
      <c r="B26" s="41">
        <v>11413</v>
      </c>
      <c r="C26" s="62">
        <v>-3075.9</v>
      </c>
      <c r="D26" s="62">
        <v>-3075.9</v>
      </c>
      <c r="E26" s="62">
        <v>0</v>
      </c>
      <c r="F26" s="62">
        <v>-1796.3</v>
      </c>
      <c r="G26" s="154">
        <v>-1279.6000000000001</v>
      </c>
      <c r="H26" s="154">
        <v>171.23531704058342</v>
      </c>
    </row>
    <row r="27" spans="1:12" x14ac:dyDescent="0.25">
      <c r="A27" s="31" t="s">
        <v>7</v>
      </c>
      <c r="B27" s="43">
        <v>1142</v>
      </c>
      <c r="C27" s="61">
        <v>4980.8999999999996</v>
      </c>
      <c r="D27" s="61">
        <v>4980.8999999999996</v>
      </c>
      <c r="E27" s="61">
        <v>0</v>
      </c>
      <c r="F27" s="61">
        <v>4616.7</v>
      </c>
      <c r="G27" s="39">
        <v>364.19999999999982</v>
      </c>
      <c r="H27" s="39">
        <v>107.88875170576387</v>
      </c>
    </row>
    <row r="28" spans="1:12" ht="12.75" customHeight="1" x14ac:dyDescent="0.25">
      <c r="A28" s="23" t="s">
        <v>1</v>
      </c>
      <c r="B28" s="29"/>
      <c r="C28" s="59">
        <v>0</v>
      </c>
      <c r="D28" s="59">
        <v>0</v>
      </c>
      <c r="E28" s="59">
        <v>0</v>
      </c>
      <c r="F28" s="161">
        <v>0</v>
      </c>
      <c r="G28" s="150">
        <v>0</v>
      </c>
      <c r="H28" s="144" t="s">
        <v>0</v>
      </c>
    </row>
    <row r="29" spans="1:12" x14ac:dyDescent="0.25">
      <c r="A29" s="9" t="s">
        <v>142</v>
      </c>
      <c r="B29" s="29"/>
      <c r="C29" s="62">
        <v>572.1</v>
      </c>
      <c r="D29" s="62">
        <v>572.1</v>
      </c>
      <c r="E29" s="62">
        <v>0</v>
      </c>
      <c r="F29" s="162">
        <v>552.79999999999995</v>
      </c>
      <c r="G29" s="153">
        <v>19.300000000000068</v>
      </c>
      <c r="H29" s="152">
        <v>103.49131693198265</v>
      </c>
    </row>
    <row r="30" spans="1:12" x14ac:dyDescent="0.25">
      <c r="A30" s="9" t="s">
        <v>143</v>
      </c>
      <c r="B30" s="29"/>
      <c r="C30" s="62">
        <v>4420.1000000000004</v>
      </c>
      <c r="D30" s="62">
        <v>4420.1000000000004</v>
      </c>
      <c r="E30" s="62">
        <v>0</v>
      </c>
      <c r="F30" s="162">
        <v>4088.1</v>
      </c>
      <c r="G30" s="153">
        <v>332.00000000000045</v>
      </c>
      <c r="H30" s="152">
        <v>108.12113206624106</v>
      </c>
    </row>
    <row r="31" spans="1:12" x14ac:dyDescent="0.25">
      <c r="A31" s="9" t="s">
        <v>8</v>
      </c>
      <c r="B31" s="41">
        <v>11429</v>
      </c>
      <c r="C31" s="62">
        <v>-11.3</v>
      </c>
      <c r="D31" s="62">
        <v>-11.3</v>
      </c>
      <c r="E31" s="62">
        <v>0</v>
      </c>
      <c r="F31" s="162">
        <v>-24.2</v>
      </c>
      <c r="G31" s="153">
        <v>12.899999999999999</v>
      </c>
      <c r="H31" s="152">
        <v>46.694214876033065</v>
      </c>
    </row>
    <row r="32" spans="1:12" x14ac:dyDescent="0.25">
      <c r="A32" s="42" t="s">
        <v>126</v>
      </c>
      <c r="B32" s="43">
        <v>1144</v>
      </c>
      <c r="C32" s="61">
        <v>416.8</v>
      </c>
      <c r="D32" s="61">
        <v>416.8</v>
      </c>
      <c r="E32" s="61">
        <v>0</v>
      </c>
      <c r="F32" s="61">
        <v>366.6</v>
      </c>
      <c r="G32" s="39">
        <v>50.199999999999989</v>
      </c>
      <c r="H32" s="39">
        <v>113.69339879978178</v>
      </c>
    </row>
    <row r="33" spans="1:8" ht="30" x14ac:dyDescent="0.25">
      <c r="A33" s="42" t="s">
        <v>127</v>
      </c>
      <c r="B33" s="43">
        <v>1145</v>
      </c>
      <c r="C33" s="61">
        <v>376.7</v>
      </c>
      <c r="D33" s="61">
        <v>376.7</v>
      </c>
      <c r="E33" s="61">
        <v>0</v>
      </c>
      <c r="F33" s="61">
        <v>331.6</v>
      </c>
      <c r="G33" s="39">
        <v>45.099999999999966</v>
      </c>
      <c r="H33" s="39">
        <v>113.60072376357056</v>
      </c>
    </row>
    <row r="34" spans="1:8" x14ac:dyDescent="0.25">
      <c r="A34" s="42" t="s">
        <v>128</v>
      </c>
      <c r="B34" s="43">
        <v>1146</v>
      </c>
      <c r="C34" s="61">
        <v>748.2</v>
      </c>
      <c r="D34" s="61">
        <v>748.2</v>
      </c>
      <c r="E34" s="61">
        <v>0</v>
      </c>
      <c r="F34" s="61">
        <v>725.4</v>
      </c>
      <c r="G34" s="39">
        <v>22.800000000000068</v>
      </c>
      <c r="H34" s="39">
        <v>103.14309346567411</v>
      </c>
    </row>
    <row r="35" spans="1:8" x14ac:dyDescent="0.25">
      <c r="A35" s="13" t="s">
        <v>140</v>
      </c>
      <c r="B35" s="40">
        <v>115</v>
      </c>
      <c r="C35" s="59">
        <v>1712.1000000000001</v>
      </c>
      <c r="D35" s="59">
        <v>1712.1000000000001</v>
      </c>
      <c r="E35" s="59">
        <v>0</v>
      </c>
      <c r="F35" s="108">
        <v>1392.8000000000002</v>
      </c>
      <c r="G35" s="150">
        <v>319.29999999999995</v>
      </c>
      <c r="H35" s="144">
        <v>122.92504307869041</v>
      </c>
    </row>
    <row r="36" spans="1:8" x14ac:dyDescent="0.25">
      <c r="A36" s="50" t="s">
        <v>129</v>
      </c>
      <c r="B36" s="38">
        <v>1151</v>
      </c>
      <c r="C36" s="60">
        <v>1173.9000000000001</v>
      </c>
      <c r="D36" s="60">
        <v>1173.9000000000001</v>
      </c>
      <c r="E36" s="60">
        <v>0</v>
      </c>
      <c r="F36" s="163">
        <v>948.2</v>
      </c>
      <c r="G36" s="153">
        <v>225.70000000000005</v>
      </c>
      <c r="H36" s="152">
        <v>123.80299514870281</v>
      </c>
    </row>
    <row r="37" spans="1:8" x14ac:dyDescent="0.25">
      <c r="A37" s="50" t="s">
        <v>130</v>
      </c>
      <c r="B37" s="38">
        <v>1156</v>
      </c>
      <c r="C37" s="60">
        <v>538.20000000000005</v>
      </c>
      <c r="D37" s="60">
        <v>538.20000000000005</v>
      </c>
      <c r="E37" s="60">
        <v>0</v>
      </c>
      <c r="F37" s="163">
        <v>444.6</v>
      </c>
      <c r="G37" s="153">
        <v>93.600000000000023</v>
      </c>
      <c r="H37" s="152">
        <v>121.05263157894737</v>
      </c>
    </row>
    <row r="38" spans="1:8" ht="15.75" x14ac:dyDescent="0.25">
      <c r="A38" s="11" t="s">
        <v>33</v>
      </c>
      <c r="B38" s="32">
        <v>12</v>
      </c>
      <c r="C38" s="63">
        <v>15958.7</v>
      </c>
      <c r="D38" s="63">
        <v>15958.7</v>
      </c>
      <c r="E38" s="63">
        <v>0</v>
      </c>
      <c r="F38" s="58">
        <v>14016.8</v>
      </c>
      <c r="G38" s="148">
        <v>1941.9000000000015</v>
      </c>
      <c r="H38" s="148">
        <v>113.85408937846016</v>
      </c>
    </row>
    <row r="39" spans="1:8" ht="18.75" customHeight="1" x14ac:dyDescent="0.25">
      <c r="A39" s="10" t="s">
        <v>4</v>
      </c>
      <c r="B39" s="40">
        <v>121</v>
      </c>
      <c r="C39" s="59">
        <v>11868.9</v>
      </c>
      <c r="D39" s="59">
        <v>11868.9</v>
      </c>
      <c r="E39" s="59">
        <v>0</v>
      </c>
      <c r="F39" s="59">
        <v>10391.799999999999</v>
      </c>
      <c r="G39" s="19">
        <v>1477.1000000000004</v>
      </c>
      <c r="H39" s="19">
        <v>114.21409188013627</v>
      </c>
    </row>
    <row r="40" spans="1:8" ht="20.25" customHeight="1" x14ac:dyDescent="0.25">
      <c r="A40" s="10" t="s">
        <v>187</v>
      </c>
      <c r="B40" s="40">
        <v>122</v>
      </c>
      <c r="C40" s="59">
        <v>4089.8</v>
      </c>
      <c r="D40" s="59">
        <v>4089.8</v>
      </c>
      <c r="E40" s="59">
        <v>0</v>
      </c>
      <c r="F40" s="59">
        <v>3625</v>
      </c>
      <c r="G40" s="19">
        <v>464.80000000000018</v>
      </c>
      <c r="H40" s="19">
        <v>112.82206896551725</v>
      </c>
    </row>
    <row r="41" spans="1:8" ht="15.75" x14ac:dyDescent="0.25">
      <c r="A41" s="12" t="s">
        <v>24</v>
      </c>
      <c r="B41" s="28">
        <v>13</v>
      </c>
      <c r="C41" s="63">
        <v>2274.6</v>
      </c>
      <c r="D41" s="63">
        <v>1941.5</v>
      </c>
      <c r="E41" s="63">
        <v>333.1</v>
      </c>
      <c r="F41" s="58">
        <v>300.8</v>
      </c>
      <c r="G41" s="148">
        <v>1973.8</v>
      </c>
      <c r="H41" s="148" t="s">
        <v>202</v>
      </c>
    </row>
    <row r="42" spans="1:8" ht="15.75" x14ac:dyDescent="0.25">
      <c r="A42" s="13" t="s">
        <v>25</v>
      </c>
      <c r="B42" s="40">
        <v>131</v>
      </c>
      <c r="C42" s="59">
        <v>3.4000000000000004</v>
      </c>
      <c r="D42" s="59">
        <v>0</v>
      </c>
      <c r="E42" s="59">
        <v>3.4000000000000004</v>
      </c>
      <c r="F42" s="59">
        <v>11.9</v>
      </c>
      <c r="G42" s="27">
        <v>-8.5</v>
      </c>
      <c r="H42" s="20">
        <v>28.571428571428577</v>
      </c>
    </row>
    <row r="43" spans="1:8" x14ac:dyDescent="0.25">
      <c r="A43" s="14" t="s">
        <v>27</v>
      </c>
      <c r="B43" s="40">
        <v>132</v>
      </c>
      <c r="C43" s="59">
        <v>2271.2000000000003</v>
      </c>
      <c r="D43" s="59">
        <v>1941.5</v>
      </c>
      <c r="E43" s="59">
        <v>329.70000000000005</v>
      </c>
      <c r="F43" s="59">
        <v>288.90000000000003</v>
      </c>
      <c r="G43" s="19">
        <v>1982.3000000000002</v>
      </c>
      <c r="H43" s="19" t="s">
        <v>202</v>
      </c>
    </row>
    <row r="44" spans="1:8" ht="15.75" x14ac:dyDescent="0.25">
      <c r="A44" s="15" t="s">
        <v>20</v>
      </c>
      <c r="B44" s="28">
        <v>14</v>
      </c>
      <c r="C44" s="63">
        <v>2866.8</v>
      </c>
      <c r="D44" s="63">
        <v>2829.6000000000004</v>
      </c>
      <c r="E44" s="63">
        <v>37.200000000000003</v>
      </c>
      <c r="F44" s="58">
        <v>2097.1999999999998</v>
      </c>
      <c r="G44" s="148">
        <v>769.60000000000036</v>
      </c>
      <c r="H44" s="148">
        <v>136.69654777798971</v>
      </c>
    </row>
    <row r="45" spans="1:8" x14ac:dyDescent="0.25">
      <c r="A45" s="13" t="s">
        <v>21</v>
      </c>
      <c r="B45" s="40">
        <v>141</v>
      </c>
      <c r="C45" s="59">
        <v>544.6</v>
      </c>
      <c r="D45" s="59">
        <v>544.6</v>
      </c>
      <c r="E45" s="59">
        <v>0</v>
      </c>
      <c r="F45" s="59">
        <v>305.5</v>
      </c>
      <c r="G45" s="19">
        <v>239.10000000000002</v>
      </c>
      <c r="H45" s="19">
        <v>178.26513911620296</v>
      </c>
    </row>
    <row r="46" spans="1:8" ht="13.5" customHeight="1" x14ac:dyDescent="0.25">
      <c r="A46" s="30" t="s">
        <v>203</v>
      </c>
      <c r="B46" s="38">
        <v>1411</v>
      </c>
      <c r="C46" s="60">
        <v>95.399999999999991</v>
      </c>
      <c r="D46" s="60">
        <v>95.399999999999991</v>
      </c>
      <c r="E46" s="60">
        <v>0</v>
      </c>
      <c r="F46" s="60">
        <v>80.3</v>
      </c>
      <c r="G46" s="24">
        <v>15.099999999999994</v>
      </c>
      <c r="H46" s="24">
        <v>118.80448318804481</v>
      </c>
    </row>
    <row r="47" spans="1:8" ht="13.5" customHeight="1" x14ac:dyDescent="0.25">
      <c r="A47" s="30" t="s">
        <v>133</v>
      </c>
      <c r="B47" s="38">
        <v>1412</v>
      </c>
      <c r="C47" s="60">
        <v>354.79999999999995</v>
      </c>
      <c r="D47" s="60">
        <v>354.79999999999995</v>
      </c>
      <c r="E47" s="60">
        <v>0</v>
      </c>
      <c r="F47" s="60">
        <v>136.1</v>
      </c>
      <c r="G47" s="24">
        <v>218.69999999999996</v>
      </c>
      <c r="H47" s="24" t="s">
        <v>202</v>
      </c>
    </row>
    <row r="48" spans="1:8" ht="13.5" customHeight="1" x14ac:dyDescent="0.25">
      <c r="A48" s="30" t="s">
        <v>154</v>
      </c>
      <c r="B48" s="38">
        <v>1415</v>
      </c>
      <c r="C48" s="60">
        <v>94.4</v>
      </c>
      <c r="D48" s="60">
        <v>94.4</v>
      </c>
      <c r="E48" s="60">
        <v>0</v>
      </c>
      <c r="F48" s="60">
        <v>89.100000000000009</v>
      </c>
      <c r="G48" s="24">
        <v>5.2999999999999972</v>
      </c>
      <c r="H48" s="24">
        <v>105.94837261503929</v>
      </c>
    </row>
    <row r="49" spans="1:14" x14ac:dyDescent="0.25">
      <c r="A49" s="13" t="s">
        <v>29</v>
      </c>
      <c r="B49" s="40">
        <v>142</v>
      </c>
      <c r="C49" s="59">
        <v>1284.9000000000001</v>
      </c>
      <c r="D49" s="59">
        <v>1284.9000000000001</v>
      </c>
      <c r="E49" s="59">
        <v>0</v>
      </c>
      <c r="F49" s="59">
        <v>1053</v>
      </c>
      <c r="G49" s="19">
        <v>231.90000000000009</v>
      </c>
      <c r="H49" s="19">
        <v>122.02279202279203</v>
      </c>
    </row>
    <row r="50" spans="1:14" x14ac:dyDescent="0.25">
      <c r="A50" s="30" t="s">
        <v>134</v>
      </c>
      <c r="B50" s="38">
        <v>1422</v>
      </c>
      <c r="C50" s="60">
        <v>377.8</v>
      </c>
      <c r="D50" s="60">
        <v>377.8</v>
      </c>
      <c r="E50" s="60">
        <v>0</v>
      </c>
      <c r="F50" s="60">
        <v>333</v>
      </c>
      <c r="G50" s="24">
        <v>44.800000000000011</v>
      </c>
      <c r="H50" s="24">
        <v>113.45345345345346</v>
      </c>
    </row>
    <row r="51" spans="1:14" ht="24" customHeight="1" x14ac:dyDescent="0.25">
      <c r="A51" s="30" t="s">
        <v>135</v>
      </c>
      <c r="B51" s="38">
        <v>1423</v>
      </c>
      <c r="C51" s="60">
        <v>907.1</v>
      </c>
      <c r="D51" s="60">
        <v>907.1</v>
      </c>
      <c r="E51" s="60">
        <v>0</v>
      </c>
      <c r="F51" s="60">
        <v>720</v>
      </c>
      <c r="G51" s="24">
        <v>187.10000000000002</v>
      </c>
      <c r="H51" s="24">
        <v>125.98611111111111</v>
      </c>
    </row>
    <row r="52" spans="1:14" x14ac:dyDescent="0.25">
      <c r="A52" s="13" t="s">
        <v>28</v>
      </c>
      <c r="B52" s="40">
        <v>143</v>
      </c>
      <c r="C52" s="59">
        <v>250.5</v>
      </c>
      <c r="D52" s="59">
        <v>250.5</v>
      </c>
      <c r="E52" s="59">
        <v>0</v>
      </c>
      <c r="F52" s="59">
        <v>256.7</v>
      </c>
      <c r="G52" s="19">
        <v>-6.1999999999999886</v>
      </c>
      <c r="H52" s="19">
        <v>97.5847292559408</v>
      </c>
    </row>
    <row r="53" spans="1:14" x14ac:dyDescent="0.25">
      <c r="A53" s="13" t="s">
        <v>22</v>
      </c>
      <c r="B53" s="40">
        <v>144</v>
      </c>
      <c r="C53" s="59">
        <v>243.60000000000002</v>
      </c>
      <c r="D53" s="59">
        <v>243.60000000000002</v>
      </c>
      <c r="E53" s="59">
        <v>0</v>
      </c>
      <c r="F53" s="59">
        <v>59.7</v>
      </c>
      <c r="G53" s="19">
        <v>183.90000000000003</v>
      </c>
      <c r="H53" s="19" t="s">
        <v>202</v>
      </c>
    </row>
    <row r="54" spans="1:14" x14ac:dyDescent="0.25">
      <c r="A54" s="13" t="s">
        <v>23</v>
      </c>
      <c r="B54" s="40">
        <v>145</v>
      </c>
      <c r="C54" s="59">
        <v>543.19999999999993</v>
      </c>
      <c r="D54" s="59">
        <v>506</v>
      </c>
      <c r="E54" s="59">
        <v>37.200000000000003</v>
      </c>
      <c r="F54" s="59">
        <v>422.3</v>
      </c>
      <c r="G54" s="19">
        <v>120.89999999999992</v>
      </c>
      <c r="H54" s="19">
        <v>128.62893677480463</v>
      </c>
    </row>
    <row r="55" spans="1:14" ht="15.75" customHeight="1" x14ac:dyDescent="0.25">
      <c r="A55" s="35" t="s">
        <v>26</v>
      </c>
      <c r="B55" s="44">
        <v>191</v>
      </c>
      <c r="C55" s="155"/>
      <c r="D55" s="63">
        <v>0</v>
      </c>
      <c r="E55" s="63">
        <v>5.7</v>
      </c>
      <c r="F55" s="63"/>
      <c r="G55" s="149"/>
      <c r="H55" s="149"/>
    </row>
    <row r="56" spans="1:14" ht="17.25" x14ac:dyDescent="0.25">
      <c r="A56" s="68" t="s">
        <v>31</v>
      </c>
      <c r="B56" s="74" t="s">
        <v>30</v>
      </c>
      <c r="C56" s="70">
        <v>59850.6</v>
      </c>
      <c r="D56" s="70">
        <v>58438.299999999996</v>
      </c>
      <c r="E56" s="70">
        <v>1418.0000000000002</v>
      </c>
      <c r="F56" s="70">
        <v>50118.80000000001</v>
      </c>
      <c r="G56" s="70">
        <v>9731.7999999999884</v>
      </c>
      <c r="H56" s="70">
        <v>119.41746410528582</v>
      </c>
      <c r="L56" s="104"/>
      <c r="M56" s="103"/>
      <c r="N56" s="105"/>
    </row>
    <row r="57" spans="1:14" ht="15.75" x14ac:dyDescent="0.25">
      <c r="A57" s="96" t="s">
        <v>146</v>
      </c>
      <c r="B57" s="88"/>
      <c r="C57" s="65"/>
      <c r="D57" s="65"/>
      <c r="E57" s="65"/>
      <c r="F57" s="27"/>
      <c r="G57" s="27"/>
      <c r="H57" s="27"/>
      <c r="L57" s="104"/>
      <c r="M57" s="103"/>
      <c r="N57" s="105"/>
    </row>
    <row r="58" spans="1:14" ht="15.75" x14ac:dyDescent="0.25">
      <c r="A58" s="17" t="s">
        <v>32</v>
      </c>
      <c r="B58" s="157" t="s">
        <v>193</v>
      </c>
      <c r="C58" s="158">
        <v>55808.900000000009</v>
      </c>
      <c r="D58" s="158">
        <v>55534.500000000007</v>
      </c>
      <c r="E58" s="158">
        <v>280.09999999999997</v>
      </c>
      <c r="F58" s="158">
        <v>46331.799999999996</v>
      </c>
      <c r="G58" s="158">
        <v>9477.1000000000131</v>
      </c>
      <c r="H58" s="158">
        <v>120.45484958495032</v>
      </c>
      <c r="L58" s="104"/>
      <c r="M58" s="103"/>
      <c r="N58" s="105"/>
    </row>
    <row r="59" spans="1:14" ht="15.75" x14ac:dyDescent="0.25">
      <c r="A59" s="89" t="s">
        <v>116</v>
      </c>
      <c r="B59" s="91">
        <v>21</v>
      </c>
      <c r="C59" s="65">
        <v>13880</v>
      </c>
      <c r="D59" s="65">
        <v>13874.7</v>
      </c>
      <c r="E59" s="65">
        <v>5.3</v>
      </c>
      <c r="F59" s="65">
        <v>12465.1</v>
      </c>
      <c r="G59" s="65">
        <v>1414.8999999999996</v>
      </c>
      <c r="H59" s="65">
        <v>111.35089168959735</v>
      </c>
      <c r="L59" s="104"/>
      <c r="M59" s="103"/>
      <c r="N59" s="105"/>
    </row>
    <row r="60" spans="1:14" ht="15.75" x14ac:dyDescent="0.25">
      <c r="A60" s="89" t="s">
        <v>115</v>
      </c>
      <c r="B60" s="91">
        <v>22</v>
      </c>
      <c r="C60" s="65">
        <v>11461.7</v>
      </c>
      <c r="D60" s="65">
        <v>11361.699999999999</v>
      </c>
      <c r="E60" s="65">
        <v>100</v>
      </c>
      <c r="F60" s="65">
        <v>10242.199999999999</v>
      </c>
      <c r="G60" s="65">
        <v>1219.5000000000018</v>
      </c>
      <c r="H60" s="65">
        <v>111.90662162426044</v>
      </c>
      <c r="L60" s="104"/>
      <c r="M60" s="103"/>
      <c r="N60" s="105"/>
    </row>
    <row r="61" spans="1:14" ht="15.75" x14ac:dyDescent="0.25">
      <c r="A61" s="16" t="s">
        <v>182</v>
      </c>
      <c r="B61" s="91">
        <v>24</v>
      </c>
      <c r="C61" s="65">
        <v>1496.1</v>
      </c>
      <c r="D61" s="65">
        <v>1496.1</v>
      </c>
      <c r="E61" s="65">
        <v>0</v>
      </c>
      <c r="F61" s="65">
        <v>1170.1000000000001</v>
      </c>
      <c r="G61" s="65">
        <v>325.99999999999977</v>
      </c>
      <c r="H61" s="65">
        <v>127.8608665925989</v>
      </c>
      <c r="L61" s="104"/>
      <c r="M61" s="103"/>
      <c r="N61" s="105"/>
    </row>
    <row r="62" spans="1:14" ht="15.75" x14ac:dyDescent="0.25">
      <c r="A62" s="25" t="s">
        <v>183</v>
      </c>
      <c r="B62" s="46">
        <v>241</v>
      </c>
      <c r="C62" s="60">
        <v>319.20000000000005</v>
      </c>
      <c r="D62" s="60">
        <v>319.20000000000005</v>
      </c>
      <c r="E62" s="60">
        <v>0</v>
      </c>
      <c r="F62" s="60">
        <v>256.39999999999998</v>
      </c>
      <c r="G62" s="60">
        <v>62.800000000000068</v>
      </c>
      <c r="H62" s="60">
        <v>124.4929797191888</v>
      </c>
      <c r="L62" s="104"/>
      <c r="M62" s="103"/>
      <c r="N62" s="105"/>
    </row>
    <row r="63" spans="1:14" ht="15.75" x14ac:dyDescent="0.25">
      <c r="A63" s="25" t="s">
        <v>184</v>
      </c>
      <c r="B63" s="46">
        <v>242</v>
      </c>
      <c r="C63" s="60">
        <v>1176.9000000000001</v>
      </c>
      <c r="D63" s="60">
        <v>1176.9000000000001</v>
      </c>
      <c r="E63" s="60">
        <v>0</v>
      </c>
      <c r="F63" s="60">
        <v>913.7</v>
      </c>
      <c r="G63" s="60">
        <v>263.20000000000005</v>
      </c>
      <c r="H63" s="60">
        <v>128.80595381416219</v>
      </c>
      <c r="L63" s="104"/>
      <c r="M63" s="103"/>
      <c r="N63" s="105"/>
    </row>
    <row r="64" spans="1:14" ht="15.75" x14ac:dyDescent="0.25">
      <c r="A64" s="89" t="s">
        <v>196</v>
      </c>
      <c r="B64" s="91">
        <v>25</v>
      </c>
      <c r="C64" s="65">
        <v>2643.5</v>
      </c>
      <c r="D64" s="65">
        <v>2642.6</v>
      </c>
      <c r="E64" s="65">
        <v>0.9</v>
      </c>
      <c r="F64" s="65">
        <v>1636.9</v>
      </c>
      <c r="G64" s="65">
        <v>1006.5999999999999</v>
      </c>
      <c r="H64" s="65">
        <v>161.4942879833832</v>
      </c>
      <c r="L64" s="104"/>
      <c r="M64" s="103"/>
      <c r="N64" s="105"/>
    </row>
    <row r="65" spans="1:14" ht="15.75" x14ac:dyDescent="0.25">
      <c r="A65" s="16" t="s">
        <v>153</v>
      </c>
      <c r="B65" s="91">
        <v>26</v>
      </c>
      <c r="C65" s="65">
        <v>324.89999999999998</v>
      </c>
      <c r="D65" s="65">
        <v>296.8</v>
      </c>
      <c r="E65" s="65">
        <v>28.1</v>
      </c>
      <c r="F65" s="65">
        <v>272.90000000000003</v>
      </c>
      <c r="G65" s="65">
        <v>51.999999999999943</v>
      </c>
      <c r="H65" s="65">
        <v>119.05459875412237</v>
      </c>
      <c r="L65" s="104"/>
      <c r="M65" s="103"/>
      <c r="N65" s="105"/>
    </row>
    <row r="66" spans="1:14" ht="15.75" x14ac:dyDescent="0.25">
      <c r="A66" s="89" t="s">
        <v>114</v>
      </c>
      <c r="B66" s="91">
        <v>27</v>
      </c>
      <c r="C66" s="65">
        <v>23890.9</v>
      </c>
      <c r="D66" s="65">
        <v>23890.9</v>
      </c>
      <c r="E66" s="65">
        <v>0</v>
      </c>
      <c r="F66" s="65">
        <v>18351.400000000001</v>
      </c>
      <c r="G66" s="65">
        <v>5539.5</v>
      </c>
      <c r="H66" s="65">
        <v>130.18570790239437</v>
      </c>
      <c r="L66" s="104"/>
      <c r="M66" s="103"/>
      <c r="N66" s="105"/>
    </row>
    <row r="67" spans="1:14" ht="15.75" x14ac:dyDescent="0.25">
      <c r="A67" s="89" t="s">
        <v>113</v>
      </c>
      <c r="B67" s="91">
        <v>28</v>
      </c>
      <c r="C67" s="65">
        <v>2111.8000000000002</v>
      </c>
      <c r="D67" s="65">
        <v>1966</v>
      </c>
      <c r="E67" s="65">
        <v>145.80000000000001</v>
      </c>
      <c r="F67" s="65">
        <v>2193.1999999999998</v>
      </c>
      <c r="G67" s="65">
        <v>-81.399999999999636</v>
      </c>
      <c r="H67" s="65">
        <v>96.288528178004768</v>
      </c>
      <c r="L67" s="104"/>
      <c r="M67" s="103"/>
      <c r="N67" s="105"/>
    </row>
    <row r="68" spans="1:14" ht="15.75" x14ac:dyDescent="0.25">
      <c r="A68" s="51" t="s">
        <v>112</v>
      </c>
      <c r="B68" s="91">
        <v>29</v>
      </c>
      <c r="C68" s="65"/>
      <c r="D68" s="65">
        <v>5.7</v>
      </c>
      <c r="E68" s="65">
        <v>0</v>
      </c>
      <c r="F68" s="65"/>
      <c r="G68" s="65"/>
      <c r="H68" s="65"/>
      <c r="L68" s="104"/>
      <c r="M68" s="103"/>
      <c r="N68" s="105"/>
    </row>
    <row r="69" spans="1:14" ht="15.75" x14ac:dyDescent="0.25">
      <c r="A69" s="97" t="s">
        <v>122</v>
      </c>
      <c r="B69" s="46">
        <v>291</v>
      </c>
      <c r="C69" s="65"/>
      <c r="D69" s="60">
        <v>5.7</v>
      </c>
      <c r="E69" s="65">
        <v>0</v>
      </c>
      <c r="F69" s="27"/>
      <c r="G69" s="27"/>
      <c r="H69" s="27"/>
      <c r="L69" s="104"/>
      <c r="M69" s="103"/>
      <c r="N69" s="105"/>
    </row>
    <row r="70" spans="1:14" ht="15.75" x14ac:dyDescent="0.25">
      <c r="A70" s="156" t="s">
        <v>110</v>
      </c>
      <c r="B70" s="157" t="s">
        <v>194</v>
      </c>
      <c r="C70" s="158">
        <v>4041.7</v>
      </c>
      <c r="D70" s="158">
        <v>2903.8</v>
      </c>
      <c r="E70" s="158">
        <v>1137.9000000000001</v>
      </c>
      <c r="F70" s="158">
        <v>3787.0000000000005</v>
      </c>
      <c r="G70" s="158">
        <v>254.69999999999936</v>
      </c>
      <c r="H70" s="158">
        <v>106.72564034856084</v>
      </c>
      <c r="L70" s="104"/>
      <c r="M70" s="103"/>
      <c r="N70" s="105"/>
    </row>
    <row r="71" spans="1:14" ht="15.75" x14ac:dyDescent="0.25">
      <c r="A71" s="89" t="s">
        <v>111</v>
      </c>
      <c r="B71" s="91">
        <v>31</v>
      </c>
      <c r="C71" s="65">
        <v>2982.9</v>
      </c>
      <c r="D71" s="65">
        <v>1860.3999999999999</v>
      </c>
      <c r="E71" s="65">
        <v>1122.5</v>
      </c>
      <c r="F71" s="65">
        <v>2759.6000000000004</v>
      </c>
      <c r="G71" s="65">
        <v>223.29999999999973</v>
      </c>
      <c r="H71" s="65">
        <v>108.09175242788808</v>
      </c>
      <c r="L71" s="104"/>
      <c r="M71" s="103"/>
      <c r="N71" s="105"/>
    </row>
    <row r="72" spans="1:14" ht="15.75" x14ac:dyDescent="0.25">
      <c r="A72" s="90" t="s">
        <v>3</v>
      </c>
      <c r="B72" s="91"/>
      <c r="C72" s="65"/>
      <c r="D72" s="65"/>
      <c r="E72" s="65"/>
      <c r="F72" s="27"/>
      <c r="G72" s="27"/>
      <c r="H72" s="27"/>
      <c r="L72" s="104"/>
      <c r="M72" s="103"/>
      <c r="N72" s="105"/>
    </row>
    <row r="73" spans="1:14" ht="15.75" x14ac:dyDescent="0.25">
      <c r="A73" s="48" t="s">
        <v>120</v>
      </c>
      <c r="B73" s="46">
        <v>319</v>
      </c>
      <c r="C73" s="60">
        <v>1323.7</v>
      </c>
      <c r="D73" s="60">
        <v>437.30000000000007</v>
      </c>
      <c r="E73" s="60">
        <v>886.4</v>
      </c>
      <c r="F73" s="60">
        <v>1110.8</v>
      </c>
      <c r="G73" s="60">
        <v>212.90000000000009</v>
      </c>
      <c r="H73" s="60">
        <v>119.16636658264315</v>
      </c>
      <c r="L73" s="104"/>
      <c r="M73" s="103"/>
      <c r="N73" s="105"/>
    </row>
    <row r="74" spans="1:14" ht="15.75" x14ac:dyDescent="0.25">
      <c r="A74" s="140" t="s">
        <v>191</v>
      </c>
      <c r="B74" s="91" t="s">
        <v>190</v>
      </c>
      <c r="C74" s="65">
        <v>1299.8</v>
      </c>
      <c r="D74" s="65">
        <v>1284.4000000000001</v>
      </c>
      <c r="E74" s="65">
        <v>15.399999999999999</v>
      </c>
      <c r="F74" s="65">
        <v>1130.9000000000001</v>
      </c>
      <c r="G74" s="65">
        <v>168.89999999999986</v>
      </c>
      <c r="H74" s="65">
        <v>114.93500751613756</v>
      </c>
      <c r="L74" s="104"/>
      <c r="M74" s="103"/>
      <c r="N74" s="105"/>
    </row>
    <row r="75" spans="1:14" ht="30.75" customHeight="1" x14ac:dyDescent="0.25">
      <c r="A75" s="139" t="s">
        <v>141</v>
      </c>
      <c r="B75" s="67" t="s">
        <v>195</v>
      </c>
      <c r="C75" s="65">
        <v>-241</v>
      </c>
      <c r="D75" s="65">
        <v>-241</v>
      </c>
      <c r="E75" s="65">
        <v>0</v>
      </c>
      <c r="F75" s="65">
        <v>-103.5</v>
      </c>
      <c r="G75" s="65">
        <v>-137.5</v>
      </c>
      <c r="H75" s="65" t="s">
        <v>202</v>
      </c>
      <c r="L75" s="104"/>
      <c r="M75" s="103"/>
      <c r="N75" s="105"/>
    </row>
    <row r="76" spans="1:14" ht="17.25" x14ac:dyDescent="0.25">
      <c r="A76" s="68" t="s">
        <v>123</v>
      </c>
      <c r="B76" s="69" t="s">
        <v>117</v>
      </c>
      <c r="C76" s="70">
        <v>-2281.0000000000027</v>
      </c>
      <c r="D76" s="70">
        <v>-1239.0000000000025</v>
      </c>
      <c r="E76" s="70">
        <v>-1042.0000000000002</v>
      </c>
      <c r="F76" s="143">
        <v>-3166.700000000008</v>
      </c>
      <c r="G76" s="143">
        <v>885.70000000000528</v>
      </c>
      <c r="H76" s="143">
        <v>72.030820728202755</v>
      </c>
      <c r="L76" s="104"/>
      <c r="M76" s="103"/>
      <c r="N76" s="105"/>
    </row>
    <row r="77" spans="1:14" ht="21" customHeight="1" x14ac:dyDescent="0.25">
      <c r="A77" s="71" t="s">
        <v>107</v>
      </c>
      <c r="B77" s="92" t="s">
        <v>151</v>
      </c>
      <c r="C77" s="72">
        <v>2281.0000000000027</v>
      </c>
      <c r="D77" s="72">
        <v>1239.0000000000025</v>
      </c>
      <c r="E77" s="72">
        <v>1042.0000000000002</v>
      </c>
      <c r="F77" s="146">
        <v>3166.700000000008</v>
      </c>
      <c r="G77" s="146">
        <v>-885.70000000000528</v>
      </c>
      <c r="H77" s="146">
        <v>72.030820728202755</v>
      </c>
    </row>
    <row r="78" spans="1:14" ht="17.25" x14ac:dyDescent="0.25">
      <c r="A78" s="73" t="s">
        <v>54</v>
      </c>
      <c r="B78" s="69" t="s">
        <v>55</v>
      </c>
      <c r="C78" s="70">
        <v>-676.8</v>
      </c>
      <c r="D78" s="70">
        <v>-68.899999999999991</v>
      </c>
      <c r="E78" s="70">
        <v>-607.90000000000009</v>
      </c>
      <c r="F78" s="143">
        <v>-415.39999999999986</v>
      </c>
      <c r="G78" s="143">
        <v>-261.40000000000009</v>
      </c>
      <c r="H78" s="143">
        <v>162.92729898892637</v>
      </c>
    </row>
    <row r="79" spans="1:14" ht="15.75" x14ac:dyDescent="0.25">
      <c r="A79" s="36" t="s">
        <v>57</v>
      </c>
      <c r="B79" s="33" t="s">
        <v>56</v>
      </c>
      <c r="C79" s="64">
        <v>-393.4</v>
      </c>
      <c r="D79" s="64">
        <v>-393.4</v>
      </c>
      <c r="E79" s="64">
        <v>0</v>
      </c>
      <c r="F79" s="20">
        <v>178.70000000000002</v>
      </c>
      <c r="G79" s="20">
        <v>-572.1</v>
      </c>
      <c r="H79" s="20" t="s">
        <v>204</v>
      </c>
    </row>
    <row r="80" spans="1:14" x14ac:dyDescent="0.25">
      <c r="A80" s="14" t="s">
        <v>60</v>
      </c>
      <c r="B80" s="34" t="s">
        <v>58</v>
      </c>
      <c r="C80" s="59">
        <v>-480.1</v>
      </c>
      <c r="D80" s="59">
        <v>-480.1</v>
      </c>
      <c r="E80" s="59">
        <v>0</v>
      </c>
      <c r="F80" s="19">
        <v>80.400000000000006</v>
      </c>
      <c r="G80" s="19">
        <v>-560.5</v>
      </c>
      <c r="H80" s="19" t="s">
        <v>204</v>
      </c>
    </row>
    <row r="81" spans="1:8" x14ac:dyDescent="0.25">
      <c r="A81" s="14" t="s">
        <v>61</v>
      </c>
      <c r="B81" s="34" t="s">
        <v>62</v>
      </c>
      <c r="C81" s="59">
        <v>86.699999999999989</v>
      </c>
      <c r="D81" s="59">
        <v>86.699999999999989</v>
      </c>
      <c r="E81" s="59">
        <v>0</v>
      </c>
      <c r="F81" s="19">
        <v>98.300000000000011</v>
      </c>
      <c r="G81" s="19">
        <v>-11.600000000000023</v>
      </c>
      <c r="H81" s="19">
        <v>88.199389623601192</v>
      </c>
    </row>
    <row r="82" spans="1:8" ht="15.75" x14ac:dyDescent="0.25">
      <c r="A82" s="37" t="s">
        <v>66</v>
      </c>
      <c r="B82" s="33" t="s">
        <v>65</v>
      </c>
      <c r="C82" s="64">
        <v>68.599999999999994</v>
      </c>
      <c r="D82" s="64">
        <v>98.4</v>
      </c>
      <c r="E82" s="64">
        <v>-29.800000000000011</v>
      </c>
      <c r="F82" s="20">
        <v>-18.300000000000026</v>
      </c>
      <c r="G82" s="20">
        <v>86.90000000000002</v>
      </c>
      <c r="H82" s="20" t="s">
        <v>204</v>
      </c>
    </row>
    <row r="83" spans="1:8" x14ac:dyDescent="0.25">
      <c r="A83" s="14" t="s">
        <v>64</v>
      </c>
      <c r="B83" s="34" t="s">
        <v>136</v>
      </c>
      <c r="C83" s="59">
        <v>1653.2</v>
      </c>
      <c r="D83" s="59">
        <v>1211.8000000000002</v>
      </c>
      <c r="E83" s="59">
        <v>441.4</v>
      </c>
      <c r="F83" s="19">
        <v>793.5</v>
      </c>
      <c r="G83" s="19">
        <v>859.7</v>
      </c>
      <c r="H83" s="19" t="s">
        <v>202</v>
      </c>
    </row>
    <row r="84" spans="1:8" x14ac:dyDescent="0.25">
      <c r="A84" s="14" t="s">
        <v>67</v>
      </c>
      <c r="B84" s="34" t="s">
        <v>137</v>
      </c>
      <c r="C84" s="59">
        <v>-1584.6000000000001</v>
      </c>
      <c r="D84" s="59">
        <v>-1113.4000000000001</v>
      </c>
      <c r="E84" s="59">
        <v>-471.2</v>
      </c>
      <c r="F84" s="19">
        <v>-811.80000000000007</v>
      </c>
      <c r="G84" s="19">
        <v>-772.80000000000007</v>
      </c>
      <c r="H84" s="19">
        <v>195.19586104951958</v>
      </c>
    </row>
    <row r="85" spans="1:8" ht="15.75" x14ac:dyDescent="0.25">
      <c r="A85" s="55" t="s">
        <v>72</v>
      </c>
      <c r="B85" s="33" t="s">
        <v>68</v>
      </c>
      <c r="C85" s="64">
        <v>0</v>
      </c>
      <c r="D85" s="64">
        <v>0</v>
      </c>
      <c r="E85" s="64">
        <v>0</v>
      </c>
      <c r="F85" s="20">
        <v>-0.5</v>
      </c>
      <c r="G85" s="20">
        <v>0.5</v>
      </c>
      <c r="H85" s="20">
        <v>0</v>
      </c>
    </row>
    <row r="86" spans="1:8" x14ac:dyDescent="0.25">
      <c r="A86" s="14" t="s">
        <v>69</v>
      </c>
      <c r="B86" s="34" t="s">
        <v>70</v>
      </c>
      <c r="C86" s="59">
        <v>0</v>
      </c>
      <c r="D86" s="59">
        <v>0</v>
      </c>
      <c r="E86" s="59">
        <v>0</v>
      </c>
      <c r="F86" s="19">
        <v>-0.5</v>
      </c>
      <c r="G86" s="19">
        <v>0.5</v>
      </c>
      <c r="H86" s="19">
        <v>0</v>
      </c>
    </row>
    <row r="87" spans="1:8" x14ac:dyDescent="0.25">
      <c r="A87" s="14" t="s">
        <v>71</v>
      </c>
      <c r="B87" s="34" t="s">
        <v>73</v>
      </c>
      <c r="C87" s="59">
        <v>0</v>
      </c>
      <c r="D87" s="59">
        <v>0</v>
      </c>
      <c r="E87" s="59">
        <v>0</v>
      </c>
      <c r="F87" s="19">
        <v>0</v>
      </c>
      <c r="G87" s="19">
        <v>0</v>
      </c>
      <c r="H87" s="19" t="s">
        <v>0</v>
      </c>
    </row>
    <row r="88" spans="1:8" ht="28.5" x14ac:dyDescent="0.25">
      <c r="A88" s="55" t="s">
        <v>77</v>
      </c>
      <c r="B88" s="33" t="s">
        <v>75</v>
      </c>
      <c r="C88" s="64">
        <v>-352</v>
      </c>
      <c r="D88" s="64">
        <v>226.10000000000002</v>
      </c>
      <c r="E88" s="64">
        <v>-578.1</v>
      </c>
      <c r="F88" s="20">
        <v>-575.29999999999995</v>
      </c>
      <c r="G88" s="20">
        <v>223.29999999999995</v>
      </c>
      <c r="H88" s="20">
        <v>61.185468451242834</v>
      </c>
    </row>
    <row r="89" spans="1:8" ht="15.75" x14ac:dyDescent="0.25">
      <c r="A89" s="14" t="s">
        <v>74</v>
      </c>
      <c r="B89" s="34" t="s">
        <v>76</v>
      </c>
      <c r="C89" s="59">
        <v>-209.2</v>
      </c>
      <c r="D89" s="59">
        <v>89.600000000000009</v>
      </c>
      <c r="E89" s="59">
        <v>-298.8</v>
      </c>
      <c r="F89" s="20">
        <v>35.1</v>
      </c>
      <c r="G89" s="20">
        <v>-244.29999999999998</v>
      </c>
      <c r="H89" s="20" t="s">
        <v>204</v>
      </c>
    </row>
    <row r="90" spans="1:8" x14ac:dyDescent="0.25">
      <c r="A90" s="14" t="s">
        <v>78</v>
      </c>
      <c r="B90" s="34" t="s">
        <v>79</v>
      </c>
      <c r="C90" s="59">
        <v>-142.80000000000001</v>
      </c>
      <c r="D90" s="59">
        <v>136.5</v>
      </c>
      <c r="E90" s="59">
        <v>-279.3</v>
      </c>
      <c r="F90" s="19">
        <v>-610.4</v>
      </c>
      <c r="G90" s="19">
        <v>467.59999999999997</v>
      </c>
      <c r="H90" s="19">
        <v>23.394495412844041</v>
      </c>
    </row>
    <row r="91" spans="1:8" ht="17.25" x14ac:dyDescent="0.25">
      <c r="A91" s="68" t="s">
        <v>80</v>
      </c>
      <c r="B91" s="69" t="s">
        <v>63</v>
      </c>
      <c r="C91" s="70">
        <v>6683.4999999999982</v>
      </c>
      <c r="D91" s="70">
        <v>5288.3999999999978</v>
      </c>
      <c r="E91" s="70">
        <v>1395.1</v>
      </c>
      <c r="F91" s="143">
        <v>5612.1999999999989</v>
      </c>
      <c r="G91" s="143">
        <v>1071.2999999999993</v>
      </c>
      <c r="H91" s="143">
        <v>119.08877089198531</v>
      </c>
    </row>
    <row r="92" spans="1:8" ht="15.75" x14ac:dyDescent="0.25">
      <c r="A92" s="36" t="s">
        <v>82</v>
      </c>
      <c r="B92" s="33" t="s">
        <v>83</v>
      </c>
      <c r="C92" s="64">
        <v>-1305</v>
      </c>
      <c r="D92" s="64">
        <v>-1305</v>
      </c>
      <c r="E92" s="64">
        <v>0</v>
      </c>
      <c r="F92" s="20">
        <v>3964.5</v>
      </c>
      <c r="G92" s="20">
        <v>-5269.5</v>
      </c>
      <c r="H92" s="20" t="s">
        <v>204</v>
      </c>
    </row>
    <row r="93" spans="1:8" x14ac:dyDescent="0.25">
      <c r="A93" s="14" t="s">
        <v>81</v>
      </c>
      <c r="B93" s="34" t="s">
        <v>84</v>
      </c>
      <c r="C93" s="59">
        <v>-1591.5</v>
      </c>
      <c r="D93" s="59">
        <v>-1591.5</v>
      </c>
      <c r="E93" s="59">
        <v>0</v>
      </c>
      <c r="F93" s="19">
        <v>3908.2</v>
      </c>
      <c r="G93" s="19">
        <v>-5499.7</v>
      </c>
      <c r="H93" s="19" t="s">
        <v>204</v>
      </c>
    </row>
    <row r="94" spans="1:8" x14ac:dyDescent="0.25">
      <c r="A94" s="14" t="s">
        <v>200</v>
      </c>
      <c r="B94" s="34" t="s">
        <v>85</v>
      </c>
      <c r="C94" s="59">
        <v>0</v>
      </c>
      <c r="D94" s="59">
        <v>0</v>
      </c>
      <c r="E94" s="59">
        <v>0</v>
      </c>
      <c r="F94" s="19">
        <v>0</v>
      </c>
      <c r="G94" s="19">
        <v>0</v>
      </c>
      <c r="H94" s="19" t="s">
        <v>0</v>
      </c>
    </row>
    <row r="95" spans="1:8" x14ac:dyDescent="0.25">
      <c r="A95" s="26" t="s">
        <v>198</v>
      </c>
      <c r="B95" s="34" t="s">
        <v>197</v>
      </c>
      <c r="C95" s="59">
        <v>65</v>
      </c>
      <c r="D95" s="59">
        <v>65</v>
      </c>
      <c r="E95" s="59">
        <v>0</v>
      </c>
      <c r="F95" s="19">
        <v>7.5</v>
      </c>
      <c r="G95" s="19">
        <v>57.5</v>
      </c>
      <c r="H95" s="19" t="s">
        <v>202</v>
      </c>
    </row>
    <row r="96" spans="1:8" x14ac:dyDescent="0.25">
      <c r="A96" s="14" t="s">
        <v>86</v>
      </c>
      <c r="B96" s="34" t="s">
        <v>87</v>
      </c>
      <c r="C96" s="59">
        <v>221.5</v>
      </c>
      <c r="D96" s="59">
        <v>221.5</v>
      </c>
      <c r="E96" s="59">
        <v>0</v>
      </c>
      <c r="F96" s="19">
        <v>48.8</v>
      </c>
      <c r="G96" s="19">
        <v>172.7</v>
      </c>
      <c r="H96" s="19" t="s">
        <v>202</v>
      </c>
    </row>
    <row r="97" spans="1:9" ht="19.5" customHeight="1" x14ac:dyDescent="0.25">
      <c r="A97" s="56" t="s">
        <v>91</v>
      </c>
      <c r="B97" s="33" t="s">
        <v>89</v>
      </c>
      <c r="C97" s="64">
        <v>770.1</v>
      </c>
      <c r="D97" s="64">
        <v>770.1</v>
      </c>
      <c r="E97" s="64">
        <v>0</v>
      </c>
      <c r="F97" s="20">
        <v>60.9</v>
      </c>
      <c r="G97" s="20">
        <v>709.2</v>
      </c>
      <c r="H97" s="20" t="s">
        <v>202</v>
      </c>
    </row>
    <row r="98" spans="1:9" x14ac:dyDescent="0.25">
      <c r="A98" s="18" t="s">
        <v>88</v>
      </c>
      <c r="B98" s="34" t="s">
        <v>90</v>
      </c>
      <c r="C98" s="59">
        <v>720</v>
      </c>
      <c r="D98" s="59">
        <v>720</v>
      </c>
      <c r="E98" s="59">
        <v>0</v>
      </c>
      <c r="F98" s="19">
        <v>0</v>
      </c>
      <c r="G98" s="19">
        <v>720</v>
      </c>
      <c r="H98" s="19" t="s">
        <v>0</v>
      </c>
    </row>
    <row r="99" spans="1:9" x14ac:dyDescent="0.25">
      <c r="A99" s="14" t="s">
        <v>92</v>
      </c>
      <c r="B99" s="34" t="s">
        <v>93</v>
      </c>
      <c r="C99" s="59">
        <v>0.1</v>
      </c>
      <c r="D99" s="59">
        <v>0.1</v>
      </c>
      <c r="E99" s="59">
        <v>0</v>
      </c>
      <c r="F99" s="19">
        <v>60.9</v>
      </c>
      <c r="G99" s="19">
        <v>-60.8</v>
      </c>
      <c r="H99" s="19">
        <v>0.16420361247947457</v>
      </c>
    </row>
    <row r="100" spans="1:9" x14ac:dyDescent="0.25">
      <c r="A100" s="14" t="s">
        <v>94</v>
      </c>
      <c r="B100" s="34" t="s">
        <v>95</v>
      </c>
      <c r="C100" s="59">
        <v>0</v>
      </c>
      <c r="D100" s="59">
        <v>0</v>
      </c>
      <c r="E100" s="59">
        <v>0</v>
      </c>
      <c r="F100" s="19">
        <v>0</v>
      </c>
      <c r="G100" s="19">
        <v>0</v>
      </c>
      <c r="H100" s="19" t="s">
        <v>0</v>
      </c>
    </row>
    <row r="101" spans="1:9" ht="30" x14ac:dyDescent="0.25">
      <c r="A101" s="14" t="s">
        <v>96</v>
      </c>
      <c r="B101" s="34" t="s">
        <v>97</v>
      </c>
      <c r="C101" s="59">
        <v>50</v>
      </c>
      <c r="D101" s="59">
        <v>50</v>
      </c>
      <c r="E101" s="59">
        <v>0</v>
      </c>
      <c r="F101" s="19">
        <v>0</v>
      </c>
      <c r="G101" s="19">
        <v>50</v>
      </c>
      <c r="H101" s="19" t="s">
        <v>0</v>
      </c>
    </row>
    <row r="102" spans="1:9" ht="15.75" x14ac:dyDescent="0.25">
      <c r="A102" s="36" t="s">
        <v>99</v>
      </c>
      <c r="B102" s="33" t="s">
        <v>98</v>
      </c>
      <c r="C102" s="64">
        <v>7218.3999999999987</v>
      </c>
      <c r="D102" s="64">
        <v>5823.2999999999984</v>
      </c>
      <c r="E102" s="64">
        <v>1395.1</v>
      </c>
      <c r="F102" s="20">
        <v>1586.8</v>
      </c>
      <c r="G102" s="20">
        <v>5631.5999999999985</v>
      </c>
      <c r="H102" s="27" t="s">
        <v>202</v>
      </c>
    </row>
    <row r="103" spans="1:9" ht="15.75" x14ac:dyDescent="0.25">
      <c r="A103" s="52" t="s">
        <v>138</v>
      </c>
      <c r="B103" s="54" t="s">
        <v>100</v>
      </c>
      <c r="C103" s="59">
        <v>8609.5999999999985</v>
      </c>
      <c r="D103" s="59">
        <v>7214.4999999999991</v>
      </c>
      <c r="E103" s="59">
        <v>1395.1</v>
      </c>
      <c r="F103" s="27">
        <v>3287</v>
      </c>
      <c r="G103" s="27">
        <v>5322.5999999999995</v>
      </c>
      <c r="H103" s="27" t="s">
        <v>202</v>
      </c>
    </row>
    <row r="104" spans="1:9" x14ac:dyDescent="0.25">
      <c r="A104" s="14" t="s">
        <v>139</v>
      </c>
      <c r="B104" s="54" t="s">
        <v>100</v>
      </c>
      <c r="C104" s="59">
        <v>-1391.1999999999998</v>
      </c>
      <c r="D104" s="59">
        <v>-1391.1999999999998</v>
      </c>
      <c r="E104" s="59">
        <v>0</v>
      </c>
      <c r="F104" s="19">
        <v>-1700.2</v>
      </c>
      <c r="G104" s="19">
        <v>309.00000000000023</v>
      </c>
      <c r="H104" s="19">
        <v>81.825667568521339</v>
      </c>
    </row>
    <row r="105" spans="1:9" ht="21.75" customHeight="1" x14ac:dyDescent="0.25">
      <c r="A105" s="75" t="s">
        <v>104</v>
      </c>
      <c r="B105" s="82" t="s">
        <v>101</v>
      </c>
      <c r="C105" s="76">
        <v>-3725.6999999999962</v>
      </c>
      <c r="D105" s="76">
        <v>-3980.4999999999964</v>
      </c>
      <c r="E105" s="76">
        <v>254.8000000000003</v>
      </c>
      <c r="F105" s="151">
        <v>-2030.0999999999913</v>
      </c>
      <c r="G105" s="151">
        <v>-1695.6000000000049</v>
      </c>
      <c r="H105" s="151">
        <v>183.52297916358859</v>
      </c>
    </row>
    <row r="106" spans="1:9" ht="24.75" customHeight="1" x14ac:dyDescent="0.25">
      <c r="A106" s="77" t="s">
        <v>105</v>
      </c>
      <c r="B106" s="78" t="s">
        <v>102</v>
      </c>
      <c r="C106" s="79">
        <v>11868.400000000001</v>
      </c>
      <c r="D106" s="79">
        <v>10413.4</v>
      </c>
      <c r="E106" s="79">
        <v>1455</v>
      </c>
      <c r="F106" s="147">
        <v>6455.9</v>
      </c>
      <c r="G106" s="147">
        <v>5412.5000000000018</v>
      </c>
      <c r="H106" s="147">
        <v>183.83803962267078</v>
      </c>
    </row>
    <row r="107" spans="1:9" ht="24.75" customHeight="1" x14ac:dyDescent="0.25">
      <c r="A107" s="77" t="s">
        <v>186</v>
      </c>
      <c r="B107" s="78" t="s">
        <v>185</v>
      </c>
      <c r="C107" s="79">
        <v>-1.3000000000000003</v>
      </c>
      <c r="D107" s="79">
        <v>2.9</v>
      </c>
      <c r="E107" s="79">
        <v>-4.2</v>
      </c>
      <c r="F107" s="147">
        <v>-1.9</v>
      </c>
      <c r="G107" s="147">
        <v>0.59999999999999964</v>
      </c>
      <c r="H107" s="147">
        <v>68.421052631578959</v>
      </c>
    </row>
    <row r="108" spans="1:9" ht="24.75" customHeight="1" x14ac:dyDescent="0.25">
      <c r="A108" s="80" t="s">
        <v>106</v>
      </c>
      <c r="B108" s="81" t="s">
        <v>103</v>
      </c>
      <c r="C108" s="79">
        <v>-15592.799999999996</v>
      </c>
      <c r="D108" s="79">
        <v>-14396.799999999996</v>
      </c>
      <c r="E108" s="79">
        <v>-1195.9999999999995</v>
      </c>
      <c r="F108" s="147">
        <v>-8484.0999999999913</v>
      </c>
      <c r="G108" s="147">
        <v>-7108.7000000000044</v>
      </c>
      <c r="H108" s="147">
        <v>183.78849848540224</v>
      </c>
    </row>
    <row r="109" spans="1:9" ht="62.25" customHeight="1" x14ac:dyDescent="0.25">
      <c r="A109" s="174" t="s">
        <v>192</v>
      </c>
      <c r="B109" s="174"/>
      <c r="C109" s="174"/>
      <c r="D109" s="174"/>
      <c r="E109" s="174"/>
      <c r="F109" s="174"/>
      <c r="G109" s="174"/>
      <c r="H109" s="174"/>
      <c r="I109" s="107"/>
    </row>
  </sheetData>
  <mergeCells count="11">
    <mergeCell ref="G1:H1"/>
    <mergeCell ref="A2:E2"/>
    <mergeCell ref="A3:E3"/>
    <mergeCell ref="A7:A8"/>
    <mergeCell ref="B7:B8"/>
    <mergeCell ref="C7:C8"/>
    <mergeCell ref="A109:H109"/>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5" sqref="A5:E5"/>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84" t="s">
        <v>144</v>
      </c>
    </row>
    <row r="2" spans="1:8" ht="20.25" x14ac:dyDescent="0.25">
      <c r="A2" s="179" t="s">
        <v>149</v>
      </c>
      <c r="B2" s="179"/>
      <c r="C2" s="179"/>
      <c r="D2" s="179"/>
      <c r="E2" s="179"/>
      <c r="F2" s="3"/>
      <c r="G2" s="3"/>
      <c r="H2" s="3"/>
    </row>
    <row r="3" spans="1:8" ht="20.25" customHeight="1" x14ac:dyDescent="0.25">
      <c r="A3" s="179" t="s">
        <v>199</v>
      </c>
      <c r="B3" s="179"/>
      <c r="C3" s="179"/>
      <c r="D3" s="179"/>
      <c r="E3" s="179"/>
    </row>
    <row r="4" spans="1:8" ht="20.25" customHeight="1" x14ac:dyDescent="0.25">
      <c r="A4" s="179" t="s">
        <v>152</v>
      </c>
      <c r="B4" s="179"/>
      <c r="C4" s="179"/>
      <c r="D4" s="179"/>
      <c r="E4" s="179"/>
      <c r="F4" s="3"/>
    </row>
    <row r="5" spans="1:8" ht="24" customHeight="1" x14ac:dyDescent="0.25">
      <c r="A5" s="175" t="s">
        <v>201</v>
      </c>
      <c r="B5" s="175"/>
      <c r="C5" s="175"/>
      <c r="D5" s="175"/>
      <c r="E5" s="175"/>
    </row>
    <row r="6" spans="1:8" ht="24" customHeight="1" x14ac:dyDescent="0.25">
      <c r="A6" s="175"/>
      <c r="B6" s="175"/>
      <c r="C6" s="175"/>
      <c r="D6" s="175"/>
      <c r="E6" s="175"/>
    </row>
    <row r="7" spans="1:8" ht="23.25" customHeight="1" x14ac:dyDescent="0.25">
      <c r="H7" s="83" t="s">
        <v>11</v>
      </c>
    </row>
    <row r="8" spans="1:8" ht="25.5" customHeight="1" x14ac:dyDescent="0.25">
      <c r="A8" s="183" t="s">
        <v>15</v>
      </c>
      <c r="B8" s="184" t="s">
        <v>121</v>
      </c>
      <c r="C8" s="186" t="s">
        <v>150</v>
      </c>
      <c r="D8" s="176" t="s">
        <v>156</v>
      </c>
      <c r="E8" s="176"/>
      <c r="F8" s="183" t="s">
        <v>13</v>
      </c>
      <c r="G8" s="183" t="s">
        <v>14</v>
      </c>
      <c r="H8" s="183"/>
    </row>
    <row r="9" spans="1:8" ht="26.25" customHeight="1" x14ac:dyDescent="0.25">
      <c r="A9" s="183"/>
      <c r="B9" s="185"/>
      <c r="C9" s="187"/>
      <c r="D9" s="98" t="s">
        <v>158</v>
      </c>
      <c r="E9" s="98" t="s">
        <v>157</v>
      </c>
      <c r="F9" s="183"/>
      <c r="G9" s="159" t="s">
        <v>148</v>
      </c>
      <c r="H9" s="86" t="s">
        <v>12</v>
      </c>
    </row>
    <row r="10" spans="1:8" x14ac:dyDescent="0.25">
      <c r="A10" s="6">
        <v>1</v>
      </c>
      <c r="B10" s="6">
        <v>2</v>
      </c>
      <c r="C10" s="6">
        <v>3</v>
      </c>
      <c r="D10" s="6">
        <v>4</v>
      </c>
      <c r="E10" s="6">
        <v>5</v>
      </c>
      <c r="F10" s="6">
        <v>6</v>
      </c>
      <c r="G10" s="6">
        <v>7</v>
      </c>
      <c r="H10" s="6">
        <v>8</v>
      </c>
    </row>
    <row r="11" spans="1:8" ht="17.25" x14ac:dyDescent="0.25">
      <c r="A11" s="160" t="s">
        <v>31</v>
      </c>
      <c r="B11" s="93" t="s">
        <v>30</v>
      </c>
      <c r="C11" s="94">
        <v>59850.6</v>
      </c>
      <c r="D11" s="94">
        <v>58438.299999999996</v>
      </c>
      <c r="E11" s="94">
        <v>1418.0000000000002</v>
      </c>
      <c r="F11" s="94">
        <v>50118.80000000001</v>
      </c>
      <c r="G11" s="94">
        <v>9731.7999999999884</v>
      </c>
      <c r="H11" s="94">
        <v>119.41746410528582</v>
      </c>
    </row>
    <row r="12" spans="1:8" ht="15" customHeight="1" x14ac:dyDescent="0.25">
      <c r="A12" s="22" t="s">
        <v>1</v>
      </c>
      <c r="B12" s="93"/>
      <c r="C12" s="94"/>
      <c r="D12" s="94"/>
      <c r="E12" s="94"/>
      <c r="F12" s="95"/>
      <c r="G12" s="95"/>
      <c r="H12" s="95"/>
    </row>
    <row r="13" spans="1:8" ht="15.75" x14ac:dyDescent="0.25">
      <c r="A13" s="51" t="s">
        <v>37</v>
      </c>
      <c r="B13" s="66" t="s">
        <v>35</v>
      </c>
      <c r="C13" s="65">
        <v>5290.0999999999995</v>
      </c>
      <c r="D13" s="65">
        <v>5254.5999999999995</v>
      </c>
      <c r="E13" s="65">
        <v>35.5</v>
      </c>
      <c r="F13" s="27">
        <v>4235.3</v>
      </c>
      <c r="G13" s="27">
        <v>1054.7999999999993</v>
      </c>
      <c r="H13" s="27">
        <v>124.90496540977026</v>
      </c>
    </row>
    <row r="14" spans="1:8" ht="15.75" x14ac:dyDescent="0.25">
      <c r="A14" s="87" t="s">
        <v>109</v>
      </c>
      <c r="B14" s="88" t="s">
        <v>108</v>
      </c>
      <c r="C14" s="65"/>
      <c r="D14" s="60">
        <v>0</v>
      </c>
      <c r="E14" s="60">
        <v>0</v>
      </c>
      <c r="F14" s="27"/>
      <c r="G14" s="27"/>
      <c r="H14" s="27"/>
    </row>
    <row r="15" spans="1:8" ht="15.75" x14ac:dyDescent="0.25">
      <c r="A15" s="51" t="s">
        <v>38</v>
      </c>
      <c r="B15" s="66" t="s">
        <v>36</v>
      </c>
      <c r="C15" s="65">
        <v>435</v>
      </c>
      <c r="D15" s="65">
        <v>433.6</v>
      </c>
      <c r="E15" s="65">
        <v>1.4</v>
      </c>
      <c r="F15" s="27">
        <v>421.90000000000003</v>
      </c>
      <c r="G15" s="27">
        <v>13.099999999999966</v>
      </c>
      <c r="H15" s="27">
        <v>103.10500118511494</v>
      </c>
    </row>
    <row r="16" spans="1:8" ht="15.75" x14ac:dyDescent="0.25">
      <c r="A16" s="51" t="s">
        <v>39</v>
      </c>
      <c r="B16" s="66" t="s">
        <v>40</v>
      </c>
      <c r="C16" s="65">
        <v>3544.2999999999997</v>
      </c>
      <c r="D16" s="65">
        <v>3519.4</v>
      </c>
      <c r="E16" s="65">
        <v>24.9</v>
      </c>
      <c r="F16" s="27">
        <v>3118.6</v>
      </c>
      <c r="G16" s="27">
        <v>425.69999999999982</v>
      </c>
      <c r="H16" s="27">
        <v>113.65035592894246</v>
      </c>
    </row>
    <row r="17" spans="1:10" ht="15.75" x14ac:dyDescent="0.25">
      <c r="A17" s="51" t="s">
        <v>34</v>
      </c>
      <c r="B17" s="66" t="s">
        <v>41</v>
      </c>
      <c r="C17" s="65">
        <v>5325.0999999999995</v>
      </c>
      <c r="D17" s="65">
        <v>4242.3999999999996</v>
      </c>
      <c r="E17" s="65">
        <v>1082.9000000000001</v>
      </c>
      <c r="F17" s="27">
        <v>3822.4000000000005</v>
      </c>
      <c r="G17" s="27">
        <v>1502.6999999999989</v>
      </c>
      <c r="H17" s="27">
        <v>139.3129970699037</v>
      </c>
    </row>
    <row r="18" spans="1:10" ht="15.75" x14ac:dyDescent="0.25">
      <c r="A18" s="87" t="s">
        <v>109</v>
      </c>
      <c r="B18" s="88" t="s">
        <v>108</v>
      </c>
      <c r="C18" s="65"/>
      <c r="D18" s="60">
        <v>0.2</v>
      </c>
      <c r="E18" s="60">
        <v>0</v>
      </c>
      <c r="F18" s="27"/>
      <c r="G18" s="27"/>
      <c r="H18" s="27"/>
    </row>
    <row r="19" spans="1:10" ht="15.75" customHeight="1" x14ac:dyDescent="0.25">
      <c r="A19" s="51" t="s">
        <v>43</v>
      </c>
      <c r="B19" s="66" t="s">
        <v>42</v>
      </c>
      <c r="C19" s="65">
        <v>212.2</v>
      </c>
      <c r="D19" s="65">
        <v>202.70000000000002</v>
      </c>
      <c r="E19" s="65">
        <v>9.5</v>
      </c>
      <c r="F19" s="27">
        <v>145.5</v>
      </c>
      <c r="G19" s="27">
        <v>66.699999999999989</v>
      </c>
      <c r="H19" s="27">
        <v>145.84192439862542</v>
      </c>
      <c r="J19" s="106"/>
    </row>
    <row r="20" spans="1:10" ht="31.5" x14ac:dyDescent="0.25">
      <c r="A20" s="51" t="s">
        <v>45</v>
      </c>
      <c r="B20" s="66" t="s">
        <v>44</v>
      </c>
      <c r="C20" s="65">
        <v>1366.1000000000001</v>
      </c>
      <c r="D20" s="65">
        <v>1254.2</v>
      </c>
      <c r="E20" s="65">
        <v>117</v>
      </c>
      <c r="F20" s="27">
        <v>1040.9000000000001</v>
      </c>
      <c r="G20" s="27">
        <v>325.20000000000005</v>
      </c>
      <c r="H20" s="27">
        <v>131.24219425497165</v>
      </c>
    </row>
    <row r="21" spans="1:10" ht="15.75" x14ac:dyDescent="0.25">
      <c r="A21" s="87" t="s">
        <v>109</v>
      </c>
      <c r="B21" s="88" t="s">
        <v>108</v>
      </c>
      <c r="C21" s="65"/>
      <c r="D21" s="60">
        <v>5.0999999999999996</v>
      </c>
      <c r="E21" s="60">
        <v>0</v>
      </c>
      <c r="F21" s="27"/>
      <c r="G21" s="27"/>
      <c r="H21" s="27"/>
    </row>
    <row r="22" spans="1:10" ht="15.75" x14ac:dyDescent="0.25">
      <c r="A22" s="51" t="s">
        <v>46</v>
      </c>
      <c r="B22" s="66" t="s">
        <v>47</v>
      </c>
      <c r="C22" s="65">
        <v>8590.7000000000007</v>
      </c>
      <c r="D22" s="65">
        <v>8488</v>
      </c>
      <c r="E22" s="65">
        <v>102.69999999999999</v>
      </c>
      <c r="F22" s="27">
        <v>8619.3999999999978</v>
      </c>
      <c r="G22" s="27">
        <v>-28.69999999999709</v>
      </c>
      <c r="H22" s="27">
        <v>99.667030187716122</v>
      </c>
    </row>
    <row r="23" spans="1:10" ht="15.75" x14ac:dyDescent="0.25">
      <c r="A23" s="51" t="s">
        <v>49</v>
      </c>
      <c r="B23" s="66" t="s">
        <v>48</v>
      </c>
      <c r="C23" s="65">
        <v>1297.8999999999999</v>
      </c>
      <c r="D23" s="65">
        <v>1292.8</v>
      </c>
      <c r="E23" s="65">
        <v>5.0999999999999996</v>
      </c>
      <c r="F23" s="27">
        <v>1089.8</v>
      </c>
      <c r="G23" s="27">
        <v>208.09999999999991</v>
      </c>
      <c r="H23" s="27">
        <v>119.09524683428153</v>
      </c>
    </row>
    <row r="24" spans="1:10" ht="15.75" x14ac:dyDescent="0.25">
      <c r="A24" s="87" t="s">
        <v>109</v>
      </c>
      <c r="B24" s="88" t="s">
        <v>108</v>
      </c>
      <c r="C24" s="65"/>
      <c r="D24" s="60">
        <v>0</v>
      </c>
      <c r="E24" s="60">
        <v>0</v>
      </c>
      <c r="F24" s="27"/>
      <c r="G24" s="27"/>
      <c r="H24" s="27"/>
    </row>
    <row r="25" spans="1:10" ht="15.75" x14ac:dyDescent="0.25">
      <c r="A25" s="51" t="s">
        <v>51</v>
      </c>
      <c r="B25" s="66" t="s">
        <v>50</v>
      </c>
      <c r="C25" s="65">
        <v>9552</v>
      </c>
      <c r="D25" s="65">
        <v>9513.4999999999982</v>
      </c>
      <c r="E25" s="65">
        <v>38.9</v>
      </c>
      <c r="F25" s="27">
        <v>8492.8999999999978</v>
      </c>
      <c r="G25" s="27">
        <v>1059.1000000000022</v>
      </c>
      <c r="H25" s="27">
        <v>112.47041646551827</v>
      </c>
    </row>
    <row r="26" spans="1:10" ht="15.75" x14ac:dyDescent="0.25">
      <c r="A26" s="87" t="s">
        <v>109</v>
      </c>
      <c r="B26" s="88" t="s">
        <v>108</v>
      </c>
      <c r="C26" s="65"/>
      <c r="D26" s="60">
        <v>0.40000000000000036</v>
      </c>
      <c r="E26" s="60"/>
      <c r="F26" s="27"/>
      <c r="G26" s="27"/>
      <c r="H26" s="27"/>
    </row>
    <row r="27" spans="1:10" ht="20.25" customHeight="1" x14ac:dyDescent="0.25">
      <c r="A27" s="51" t="s">
        <v>53</v>
      </c>
      <c r="B27" s="66" t="s">
        <v>52</v>
      </c>
      <c r="C27" s="65">
        <v>24237.200000000004</v>
      </c>
      <c r="D27" s="65">
        <v>24237.1</v>
      </c>
      <c r="E27" s="65">
        <v>0.1</v>
      </c>
      <c r="F27" s="27">
        <v>19132.099999999999</v>
      </c>
      <c r="G27" s="27">
        <v>5105.1000000000058</v>
      </c>
      <c r="H27" s="27">
        <v>126.68342732893936</v>
      </c>
    </row>
    <row r="28" spans="1:10" ht="23.25" customHeight="1" x14ac:dyDescent="0.25"/>
    <row r="29" spans="1:10" ht="15" customHeight="1" x14ac:dyDescent="0.25">
      <c r="A29" s="182" t="s">
        <v>189</v>
      </c>
      <c r="B29" s="182"/>
      <c r="C29" s="182"/>
      <c r="D29" s="182"/>
      <c r="E29" s="182"/>
      <c r="F29" s="107"/>
      <c r="G29" s="85"/>
    </row>
    <row r="30" spans="1:10" x14ac:dyDescent="0.25">
      <c r="A30" s="182"/>
      <c r="B30" s="182"/>
      <c r="C30" s="182"/>
      <c r="D30" s="182"/>
      <c r="E30" s="182"/>
      <c r="F30" s="107"/>
    </row>
    <row r="31" spans="1:10" ht="26.25" customHeight="1" x14ac:dyDescent="0.25">
      <c r="A31" s="182"/>
      <c r="B31" s="182"/>
      <c r="C31" s="182"/>
      <c r="D31" s="182"/>
      <c r="E31" s="182"/>
      <c r="F31" s="107"/>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podval</vt:lpstr>
      <vt:lpstr>econ</vt:lpstr>
      <vt:lpstr>funcț</vt:lpstr>
      <vt:lpstr>econ!Заголовки_для_печати</vt:lpstr>
      <vt:lpstr>econ!Область_печати</vt:lpstr>
      <vt:lpstr>funcț!Область_печати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2022-09-22T10:06:17Z</dcterms:modified>
</cp:coreProperties>
</file>