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295" windowHeight="12120" firstSheet="1" activeTab="1"/>
  </bookViews>
  <sheets>
    <sheet name="podval" sheetId="27" state="hidden" r:id="rId1"/>
    <sheet name="econ" sheetId="7" r:id="rId2"/>
    <sheet name="funcț" sheetId="13" r:id="rId3"/>
  </sheets>
  <definedNames>
    <definedName name="_xlnm.Print_Titles" localSheetId="1">econ!$6:$9</definedName>
    <definedName name="_xlnm.Print_Area" localSheetId="1">econ!$A$1:$L$109</definedName>
    <definedName name="_xlnm.Print_Area" localSheetId="2">funcț!$A$1:$L$32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J18" i="27" l="1"/>
  <c r="J19" i="27"/>
  <c r="E18" i="27"/>
  <c r="E19" i="27"/>
  <c r="F15" i="27"/>
  <c r="D16" i="27"/>
  <c r="C16" i="27" s="1"/>
  <c r="I15" i="27"/>
  <c r="H15" i="27"/>
  <c r="I19" i="27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I16" i="27"/>
  <c r="H16" i="27"/>
  <c r="I18" i="27"/>
  <c r="D15" i="27"/>
  <c r="C15" i="27" s="1"/>
  <c r="J3" i="27"/>
  <c r="I3" i="27"/>
  <c r="H3" i="27" s="1"/>
  <c r="I9" i="27"/>
  <c r="I7" i="27" s="1"/>
  <c r="H7" i="27" s="1"/>
  <c r="F3" i="27"/>
  <c r="F9" i="27"/>
  <c r="F7" i="27" s="1"/>
  <c r="D18" i="27"/>
  <c r="D19" i="27"/>
  <c r="E3" i="27"/>
  <c r="D3" i="27"/>
  <c r="G3" i="27"/>
  <c r="G9" i="27"/>
  <c r="G7" i="27" s="1"/>
  <c r="H9" i="27" l="1"/>
  <c r="H19" i="27"/>
  <c r="J17" i="27"/>
  <c r="J14" i="27" s="1"/>
  <c r="J6" i="27" s="1"/>
  <c r="J5" i="27" s="1"/>
  <c r="J4" i="27" s="1"/>
  <c r="G14" i="27"/>
  <c r="G6" i="27" s="1"/>
  <c r="G5" i="27" s="1"/>
  <c r="G4" i="27" s="1"/>
  <c r="H18" i="27"/>
  <c r="I17" i="27"/>
  <c r="I14" i="27"/>
  <c r="B16" i="27"/>
  <c r="E17" i="27"/>
  <c r="E14" i="27" s="1"/>
  <c r="E6" i="27" s="1"/>
  <c r="E5" i="27" s="1"/>
  <c r="E4" i="27" s="1"/>
  <c r="D17" i="27"/>
  <c r="C17" i="27" s="1"/>
  <c r="B15" i="27"/>
  <c r="F14" i="27"/>
  <c r="F6" i="27" s="1"/>
  <c r="F5" i="27" s="1"/>
  <c r="F4" i="27" s="1"/>
  <c r="B7" i="27"/>
  <c r="C19" i="27"/>
  <c r="B19" i="27" s="1"/>
  <c r="C3" i="27"/>
  <c r="B3" i="27" s="1"/>
  <c r="B9" i="27"/>
  <c r="C18" i="27"/>
  <c r="B18" i="27" s="1"/>
  <c r="H14" i="27" l="1"/>
  <c r="H17" i="27"/>
  <c r="B17" i="27" s="1"/>
  <c r="I6" i="27"/>
  <c r="D14" i="27"/>
  <c r="C14" i="27" s="1"/>
  <c r="B14" i="27" s="1"/>
  <c r="I5" i="27" l="1"/>
  <c r="I4" i="27" s="1"/>
  <c r="H6" i="27"/>
  <c r="H5" i="27" s="1"/>
  <c r="H4" i="27" s="1"/>
  <c r="D6" i="27"/>
  <c r="C6" i="27" s="1"/>
  <c r="D5" i="27" l="1"/>
  <c r="D4" i="27" s="1"/>
  <c r="C5" i="27"/>
  <c r="C4" i="27" s="1"/>
  <c r="B6" i="27"/>
  <c r="B5" i="27" s="1"/>
  <c r="B4" i="27" s="1"/>
</calcChain>
</file>

<file path=xl/sharedStrings.xml><?xml version="1.0" encoding="utf-8"?>
<sst xmlns="http://schemas.openxmlformats.org/spreadsheetml/2006/main" count="296" uniqueCount="207">
  <si>
    <t xml:space="preserve"> </t>
  </si>
  <si>
    <t xml:space="preserve">  </t>
  </si>
  <si>
    <t>inclusiv:</t>
  </si>
  <si>
    <t>Bugetul de stat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</si>
  <si>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</si>
  <si>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</si>
  <si>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</si>
  <si>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>TVA la marfurile importate</t>
  </si>
  <si>
    <t>Restituirea TVA</t>
  </si>
  <si>
    <t xml:space="preserve">       Accize, total</t>
  </si>
  <si>
    <t>Restituirea accizelor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</si>
  <si>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</si>
  <si>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</si>
  <si>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</si>
  <si>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</si>
  <si>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</si>
  <si>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</si>
  <si>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</si>
  <si>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</si>
  <si>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</si>
  <si>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</si>
  <si>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</si>
  <si>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>Impozite și taxe</t>
  </si>
  <si>
    <t>Impozite pe venit</t>
  </si>
  <si>
    <t>Impozite și taxe pe mărfuri și servicii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</si>
  <si>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</si>
  <si>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</si>
  <si>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</si>
  <si>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</si>
  <si>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</si>
  <si>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</si>
  <si>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</si>
  <si>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</si>
  <si>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</si>
  <si>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</si>
  <si>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</si>
  <si>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</si>
  <si>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</si>
  <si>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</si>
  <si>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</si>
  <si>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</si>
  <si>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</si>
  <si>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</si>
  <si>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</si>
  <si>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</si>
  <si>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</si>
  <si>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</si>
  <si>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</si>
  <si>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</si>
  <si>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</si>
  <si>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</si>
  <si>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</si>
  <si>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</si>
  <si>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</si>
  <si>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</si>
  <si>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</si>
  <si>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</si>
  <si>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</si>
  <si>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</si>
  <si>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</si>
  <si>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</si>
  <si>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</si>
  <si>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</si>
  <si>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</si>
  <si>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</si>
  <si>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415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</si>
  <si>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</si>
  <si>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</si>
  <si>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</si>
  <si>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</si>
  <si>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</si>
  <si>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</si>
  <si>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</si>
  <si>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</si>
  <si>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</si>
  <si>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</si>
  <si>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44</t>
  </si>
  <si>
    <t>Credite între bugetul de stat și bugetele locale</t>
  </si>
  <si>
    <t>441</t>
  </si>
  <si>
    <t>Credite interne între bugete</t>
  </si>
  <si>
    <t>Împrumuturi recreditate între bugetul de stat și bugetele locale</t>
  </si>
  <si>
    <t>46</t>
  </si>
  <si>
    <t>461</t>
  </si>
  <si>
    <t>Împrumuturi recreditate interne între bugete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</si>
  <si>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</si>
  <si>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</si>
  <si>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</si>
  <si>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</si>
  <si>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</si>
  <si>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</si>
  <si>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</si>
  <si>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</si>
  <si>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</si>
  <si>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</si>
  <si>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</si>
  <si>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</si>
  <si>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</si>
  <si>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</si>
  <si>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interne între bugete</t>
  </si>
  <si>
    <t>Împrumuturi în cadrul Bugetului Consolidat Central</t>
  </si>
  <si>
    <t>542</t>
  </si>
  <si>
    <t>Împrumuturi interne de la instituțiile nefinanciare</t>
  </si>
  <si>
    <t>55</t>
  </si>
  <si>
    <t>551</t>
  </si>
  <si>
    <t>Împrumuturi interne de la instituțiile nefinanciare și financiare</t>
  </si>
  <si>
    <t>Împrumuturi din disponibilul mijloacelor temporar intrate în posesia instituțiilor</t>
  </si>
  <si>
    <t>555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</si>
  <si>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</si>
  <si>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</si>
  <si>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</si>
  <si>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</si>
  <si>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</si>
  <si>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</si>
  <si>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</si>
  <si>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</si>
  <si>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</si>
  <si>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</si>
  <si>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</si>
  <si>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* inclusiv transferuri între BS și BL</t>
  </si>
  <si>
    <t>Active nefinanciare</t>
  </si>
  <si>
    <t>Mijloace fixe</t>
  </si>
  <si>
    <t>Transferuri acordate în cadrul bugetului public național</t>
  </si>
  <si>
    <t>Alte cheltuieli</t>
  </si>
  <si>
    <t>Prestații sociale</t>
  </si>
  <si>
    <t>Bunuri și servicii</t>
  </si>
  <si>
    <t>Cheltuieli de personal</t>
  </si>
  <si>
    <t>1-(2+3)</t>
  </si>
  <si>
    <t>Investiții capitale</t>
  </si>
  <si>
    <t>Cod</t>
  </si>
  <si>
    <t xml:space="preserve">Transferuri acordate între bugetul de stat şi bugetele locale </t>
  </si>
  <si>
    <t>Valori mobiliare de stat cu excepţia acţiunilor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</si>
  <si>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</si>
  <si>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</si>
  <si>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</si>
  <si>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</si>
  <si>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</si>
  <si>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</si>
  <si>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</si>
  <si>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</si>
  <si>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</si>
  <si>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</si>
  <si>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</si>
  <si>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</si>
  <si>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</si>
  <si>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</si>
  <si>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</si>
  <si>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 xml:space="preserve">Primirea împrumuturilor externe </t>
  </si>
  <si>
    <t xml:space="preserve">Rambursarea împrumuturilor externe 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</si>
  <si>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</si>
  <si>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</si>
  <si>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</si>
  <si>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</si>
  <si>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</si>
  <si>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</si>
  <si>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</si>
  <si>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</si>
  <si>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</si>
  <si>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</si>
  <si>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</si>
  <si>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</si>
  <si>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</si>
  <si>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</si>
  <si>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</si>
  <si>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 xml:space="preserve">inclusiv </t>
  </si>
  <si>
    <t>proiecte</t>
  </si>
  <si>
    <t>baza</t>
  </si>
  <si>
    <t>Alte impozite pe proprietate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</si>
  <si>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</si>
  <si>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</si>
  <si>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</si>
  <si>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</si>
  <si>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</si>
  <si>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</si>
  <si>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</si>
  <si>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</si>
  <si>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</si>
  <si>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</si>
  <si>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</si>
  <si>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</si>
  <si>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</si>
  <si>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</si>
  <si>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</si>
  <si>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</si>
  <si>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</si>
  <si>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</si>
  <si>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</si>
  <si>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</si>
  <si>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</si>
  <si>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</si>
  <si>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</si>
  <si>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</si>
  <si>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</si>
  <si>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92</t>
  </si>
  <si>
    <t>Corectarea soldului de mijloace bănești</t>
  </si>
  <si>
    <t>Aprobat</t>
  </si>
  <si>
    <t>Dobînzi încasate la împrumuturile în interiorul sistemului bugetar</t>
  </si>
  <si>
    <t>Impozite pe proprietate</t>
  </si>
  <si>
    <t>32+33</t>
  </si>
  <si>
    <t>34+35+36+37</t>
  </si>
  <si>
    <t xml:space="preserve">Stocuri de materiale </t>
  </si>
  <si>
    <t>Subvenții</t>
  </si>
  <si>
    <t>bugetului consolidat central în anul 2022</t>
  </si>
  <si>
    <t xml:space="preserve"> bugetului consolidat central în anul 2022</t>
  </si>
  <si>
    <t>la situația din 31 august 2022</t>
  </si>
  <si>
    <t>&gt;200</t>
  </si>
  <si>
    <t>Dobînzi și alte plăți  încasate</t>
  </si>
  <si>
    <t>&lt;0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</si>
</sst>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04" formatCode="0.0"/>
    <numFmt numFmtId="206" formatCode="#,##0.0"/>
  </numFmts>
  <fonts count="6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b/>
      <sz val="11"/>
      <color theme="1"/>
      <name val="Times"/>
      <family val="1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4" fillId="0" borderId="0"/>
    <xf numFmtId="0" fontId="15" fillId="0" borderId="0"/>
  </cellStyleXfs>
  <cellXfs count="183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42" fillId="0" borderId="1" xfId="0" applyFont="1" applyFill="1" applyBorder="1" applyAlignment="1">
      <alignment horizontal="left" vertical="center" wrapText="1"/>
    </xf>
    <xf numFmtId="0" fontId="43" fillId="2" borderId="1" xfId="0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/>
    </xf>
    <xf numFmtId="0" fontId="42" fillId="0" borderId="1" xfId="0" applyFont="1" applyFill="1" applyBorder="1" applyAlignment="1">
      <alignment horizontal="left" vertical="center" wrapText="1"/>
    </xf>
    <xf numFmtId="204" fontId="37" fillId="0" borderId="1" xfId="0" applyNumberFormat="1" applyFont="1" applyBorder="1" applyAlignment="1">
      <alignment horizontal="right" vertical="center"/>
    </xf>
    <xf numFmtId="0" fontId="19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horizontal="left" vertical="center" wrapText="1"/>
    </xf>
    <xf numFmtId="204" fontId="4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37" fillId="0" borderId="1" xfId="0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/>
    </xf>
    <xf numFmtId="204" fontId="44" fillId="3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6" fillId="3" borderId="1" xfId="0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7" fillId="0" borderId="1" xfId="0" applyFont="1" applyFill="1" applyBorder="1" applyAlignment="1">
      <alignment horizontal="left" vertical="center" wrapText="1" indent="2"/>
    </xf>
    <xf numFmtId="0" fontId="23" fillId="0" borderId="1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left" vertical="center" indent="1"/>
    </xf>
    <xf numFmtId="49" fontId="5" fillId="0" borderId="2" xfId="1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/>
    </xf>
    <xf numFmtId="206" fontId="45" fillId="2" borderId="1" xfId="0" applyNumberFormat="1" applyFont="1" applyFill="1" applyBorder="1" applyAlignment="1">
      <alignment horizontal="right" vertical="center"/>
    </xf>
    <xf numFmtId="206" fontId="37" fillId="0" borderId="1" xfId="0" applyNumberFormat="1" applyFont="1" applyBorder="1" applyAlignment="1">
      <alignment horizontal="right" vertical="center"/>
    </xf>
    <xf numFmtId="206" fontId="41" fillId="0" borderId="1" xfId="0" applyNumberFormat="1" applyFont="1" applyBorder="1" applyAlignment="1">
      <alignment horizontal="right" vertical="center"/>
    </xf>
    <xf numFmtId="206" fontId="44" fillId="3" borderId="1" xfId="0" applyNumberFormat="1" applyFont="1" applyFill="1" applyBorder="1" applyAlignment="1">
      <alignment horizontal="right" vertical="center"/>
    </xf>
    <xf numFmtId="206" fontId="50" fillId="0" borderId="1" xfId="0" applyNumberFormat="1" applyFont="1" applyBorder="1" applyAlignment="1">
      <alignment horizontal="right" vertical="center"/>
    </xf>
    <xf numFmtId="206" fontId="38" fillId="2" borderId="1" xfId="0" applyNumberFormat="1" applyFont="1" applyFill="1" applyBorder="1" applyAlignment="1">
      <alignment horizontal="right" vertical="center"/>
    </xf>
    <xf numFmtId="206" fontId="38" fillId="0" borderId="1" xfId="0" applyNumberFormat="1" applyFont="1" applyBorder="1" applyAlignment="1">
      <alignment horizontal="right" vertical="center"/>
    </xf>
    <xf numFmtId="206" fontId="50" fillId="0" borderId="1" xfId="0" applyNumberFormat="1" applyFont="1" applyFill="1" applyBorder="1" applyAlignment="1">
      <alignment horizontal="right" vertical="center"/>
    </xf>
    <xf numFmtId="206" fontId="37" fillId="0" borderId="1" xfId="0" applyNumberFormat="1" applyFont="1" applyFill="1" applyBorder="1" applyAlignment="1">
      <alignment horizontal="right" vertical="center"/>
    </xf>
    <xf numFmtId="206" fontId="41" fillId="0" borderId="1" xfId="0" applyNumberFormat="1" applyFont="1" applyFill="1" applyBorder="1" applyAlignment="1">
      <alignment horizontal="right" vertical="center"/>
    </xf>
    <xf numFmtId="0" fontId="23" fillId="0" borderId="1" xfId="1" applyFont="1" applyFill="1" applyBorder="1" applyAlignment="1">
      <alignment horizontal="center" vertical="center" wrapText="1"/>
    </xf>
    <xf numFmtId="0" fontId="24" fillId="4" borderId="1" xfId="1" applyFont="1" applyFill="1" applyBorder="1" applyAlignment="1">
      <alignment vertical="center" wrapText="1"/>
    </xf>
    <xf numFmtId="49" fontId="25" fillId="4" borderId="1" xfId="1" applyNumberFormat="1" applyFont="1" applyFill="1" applyBorder="1" applyAlignment="1">
      <alignment horizontal="center" vertical="center"/>
    </xf>
    <xf numFmtId="206" fontId="51" fillId="4" borderId="1" xfId="0" applyNumberFormat="1" applyFont="1" applyFill="1" applyBorder="1" applyAlignment="1">
      <alignment horizontal="right" vertical="center"/>
    </xf>
    <xf numFmtId="0" fontId="26" fillId="5" borderId="1" xfId="1" applyFont="1" applyFill="1" applyBorder="1" applyAlignment="1">
      <alignment horizontal="left" vertical="center" wrapText="1"/>
    </xf>
    <xf numFmtId="206" fontId="52" fillId="5" borderId="1" xfId="0" applyNumberFormat="1" applyFont="1" applyFill="1" applyBorder="1" applyAlignment="1">
      <alignment horizontal="right" vertical="center"/>
    </xf>
    <xf numFmtId="204" fontId="25" fillId="4" borderId="1" xfId="1" applyNumberFormat="1" applyFont="1" applyFill="1" applyBorder="1" applyAlignment="1">
      <alignment horizontal="left" vertical="center"/>
    </xf>
    <xf numFmtId="0" fontId="25" fillId="4" borderId="1" xfId="1" applyFont="1" applyFill="1" applyBorder="1" applyAlignment="1">
      <alignment horizontal="center" vertical="center"/>
    </xf>
    <xf numFmtId="49" fontId="25" fillId="6" borderId="1" xfId="1" applyNumberFormat="1" applyFont="1" applyFill="1" applyBorder="1" applyAlignment="1">
      <alignment horizontal="left" vertical="center"/>
    </xf>
    <xf numFmtId="206" fontId="51" fillId="6" borderId="1" xfId="0" applyNumberFormat="1" applyFont="1" applyFill="1" applyBorder="1" applyAlignment="1">
      <alignment horizontal="right" vertical="center"/>
    </xf>
    <xf numFmtId="204" fontId="26" fillId="4" borderId="1" xfId="1" applyNumberFormat="1" applyFont="1" applyFill="1" applyBorder="1" applyAlignment="1">
      <alignment horizontal="left" vertical="center" wrapText="1"/>
    </xf>
    <xf numFmtId="49" fontId="26" fillId="4" borderId="1" xfId="1" applyNumberFormat="1" applyFont="1" applyFill="1" applyBorder="1" applyAlignment="1">
      <alignment horizontal="center" vertical="center"/>
    </xf>
    <xf numFmtId="206" fontId="52" fillId="4" borderId="1" xfId="0" applyNumberFormat="1" applyFont="1" applyFill="1" applyBorder="1" applyAlignment="1">
      <alignment horizontal="right" vertical="center"/>
    </xf>
    <xf numFmtId="204" fontId="27" fillId="4" borderId="1" xfId="1" applyNumberFormat="1" applyFont="1" applyFill="1" applyBorder="1" applyAlignment="1">
      <alignment horizontal="left" vertical="center" wrapText="1"/>
    </xf>
    <xf numFmtId="49" fontId="27" fillId="4" borderId="1" xfId="1" applyNumberFormat="1" applyFont="1" applyFill="1" applyBorder="1" applyAlignment="1">
      <alignment horizontal="center" vertical="center"/>
    </xf>
    <xf numFmtId="49" fontId="25" fillId="6" borderId="1" xfId="1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0" fontId="53" fillId="0" borderId="0" xfId="0" applyFont="1"/>
    <xf numFmtId="49" fontId="23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21" fillId="0" borderId="1" xfId="1" applyFont="1" applyFill="1" applyBorder="1" applyAlignment="1">
      <alignment vertical="center" wrapText="1"/>
    </xf>
    <xf numFmtId="206" fontId="21" fillId="0" borderId="1" xfId="0" applyNumberFormat="1" applyFont="1" applyBorder="1" applyAlignment="1">
      <alignment horizontal="right" vertical="center"/>
    </xf>
    <xf numFmtId="49" fontId="21" fillId="0" borderId="1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13" fillId="0" borderId="2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49" fontId="25" fillId="5" borderId="1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/>
    </xf>
    <xf numFmtId="206" fontId="51" fillId="0" borderId="1" xfId="0" applyNumberFormat="1" applyFont="1" applyFill="1" applyBorder="1" applyAlignment="1">
      <alignment horizontal="right" vertical="center"/>
    </xf>
    <xf numFmtId="0" fontId="21" fillId="0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3" xfId="0" applyFill="1" applyBorder="1"/>
    <xf numFmtId="0" fontId="29" fillId="0" borderId="0" xfId="2" applyFont="1" applyFill="1" applyBorder="1" applyAlignment="1">
      <alignment vertical="center"/>
    </xf>
    <xf numFmtId="0" fontId="0" fillId="0" borderId="4" xfId="0" applyFill="1" applyBorder="1"/>
    <xf numFmtId="0" fontId="29" fillId="0" borderId="5" xfId="2" applyFont="1" applyFill="1" applyBorder="1" applyAlignment="1">
      <alignment horizontal="center" vertical="center" wrapText="1"/>
    </xf>
    <xf numFmtId="0" fontId="29" fillId="0" borderId="6" xfId="2" applyFont="1" applyFill="1" applyBorder="1" applyAlignment="1">
      <alignment horizontal="left" vertical="center" wrapText="1"/>
    </xf>
    <xf numFmtId="204" fontId="54" fillId="0" borderId="7" xfId="0" applyNumberFormat="1" applyFont="1" applyFill="1" applyBorder="1"/>
    <xf numFmtId="0" fontId="55" fillId="0" borderId="4" xfId="2" applyFont="1" applyFill="1" applyBorder="1" applyAlignment="1">
      <alignment horizontal="center" vertical="center" wrapText="1"/>
    </xf>
    <xf numFmtId="204" fontId="56" fillId="0" borderId="5" xfId="0" applyNumberFormat="1" applyFont="1" applyFill="1" applyBorder="1"/>
    <xf numFmtId="0" fontId="30" fillId="0" borderId="6" xfId="2" applyFont="1" applyFill="1" applyBorder="1" applyAlignment="1">
      <alignment horizontal="left" vertical="center"/>
    </xf>
    <xf numFmtId="204" fontId="57" fillId="0" borderId="7" xfId="0" applyNumberFormat="1" applyFont="1" applyFill="1" applyBorder="1"/>
    <xf numFmtId="0" fontId="31" fillId="0" borderId="4" xfId="2" applyFont="1" applyFill="1" applyBorder="1" applyAlignment="1">
      <alignment vertical="center"/>
    </xf>
    <xf numFmtId="204" fontId="58" fillId="0" borderId="5" xfId="0" applyNumberFormat="1" applyFont="1" applyFill="1" applyBorder="1"/>
    <xf numFmtId="0" fontId="32" fillId="0" borderId="6" xfId="2" applyFont="1" applyFill="1" applyBorder="1" applyAlignment="1">
      <alignment horizontal="left" vertical="center" indent="1"/>
    </xf>
    <xf numFmtId="204" fontId="36" fillId="0" borderId="7" xfId="0" applyNumberFormat="1" applyFont="1" applyFill="1" applyBorder="1"/>
    <xf numFmtId="0" fontId="33" fillId="0" borderId="8" xfId="2" applyFont="1" applyFill="1" applyBorder="1" applyAlignment="1">
      <alignment horizontal="left" vertical="center"/>
    </xf>
    <xf numFmtId="204" fontId="0" fillId="0" borderId="9" xfId="0" applyNumberFormat="1" applyFill="1" applyBorder="1"/>
    <xf numFmtId="0" fontId="33" fillId="0" borderId="10" xfId="2" applyFont="1" applyFill="1" applyBorder="1" applyAlignment="1">
      <alignment horizontal="left" vertical="center"/>
    </xf>
    <xf numFmtId="204" fontId="0" fillId="0" borderId="11" xfId="0" applyNumberFormat="1" applyFill="1" applyBorder="1"/>
    <xf numFmtId="0" fontId="31" fillId="0" borderId="8" xfId="2" applyFont="1" applyFill="1" applyBorder="1" applyAlignment="1">
      <alignment horizontal="left" vertical="center" indent="1"/>
    </xf>
    <xf numFmtId="204" fontId="58" fillId="0" borderId="9" xfId="0" applyNumberFormat="1" applyFont="1" applyFill="1" applyBorder="1"/>
    <xf numFmtId="0" fontId="34" fillId="0" borderId="10" xfId="2" applyFont="1" applyFill="1" applyBorder="1" applyAlignment="1">
      <alignment horizontal="left" vertical="center" wrapText="1"/>
    </xf>
    <xf numFmtId="0" fontId="31" fillId="0" borderId="6" xfId="2" applyFont="1" applyFill="1" applyBorder="1" applyAlignment="1">
      <alignment vertical="center"/>
    </xf>
    <xf numFmtId="0" fontId="35" fillId="0" borderId="12" xfId="1" applyFont="1" applyFill="1" applyBorder="1" applyAlignment="1">
      <alignment horizontal="left" vertical="center" wrapText="1" indent="1"/>
    </xf>
    <xf numFmtId="204" fontId="0" fillId="0" borderId="13" xfId="0" applyNumberFormat="1" applyFill="1" applyBorder="1"/>
    <xf numFmtId="0" fontId="59" fillId="0" borderId="14" xfId="0" applyFont="1" applyFill="1" applyBorder="1" applyAlignment="1">
      <alignment horizontal="left" vertical="center" wrapText="1" indent="1"/>
    </xf>
    <xf numFmtId="204" fontId="0" fillId="0" borderId="15" xfId="0" applyNumberFormat="1" applyFill="1" applyBorder="1"/>
    <xf numFmtId="0" fontId="45" fillId="0" borderId="16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204" fontId="0" fillId="8" borderId="11" xfId="0" applyNumberFormat="1" applyFill="1" applyBorder="1"/>
    <xf numFmtId="204" fontId="0" fillId="8" borderId="9" xfId="0" applyNumberFormat="1" applyFill="1" applyBorder="1"/>
    <xf numFmtId="204" fontId="36" fillId="8" borderId="7" xfId="0" applyNumberFormat="1" applyFont="1" applyFill="1" applyBorder="1"/>
    <xf numFmtId="204" fontId="36" fillId="3" borderId="7" xfId="0" applyNumberFormat="1" applyFont="1" applyFill="1" applyBorder="1"/>
    <xf numFmtId="0" fontId="13" fillId="0" borderId="19" xfId="1" applyFont="1" applyFill="1" applyBorder="1" applyAlignment="1">
      <alignment vertical="center" wrapText="1"/>
    </xf>
    <xf numFmtId="0" fontId="13" fillId="0" borderId="19" xfId="1" applyFont="1" applyFill="1" applyBorder="1" applyAlignment="1">
      <alignment vertical="center"/>
    </xf>
    <xf numFmtId="204" fontId="0" fillId="8" borderId="0" xfId="0" applyNumberFormat="1" applyFill="1" applyBorder="1" applyAlignment="1">
      <alignment horizontal="center"/>
    </xf>
    <xf numFmtId="204" fontId="40" fillId="4" borderId="1" xfId="0" applyNumberFormat="1" applyFont="1" applyFill="1" applyBorder="1" applyAlignment="1">
      <alignment horizontal="right" vertical="center"/>
    </xf>
    <xf numFmtId="204" fontId="38" fillId="4" borderId="1" xfId="0" applyNumberFormat="1" applyFont="1" applyFill="1" applyBorder="1" applyAlignment="1">
      <alignment horizontal="right" vertical="center"/>
    </xf>
    <xf numFmtId="204" fontId="41" fillId="3" borderId="1" xfId="0" applyNumberFormat="1" applyFont="1" applyFill="1" applyBorder="1" applyAlignment="1">
      <alignment horizontal="right" vertical="center"/>
    </xf>
    <xf numFmtId="204" fontId="44" fillId="7" borderId="1" xfId="0" applyNumberFormat="1" applyFont="1" applyFill="1" applyBorder="1" applyAlignment="1">
      <alignment horizontal="right" vertical="center"/>
    </xf>
    <xf numFmtId="204" fontId="45" fillId="2" borderId="1" xfId="0" applyNumberFormat="1" applyFont="1" applyFill="1" applyBorder="1" applyAlignment="1">
      <alignment horizontal="right" vertical="center"/>
    </xf>
    <xf numFmtId="204" fontId="37" fillId="7" borderId="1" xfId="0" applyNumberFormat="1" applyFont="1" applyFill="1" applyBorder="1" applyAlignment="1">
      <alignment horizontal="right" vertical="center"/>
    </xf>
    <xf numFmtId="204" fontId="41" fillId="7" borderId="1" xfId="0" applyNumberFormat="1" applyFont="1" applyFill="1" applyBorder="1" applyAlignment="1">
      <alignment horizontal="right" vertical="center"/>
    </xf>
    <xf numFmtId="204" fontId="50" fillId="7" borderId="1" xfId="0" applyNumberFormat="1" applyFont="1" applyFill="1" applyBorder="1" applyAlignment="1">
      <alignment horizontal="right" vertical="center"/>
    </xf>
    <xf numFmtId="204" fontId="45" fillId="7" borderId="1" xfId="0" applyNumberFormat="1" applyFont="1" applyFill="1" applyBorder="1" applyAlignment="1">
      <alignment horizontal="right" vertical="center"/>
    </xf>
    <xf numFmtId="204" fontId="39" fillId="7" borderId="1" xfId="0" applyNumberFormat="1" applyFont="1" applyFill="1" applyBorder="1" applyAlignment="1">
      <alignment horizontal="right" vertical="center"/>
    </xf>
    <xf numFmtId="204" fontId="40" fillId="7" borderId="1" xfId="0" applyNumberFormat="1" applyFont="1" applyFill="1" applyBorder="1" applyAlignment="1">
      <alignment horizontal="right" vertical="center"/>
    </xf>
    <xf numFmtId="204" fontId="38" fillId="7" borderId="1" xfId="0" applyNumberFormat="1" applyFont="1" applyFill="1" applyBorder="1" applyAlignment="1">
      <alignment horizontal="right" vertical="center"/>
    </xf>
    <xf numFmtId="204" fontId="51" fillId="4" borderId="1" xfId="0" applyNumberFormat="1" applyFont="1" applyFill="1" applyBorder="1" applyAlignment="1">
      <alignment horizontal="right" vertical="center"/>
    </xf>
    <xf numFmtId="204" fontId="52" fillId="4" borderId="1" xfId="0" applyNumberFormat="1" applyFont="1" applyFill="1" applyBorder="1" applyAlignment="1">
      <alignment horizontal="right" vertical="center"/>
    </xf>
    <xf numFmtId="204" fontId="37" fillId="4" borderId="1" xfId="0" applyNumberFormat="1" applyFont="1" applyFill="1" applyBorder="1" applyAlignment="1">
      <alignment horizontal="right" vertical="center"/>
    </xf>
    <xf numFmtId="204" fontId="52" fillId="5" borderId="1" xfId="0" applyNumberFormat="1" applyFont="1" applyFill="1" applyBorder="1" applyAlignment="1">
      <alignment horizontal="right" vertical="center"/>
    </xf>
    <xf numFmtId="204" fontId="51" fillId="6" borderId="1" xfId="0" applyNumberFormat="1" applyFont="1" applyFill="1" applyBorder="1" applyAlignment="1">
      <alignment horizontal="right" vertical="center"/>
    </xf>
    <xf numFmtId="0" fontId="36" fillId="0" borderId="0" xfId="0" applyFont="1"/>
    <xf numFmtId="0" fontId="11" fillId="0" borderId="1" xfId="0" applyFont="1" applyFill="1" applyBorder="1" applyAlignment="1">
      <alignment horizontal="center" wrapText="1"/>
    </xf>
    <xf numFmtId="0" fontId="24" fillId="0" borderId="1" xfId="1" applyFont="1" applyFill="1" applyBorder="1" applyAlignment="1">
      <alignment vertical="center" wrapText="1"/>
    </xf>
    <xf numFmtId="0" fontId="24" fillId="9" borderId="1" xfId="1" applyFont="1" applyFill="1" applyBorder="1" applyAlignment="1">
      <alignment vertical="center" wrapText="1"/>
    </xf>
    <xf numFmtId="0" fontId="25" fillId="9" borderId="2" xfId="1" applyFont="1" applyFill="1" applyBorder="1" applyAlignment="1">
      <alignment horizontal="center" vertical="center"/>
    </xf>
    <xf numFmtId="0" fontId="27" fillId="9" borderId="1" xfId="1" applyFont="1" applyFill="1" applyBorder="1" applyAlignment="1">
      <alignment vertical="center" wrapText="1"/>
    </xf>
    <xf numFmtId="0" fontId="26" fillId="9" borderId="2" xfId="1" applyFont="1" applyFill="1" applyBorder="1" applyAlignment="1">
      <alignment horizontal="center" vertical="center"/>
    </xf>
    <xf numFmtId="0" fontId="26" fillId="9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horizontal="center" vertical="center"/>
    </xf>
    <xf numFmtId="0" fontId="29" fillId="0" borderId="7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29" fillId="0" borderId="13" xfId="2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29" fillId="0" borderId="18" xfId="2" applyFont="1" applyFill="1" applyBorder="1" applyAlignment="1">
      <alignment horizontal="center" vertical="center" wrapText="1"/>
    </xf>
    <xf numFmtId="0" fontId="29" fillId="0" borderId="5" xfId="2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60" fillId="0" borderId="16" xfId="0" applyFont="1" applyBorder="1" applyAlignment="1">
      <alignment horizontal="center" vertical="center"/>
    </xf>
    <xf numFmtId="0" fontId="60" fillId="0" borderId="17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top"/>
    </xf>
    <xf numFmtId="0" fontId="17" fillId="0" borderId="1" xfId="0" applyFont="1" applyFill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100"/>
      <c r="B1" s="163" t="s">
        <v>167</v>
      </c>
      <c r="C1" s="165" t="s">
        <v>3</v>
      </c>
      <c r="D1" s="161" t="s">
        <v>168</v>
      </c>
      <c r="E1" s="161"/>
      <c r="F1" s="167" t="s">
        <v>169</v>
      </c>
      <c r="G1" s="167" t="s">
        <v>170</v>
      </c>
      <c r="H1" s="167" t="s">
        <v>132</v>
      </c>
      <c r="I1" s="161" t="s">
        <v>168</v>
      </c>
      <c r="J1" s="161"/>
      <c r="K1" s="101"/>
      <c r="L1" s="101"/>
    </row>
    <row r="2" spans="1:12" ht="15.75" thickBot="1" x14ac:dyDescent="0.3">
      <c r="A2" s="102"/>
      <c r="B2" s="164"/>
      <c r="C2" s="166"/>
      <c r="D2" s="103" t="s">
        <v>171</v>
      </c>
      <c r="E2" s="103" t="s">
        <v>172</v>
      </c>
      <c r="F2" s="168"/>
      <c r="G2" s="168"/>
      <c r="H2" s="168"/>
      <c r="I2" s="103" t="s">
        <v>171</v>
      </c>
      <c r="J2" s="103" t="s">
        <v>172</v>
      </c>
    </row>
    <row r="3" spans="1:12" ht="17.25" thickBot="1" x14ac:dyDescent="0.35">
      <c r="A3" s="104" t="s">
        <v>173</v>
      </c>
      <c r="B3" s="105" t="e">
        <f t="shared" ref="B3:B18" si="0">C3+F3+G3+H3</f>
        <v>#REF!</v>
      </c>
      <c r="C3" s="105" t="e">
        <f>D3+E3</f>
        <v>#REF!</v>
      </c>
      <c r="D3" s="105" t="e">
        <f>#REF!</f>
        <v>#REF!</v>
      </c>
      <c r="E3" s="105" t="e">
        <f>#REF!</f>
        <v>#REF!</v>
      </c>
      <c r="F3" s="105" t="e">
        <f>#REF!</f>
        <v>#REF!</v>
      </c>
      <c r="G3" s="105" t="e">
        <f>#REF!</f>
        <v>#REF!</v>
      </c>
      <c r="H3" s="105" t="e">
        <f>I3+J3</f>
        <v>#REF!</v>
      </c>
      <c r="I3" s="105" t="e">
        <f>#REF!</f>
        <v>#REF!</v>
      </c>
      <c r="J3" s="105" t="e">
        <f>#REF!</f>
        <v>#REF!</v>
      </c>
    </row>
    <row r="4" spans="1:12" ht="15.75" thickBot="1" x14ac:dyDescent="0.3">
      <c r="A4" s="106" t="s">
        <v>174</v>
      </c>
      <c r="B4" s="107" t="e">
        <f>B3+B5</f>
        <v>#REF!</v>
      </c>
      <c r="C4" s="107" t="e">
        <f t="shared" ref="C4:J4" si="1">C3+C5</f>
        <v>#REF!</v>
      </c>
      <c r="D4" s="107" t="e">
        <f t="shared" si="1"/>
        <v>#REF!</v>
      </c>
      <c r="E4" s="107" t="e">
        <f t="shared" si="1"/>
        <v>#REF!</v>
      </c>
      <c r="F4" s="107" t="e">
        <f t="shared" si="1"/>
        <v>#REF!</v>
      </c>
      <c r="G4" s="107" t="e">
        <f t="shared" si="1"/>
        <v>#REF!</v>
      </c>
      <c r="H4" s="107" t="e">
        <f t="shared" si="1"/>
        <v>#REF!</v>
      </c>
      <c r="I4" s="107" t="e">
        <f t="shared" si="1"/>
        <v>#REF!</v>
      </c>
      <c r="J4" s="107" t="e">
        <f t="shared" si="1"/>
        <v>#REF!</v>
      </c>
    </row>
    <row r="5" spans="1:12" ht="15.75" thickBot="1" x14ac:dyDescent="0.3">
      <c r="A5" s="108" t="s">
        <v>175</v>
      </c>
      <c r="B5" s="109" t="e">
        <f t="shared" ref="B5:J5" si="2">B6+B16+B17</f>
        <v>#REF!</v>
      </c>
      <c r="C5" s="109" t="e">
        <f t="shared" si="2"/>
        <v>#REF!</v>
      </c>
      <c r="D5" s="109" t="e">
        <f t="shared" si="2"/>
        <v>#REF!</v>
      </c>
      <c r="E5" s="109" t="e">
        <f t="shared" si="2"/>
        <v>#REF!</v>
      </c>
      <c r="F5" s="109" t="e">
        <f>F6+F16+F17</f>
        <v>#REF!</v>
      </c>
      <c r="G5" s="109" t="e">
        <f t="shared" si="2"/>
        <v>#REF!</v>
      </c>
      <c r="H5" s="109" t="e">
        <f t="shared" si="2"/>
        <v>#REF!</v>
      </c>
      <c r="I5" s="109" t="e">
        <f t="shared" si="2"/>
        <v>#REF!</v>
      </c>
      <c r="J5" s="109" t="e">
        <f t="shared" si="2"/>
        <v>#REF!</v>
      </c>
    </row>
    <row r="6" spans="1:12" ht="15.75" thickBot="1" x14ac:dyDescent="0.3">
      <c r="A6" s="110" t="s">
        <v>176</v>
      </c>
      <c r="B6" s="111" t="e">
        <f t="shared" si="0"/>
        <v>#REF!</v>
      </c>
      <c r="C6" s="111" t="e">
        <f>D6+E6</f>
        <v>#REF!</v>
      </c>
      <c r="D6" s="111" t="e">
        <f>D7+D10+D13+D14</f>
        <v>#REF!</v>
      </c>
      <c r="E6" s="111" t="e">
        <f>E7+E10+E13+E14</f>
        <v>#REF!</v>
      </c>
      <c r="F6" s="111" t="e">
        <f>F7+F10+F13+F14</f>
        <v>#REF!</v>
      </c>
      <c r="G6" s="111" t="e">
        <f>G7+G10+G13+G14</f>
        <v>#REF!</v>
      </c>
      <c r="H6" s="111" t="e">
        <f>I6+J6</f>
        <v>#REF!</v>
      </c>
      <c r="I6" s="111" t="e">
        <f>I7+I10+I13+I14</f>
        <v>#REF!</v>
      </c>
      <c r="J6" s="111" t="e">
        <f>J7+J10+J13+J14</f>
        <v>#REF!</v>
      </c>
    </row>
    <row r="7" spans="1:12" ht="15.75" thickBot="1" x14ac:dyDescent="0.3">
      <c r="A7" s="112" t="s">
        <v>177</v>
      </c>
      <c r="B7" s="131" t="e">
        <f t="shared" si="0"/>
        <v>#REF!</v>
      </c>
      <c r="C7" s="113">
        <f t="shared" ref="C7:C19" si="3">D7+E7</f>
        <v>0</v>
      </c>
      <c r="D7" s="113">
        <f>D8+D9</f>
        <v>0</v>
      </c>
      <c r="E7" s="113">
        <f>E8+E9</f>
        <v>0</v>
      </c>
      <c r="F7" s="113" t="e">
        <f>F8+F9</f>
        <v>#REF!</v>
      </c>
      <c r="G7" s="113" t="e">
        <f>G8+G9</f>
        <v>#REF!</v>
      </c>
      <c r="H7" s="113" t="e">
        <f>I7+J7</f>
        <v>#REF!</v>
      </c>
      <c r="I7" s="113" t="e">
        <f>I8+I9</f>
        <v>#REF!</v>
      </c>
      <c r="J7" s="113">
        <f>J8+J9</f>
        <v>0</v>
      </c>
    </row>
    <row r="8" spans="1:12" x14ac:dyDescent="0.25">
      <c r="A8" s="114" t="s">
        <v>178</v>
      </c>
      <c r="B8" s="115"/>
      <c r="C8" s="115"/>
      <c r="D8" s="115"/>
      <c r="E8" s="115"/>
      <c r="F8" s="115"/>
      <c r="G8" s="115"/>
      <c r="H8" s="115"/>
      <c r="I8" s="115"/>
      <c r="J8" s="115"/>
    </row>
    <row r="9" spans="1:12" ht="15.75" thickBot="1" x14ac:dyDescent="0.3">
      <c r="A9" s="116" t="s">
        <v>179</v>
      </c>
      <c r="B9" s="117" t="e">
        <f t="shared" si="0"/>
        <v>#REF!</v>
      </c>
      <c r="C9" s="117">
        <f t="shared" si="3"/>
        <v>0</v>
      </c>
      <c r="D9" s="128"/>
      <c r="E9" s="128"/>
      <c r="F9" s="117" t="e">
        <f>#REF!-podval!F12</f>
        <v>#REF!</v>
      </c>
      <c r="G9" s="117" t="e">
        <f>#REF!</f>
        <v>#REF!</v>
      </c>
      <c r="H9" s="115" t="e">
        <f>I9+J9</f>
        <v>#REF!</v>
      </c>
      <c r="I9" s="117" t="e">
        <f>#REF!</f>
        <v>#REF!</v>
      </c>
      <c r="J9" s="128"/>
    </row>
    <row r="10" spans="1:12" ht="15.75" thickBot="1" x14ac:dyDescent="0.3">
      <c r="A10" s="112" t="s">
        <v>180</v>
      </c>
      <c r="B10" s="131">
        <f t="shared" si="0"/>
        <v>0</v>
      </c>
      <c r="C10" s="113">
        <f t="shared" si="3"/>
        <v>0</v>
      </c>
      <c r="D10" s="113">
        <f>D11+D12</f>
        <v>0</v>
      </c>
      <c r="E10" s="113">
        <f>E11+E12</f>
        <v>0</v>
      </c>
      <c r="F10" s="113">
        <f>F11+F12</f>
        <v>0</v>
      </c>
      <c r="G10" s="113">
        <f>G11+G12</f>
        <v>0</v>
      </c>
      <c r="H10" s="113">
        <f>I10+J10</f>
        <v>0</v>
      </c>
      <c r="I10" s="113">
        <f>I11+I12</f>
        <v>0</v>
      </c>
      <c r="J10" s="113">
        <f>J11+J12</f>
        <v>0</v>
      </c>
    </row>
    <row r="11" spans="1:12" x14ac:dyDescent="0.25">
      <c r="A11" s="114" t="s">
        <v>181</v>
      </c>
      <c r="B11" s="115">
        <f t="shared" si="0"/>
        <v>0</v>
      </c>
      <c r="C11" s="115">
        <f t="shared" si="3"/>
        <v>0</v>
      </c>
      <c r="D11" s="129"/>
      <c r="E11" s="115"/>
      <c r="F11" s="115"/>
      <c r="G11" s="115"/>
      <c r="H11" s="115"/>
      <c r="I11" s="115"/>
      <c r="J11" s="115"/>
    </row>
    <row r="12" spans="1:12" ht="15.75" thickBot="1" x14ac:dyDescent="0.3">
      <c r="A12" s="116" t="s">
        <v>182</v>
      </c>
      <c r="B12" s="117">
        <f t="shared" si="0"/>
        <v>0</v>
      </c>
      <c r="C12" s="117">
        <f t="shared" si="3"/>
        <v>0</v>
      </c>
      <c r="D12" s="128"/>
      <c r="E12" s="128"/>
      <c r="F12" s="128"/>
      <c r="G12" s="117"/>
      <c r="H12" s="117">
        <f>I12+J12</f>
        <v>0</v>
      </c>
      <c r="I12" s="128"/>
      <c r="J12" s="128"/>
    </row>
    <row r="13" spans="1:12" ht="15.75" thickBot="1" x14ac:dyDescent="0.3">
      <c r="A13" s="112" t="s">
        <v>183</v>
      </c>
      <c r="B13" s="113">
        <f t="shared" si="0"/>
        <v>0</v>
      </c>
      <c r="C13" s="113">
        <f t="shared" si="3"/>
        <v>0</v>
      </c>
      <c r="D13" s="130"/>
      <c r="E13" s="113"/>
      <c r="F13" s="113"/>
      <c r="G13" s="113"/>
      <c r="H13" s="113"/>
      <c r="I13" s="113"/>
      <c r="J13" s="113"/>
    </row>
    <row r="14" spans="1:12" x14ac:dyDescent="0.25">
      <c r="A14" s="118" t="s">
        <v>184</v>
      </c>
      <c r="B14" s="119" t="e">
        <f t="shared" si="0"/>
        <v>#REF!</v>
      </c>
      <c r="C14" s="119" t="e">
        <f t="shared" si="3"/>
        <v>#REF!</v>
      </c>
      <c r="D14" s="119" t="e">
        <f>-D3-D7-D10-D13-D16-D17</f>
        <v>#REF!</v>
      </c>
      <c r="E14" s="119" t="e">
        <f>-E3-E7-E10-E13-E16-E17</f>
        <v>#REF!</v>
      </c>
      <c r="F14" s="119" t="e">
        <f>-F3-F7-F10-F13-F16-F17</f>
        <v>#REF!</v>
      </c>
      <c r="G14" s="119" t="e">
        <f>-G3-G7-G10-G13-G16-G17</f>
        <v>#REF!</v>
      </c>
      <c r="H14" s="111" t="e">
        <f t="shared" ref="H14:H19" si="4">I14+J14</f>
        <v>#REF!</v>
      </c>
      <c r="I14" s="119" t="e">
        <f>-I3-I7-I10-I13-I16-I17</f>
        <v>#REF!</v>
      </c>
      <c r="J14" s="119" t="e">
        <f>-J3-J7-J10-J13-J16-J17</f>
        <v>#REF!</v>
      </c>
    </row>
    <row r="15" spans="1:12" ht="15.75" thickBot="1" x14ac:dyDescent="0.3">
      <c r="A15" s="120" t="s">
        <v>185</v>
      </c>
      <c r="B15" s="117" t="e">
        <f t="shared" si="0"/>
        <v>#REF!</v>
      </c>
      <c r="C15" s="117" t="e">
        <f t="shared" si="3"/>
        <v>#REF!</v>
      </c>
      <c r="D15" s="117" t="e">
        <f>#REF!+#REF!</f>
        <v>#REF!</v>
      </c>
      <c r="E15" s="117"/>
      <c r="F15" s="117" t="e">
        <f>#REF!</f>
        <v>#REF!</v>
      </c>
      <c r="G15" s="117"/>
      <c r="H15" s="117" t="e">
        <f t="shared" si="4"/>
        <v>#REF!</v>
      </c>
      <c r="I15" s="117" t="e">
        <f>#REF!</f>
        <v>#REF!</v>
      </c>
      <c r="J15" s="117"/>
    </row>
    <row r="16" spans="1:12" ht="15.75" thickBot="1" x14ac:dyDescent="0.3">
      <c r="A16" s="112" t="s">
        <v>186</v>
      </c>
      <c r="B16" s="113" t="e">
        <f t="shared" si="0"/>
        <v>#REF!</v>
      </c>
      <c r="C16" s="113" t="e">
        <f t="shared" si="3"/>
        <v>#REF!</v>
      </c>
      <c r="D16" s="113" t="e">
        <f>#REF!</f>
        <v>#REF!</v>
      </c>
      <c r="E16" s="113"/>
      <c r="F16" s="113"/>
      <c r="G16" s="113"/>
      <c r="H16" s="113" t="e">
        <f t="shared" si="4"/>
        <v>#REF!</v>
      </c>
      <c r="I16" s="113" t="e">
        <f>#REF!</f>
        <v>#REF!</v>
      </c>
      <c r="J16" s="113"/>
    </row>
    <row r="17" spans="1:10" ht="15.75" thickBot="1" x14ac:dyDescent="0.3">
      <c r="A17" s="121" t="s">
        <v>187</v>
      </c>
      <c r="B17" s="113" t="e">
        <f t="shared" si="0"/>
        <v>#REF!</v>
      </c>
      <c r="C17" s="113" t="e">
        <f t="shared" si="3"/>
        <v>#REF!</v>
      </c>
      <c r="D17" s="113" t="e">
        <f>D18+D19</f>
        <v>#REF!</v>
      </c>
      <c r="E17" s="113" t="e">
        <f>E18+E19</f>
        <v>#REF!</v>
      </c>
      <c r="F17" s="113"/>
      <c r="G17" s="113"/>
      <c r="H17" s="113" t="e">
        <f t="shared" si="4"/>
        <v>#REF!</v>
      </c>
      <c r="I17" s="113" t="e">
        <f>I18+I19</f>
        <v>#REF!</v>
      </c>
      <c r="J17" s="113" t="e">
        <f>J18+J19</f>
        <v>#REF!</v>
      </c>
    </row>
    <row r="18" spans="1:10" x14ac:dyDescent="0.25">
      <c r="A18" s="122" t="s">
        <v>146</v>
      </c>
      <c r="B18" s="123" t="e">
        <f t="shared" si="0"/>
        <v>#REF!</v>
      </c>
      <c r="C18" s="115" t="e">
        <f t="shared" si="3"/>
        <v>#REF!</v>
      </c>
      <c r="D18" s="115" t="e">
        <f>#REF!</f>
        <v>#REF!</v>
      </c>
      <c r="E18" s="115" t="e">
        <f>#REF!</f>
        <v>#REF!</v>
      </c>
      <c r="F18" s="115"/>
      <c r="G18" s="115"/>
      <c r="H18" s="115" t="e">
        <f t="shared" si="4"/>
        <v>#REF!</v>
      </c>
      <c r="I18" s="115" t="e">
        <f>#REF!</f>
        <v>#REF!</v>
      </c>
      <c r="J18" s="115" t="e">
        <f>#REF!</f>
        <v>#REF!</v>
      </c>
    </row>
    <row r="19" spans="1:10" ht="15.75" thickBot="1" x14ac:dyDescent="0.3">
      <c r="A19" s="124" t="s">
        <v>147</v>
      </c>
      <c r="B19" s="125" t="e">
        <f>C19+F19+G19+H19</f>
        <v>#REF!</v>
      </c>
      <c r="C19" s="125" t="e">
        <f t="shared" si="3"/>
        <v>#REF!</v>
      </c>
      <c r="D19" s="125" t="e">
        <f>#REF!</f>
        <v>#REF!</v>
      </c>
      <c r="E19" s="125" t="e">
        <f>#REF!</f>
        <v>#REF!</v>
      </c>
      <c r="F19" s="125"/>
      <c r="G19" s="125"/>
      <c r="H19" s="125" t="e">
        <f t="shared" si="4"/>
        <v>#REF!</v>
      </c>
      <c r="I19" s="125" t="e">
        <f>#REF!</f>
        <v>#REF!</v>
      </c>
      <c r="J19" s="125" t="e">
        <f>#REF!</f>
        <v>#REF!</v>
      </c>
    </row>
    <row r="20" spans="1:10" s="99" customFormat="1" x14ac:dyDescent="0.25"/>
    <row r="21" spans="1:10" s="99" customFormat="1" x14ac:dyDescent="0.25">
      <c r="B21" s="134"/>
      <c r="C21" s="162" t="s">
        <v>188</v>
      </c>
      <c r="D21" s="162"/>
      <c r="E21" s="162"/>
      <c r="F21" s="162"/>
    </row>
    <row r="22" spans="1:10" s="99" customFormat="1" x14ac:dyDescent="0.25"/>
    <row r="23" spans="1:10" s="99" customFormat="1" x14ac:dyDescent="0.25"/>
    <row r="24" spans="1:10" s="99" customFormat="1" x14ac:dyDescent="0.25"/>
    <row r="25" spans="1:10" s="99" customFormat="1" x14ac:dyDescent="0.25"/>
    <row r="26" spans="1:10" s="99" customFormat="1" x14ac:dyDescent="0.25"/>
    <row r="27" spans="1:10" s="99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showZeros="0" tabSelected="1" view="pageBreakPreview" zoomScaleNormal="100" zoomScaleSheetLayoutView="100" workbookViewId="0">
      <selection activeCell="A4" sqref="A4:I4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5" width="11.42578125" customWidth="1"/>
    <col min="6" max="6" width="12.28515625" customWidth="1"/>
    <col min="7" max="7" width="10.7109375" customWidth="1"/>
    <col min="8" max="8" width="11.5703125" customWidth="1"/>
    <col min="9" max="9" width="9.5703125" customWidth="1"/>
    <col min="10" max="10" width="11.42578125" customWidth="1"/>
    <col min="11" max="11" width="10.42578125" customWidth="1"/>
    <col min="12" max="12" width="10.140625" bestFit="1" customWidth="1"/>
  </cols>
  <sheetData>
    <row r="1" spans="1:12" x14ac:dyDescent="0.25">
      <c r="D1" s="2"/>
      <c r="E1" s="2"/>
      <c r="F1" s="2"/>
      <c r="G1" s="2"/>
      <c r="H1" s="2"/>
      <c r="J1" s="2"/>
      <c r="K1" s="176" t="s">
        <v>13</v>
      </c>
      <c r="L1" s="176"/>
    </row>
    <row r="2" spans="1:12" ht="20.25" x14ac:dyDescent="0.25">
      <c r="A2" s="169" t="s">
        <v>12</v>
      </c>
      <c r="B2" s="169"/>
      <c r="C2" s="169"/>
      <c r="D2" s="169"/>
      <c r="E2" s="169"/>
      <c r="F2" s="169"/>
      <c r="G2" s="169"/>
      <c r="H2" s="169"/>
      <c r="I2" s="169"/>
      <c r="J2" s="5"/>
      <c r="K2" s="5"/>
      <c r="L2" s="5"/>
    </row>
    <row r="3" spans="1:12" ht="20.25" x14ac:dyDescent="0.25">
      <c r="A3" s="169" t="s">
        <v>201</v>
      </c>
      <c r="B3" s="169"/>
      <c r="C3" s="169"/>
      <c r="D3" s="169"/>
      <c r="E3" s="169"/>
      <c r="F3" s="169"/>
      <c r="G3" s="169"/>
      <c r="H3" s="169"/>
      <c r="I3" s="169"/>
      <c r="J3" s="5"/>
      <c r="K3" s="5"/>
      <c r="L3" s="5"/>
    </row>
    <row r="4" spans="1:12" ht="18.75" customHeight="1" x14ac:dyDescent="0.25">
      <c r="A4" s="172" t="s">
        <v>203</v>
      </c>
      <c r="B4" s="172"/>
      <c r="C4" s="172"/>
      <c r="D4" s="172"/>
      <c r="E4" s="172"/>
      <c r="F4" s="172"/>
      <c r="G4" s="172"/>
      <c r="H4" s="172"/>
      <c r="I4" s="172"/>
      <c r="J4" s="4"/>
      <c r="K4" s="4"/>
      <c r="L4" s="4"/>
    </row>
    <row r="5" spans="1:12" ht="15.75" x14ac:dyDescent="0.25">
      <c r="A5" s="175"/>
      <c r="B5" s="175"/>
      <c r="C5" s="175"/>
      <c r="D5" s="175"/>
      <c r="E5" s="175"/>
      <c r="F5" s="175"/>
      <c r="G5" s="175"/>
      <c r="H5" s="175"/>
      <c r="I5" s="175"/>
      <c r="J5" s="4"/>
      <c r="K5" s="4"/>
      <c r="L5" s="4"/>
    </row>
    <row r="6" spans="1:12" ht="21" customHeight="1" x14ac:dyDescent="0.25">
      <c r="A6" s="3"/>
      <c r="B6" s="3"/>
      <c r="C6" s="3"/>
      <c r="D6" s="1"/>
      <c r="E6" s="1"/>
      <c r="F6" s="1"/>
      <c r="G6" s="1"/>
      <c r="H6" s="1" t="s">
        <v>1</v>
      </c>
      <c r="J6" s="1"/>
      <c r="K6" s="1"/>
      <c r="L6" s="54" t="s">
        <v>11</v>
      </c>
    </row>
    <row r="7" spans="1:12" ht="23.25" customHeight="1" x14ac:dyDescent="0.25">
      <c r="A7" s="174" t="s">
        <v>20</v>
      </c>
      <c r="B7" s="177" t="s">
        <v>128</v>
      </c>
      <c r="C7" s="170" t="s">
        <v>194</v>
      </c>
      <c r="D7" s="174" t="s">
        <v>14</v>
      </c>
      <c r="E7" s="174" t="s">
        <v>21</v>
      </c>
      <c r="F7" s="173" t="s">
        <v>163</v>
      </c>
      <c r="G7" s="173"/>
      <c r="H7" s="174" t="s">
        <v>15</v>
      </c>
      <c r="I7" s="174"/>
      <c r="J7" s="174" t="s">
        <v>18</v>
      </c>
      <c r="K7" s="174" t="s">
        <v>19</v>
      </c>
      <c r="L7" s="174"/>
    </row>
    <row r="8" spans="1:12" ht="25.5" x14ac:dyDescent="0.25">
      <c r="A8" s="174"/>
      <c r="B8" s="177"/>
      <c r="C8" s="171"/>
      <c r="D8" s="174"/>
      <c r="E8" s="174"/>
      <c r="F8" s="98" t="s">
        <v>165</v>
      </c>
      <c r="G8" s="98" t="s">
        <v>164</v>
      </c>
      <c r="H8" s="6" t="s">
        <v>153</v>
      </c>
      <c r="I8" s="6" t="s">
        <v>16</v>
      </c>
      <c r="J8" s="174"/>
      <c r="K8" s="6" t="s">
        <v>17</v>
      </c>
      <c r="L8" s="6" t="s">
        <v>16</v>
      </c>
    </row>
    <row r="9" spans="1:12" x14ac:dyDescent="0.25">
      <c r="A9" s="8">
        <v>1</v>
      </c>
      <c r="B9" s="47">
        <v>2</v>
      </c>
      <c r="C9" s="47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7">
        <v>10</v>
      </c>
      <c r="K9" s="7">
        <v>11</v>
      </c>
      <c r="L9" s="7">
        <v>12</v>
      </c>
    </row>
    <row r="10" spans="1:12" ht="17.25" x14ac:dyDescent="0.25">
      <c r="A10" s="66" t="s">
        <v>67</v>
      </c>
      <c r="B10" s="72">
        <v>1</v>
      </c>
      <c r="C10" s="68">
        <v>74956.5</v>
      </c>
      <c r="D10" s="68">
        <v>77821</v>
      </c>
      <c r="E10" s="68">
        <v>53270.6</v>
      </c>
      <c r="F10" s="68">
        <v>53061.1</v>
      </c>
      <c r="G10" s="68">
        <v>209.5</v>
      </c>
      <c r="H10" s="68">
        <v>-24550.400000000001</v>
      </c>
      <c r="I10" s="68">
        <v>68.452731267909684</v>
      </c>
      <c r="J10" s="135">
        <v>43316.69999999999</v>
      </c>
      <c r="K10" s="135">
        <v>9953.9000000000087</v>
      </c>
      <c r="L10" s="135">
        <v>122.97935900010853</v>
      </c>
    </row>
    <row r="11" spans="1:12" ht="15.75" x14ac:dyDescent="0.25">
      <c r="A11" s="10" t="s">
        <v>22</v>
      </c>
      <c r="B11" s="29">
        <v>11</v>
      </c>
      <c r="C11" s="55">
        <v>46669.2</v>
      </c>
      <c r="D11" s="55">
        <v>47942.399999999994</v>
      </c>
      <c r="E11" s="55">
        <v>32846.799999999996</v>
      </c>
      <c r="F11" s="55">
        <v>32846.799999999996</v>
      </c>
      <c r="G11" s="55">
        <v>0</v>
      </c>
      <c r="H11" s="55">
        <v>-15095.599999999999</v>
      </c>
      <c r="I11" s="55">
        <v>68.513048992123885</v>
      </c>
      <c r="J11" s="139">
        <v>27412.899999999998</v>
      </c>
      <c r="K11" s="139">
        <v>5433.8999999999978</v>
      </c>
      <c r="L11" s="139">
        <v>119.82241937190155</v>
      </c>
    </row>
    <row r="12" spans="1:12" ht="15.75" customHeight="1" x14ac:dyDescent="0.25">
      <c r="A12" s="13" t="s">
        <v>23</v>
      </c>
      <c r="B12" s="44">
        <v>111</v>
      </c>
      <c r="C12" s="56">
        <v>8419.2000000000007</v>
      </c>
      <c r="D12" s="56">
        <v>8711.7999999999993</v>
      </c>
      <c r="E12" s="56">
        <v>6765.7</v>
      </c>
      <c r="F12" s="56">
        <v>6765.7</v>
      </c>
      <c r="G12" s="56">
        <v>0</v>
      </c>
      <c r="H12" s="56">
        <v>-1946.0999999999995</v>
      </c>
      <c r="I12" s="56">
        <v>77.661332904795799</v>
      </c>
      <c r="J12" s="21">
        <v>4659.6000000000004</v>
      </c>
      <c r="K12" s="140">
        <v>2106.0999999999995</v>
      </c>
      <c r="L12" s="21">
        <v>145.19915872607089</v>
      </c>
    </row>
    <row r="13" spans="1:12" ht="12.75" customHeight="1" x14ac:dyDescent="0.25">
      <c r="A13" s="23" t="s">
        <v>2</v>
      </c>
      <c r="B13" s="40"/>
      <c r="C13" s="40"/>
      <c r="D13" s="56"/>
      <c r="E13" s="56"/>
      <c r="F13" s="56"/>
      <c r="G13" s="56"/>
      <c r="H13" s="56"/>
      <c r="I13" s="56"/>
      <c r="J13" s="21">
        <v>0</v>
      </c>
      <c r="K13" s="140">
        <v>0</v>
      </c>
      <c r="L13" s="21">
        <v>0</v>
      </c>
    </row>
    <row r="14" spans="1:12" x14ac:dyDescent="0.25">
      <c r="A14" s="24" t="s">
        <v>139</v>
      </c>
      <c r="B14" s="45">
        <v>1111</v>
      </c>
      <c r="C14" s="57">
        <v>1972.7</v>
      </c>
      <c r="D14" s="57">
        <v>2075.3000000000002</v>
      </c>
      <c r="E14" s="57">
        <v>1350.2</v>
      </c>
      <c r="F14" s="57">
        <v>1350.2</v>
      </c>
      <c r="G14" s="57">
        <v>0</v>
      </c>
      <c r="H14" s="57">
        <v>-725.10000000000014</v>
      </c>
      <c r="I14" s="57">
        <v>65.060473184599815</v>
      </c>
      <c r="J14" s="26">
        <v>1190.4000000000001</v>
      </c>
      <c r="K14" s="141">
        <v>159.79999999999995</v>
      </c>
      <c r="L14" s="141">
        <v>113.42405913978494</v>
      </c>
    </row>
    <row r="15" spans="1:12" x14ac:dyDescent="0.25">
      <c r="A15" s="24" t="s">
        <v>140</v>
      </c>
      <c r="B15" s="45">
        <v>1112</v>
      </c>
      <c r="C15" s="57">
        <v>6446.5</v>
      </c>
      <c r="D15" s="57">
        <v>6636.5</v>
      </c>
      <c r="E15" s="57">
        <v>5415.5</v>
      </c>
      <c r="F15" s="57">
        <v>5415.5</v>
      </c>
      <c r="G15" s="57">
        <v>0</v>
      </c>
      <c r="H15" s="57">
        <v>-1221</v>
      </c>
      <c r="I15" s="57">
        <v>81.601747909289529</v>
      </c>
      <c r="J15" s="26">
        <v>3469.2</v>
      </c>
      <c r="K15" s="141">
        <v>1946.3000000000002</v>
      </c>
      <c r="L15" s="141">
        <v>156.10227141704141</v>
      </c>
    </row>
    <row r="16" spans="1:12" x14ac:dyDescent="0.25">
      <c r="A16" s="13" t="s">
        <v>196</v>
      </c>
      <c r="B16" s="40">
        <v>113</v>
      </c>
      <c r="C16" s="56">
        <v>47</v>
      </c>
      <c r="D16" s="56">
        <v>49.5</v>
      </c>
      <c r="E16" s="56">
        <v>8.1</v>
      </c>
      <c r="F16" s="56">
        <v>8.1</v>
      </c>
      <c r="G16" s="56">
        <v>0</v>
      </c>
      <c r="H16" s="56">
        <v>-41.4</v>
      </c>
      <c r="I16" s="56">
        <v>16.363636363636363</v>
      </c>
      <c r="J16" s="21">
        <v>10.199999999999999</v>
      </c>
      <c r="K16" s="140">
        <v>-2.0999999999999996</v>
      </c>
      <c r="L16" s="141">
        <v>79.411764705882362</v>
      </c>
    </row>
    <row r="17" spans="1:12" ht="15.75" customHeight="1" x14ac:dyDescent="0.25">
      <c r="A17" s="31" t="s">
        <v>133</v>
      </c>
      <c r="B17" s="38">
        <v>1133</v>
      </c>
      <c r="C17" s="57">
        <v>5</v>
      </c>
      <c r="D17" s="57">
        <v>5</v>
      </c>
      <c r="E17" s="57">
        <v>0</v>
      </c>
      <c r="F17" s="57">
        <v>0</v>
      </c>
      <c r="G17" s="57">
        <v>0</v>
      </c>
      <c r="H17" s="57">
        <v>-5</v>
      </c>
      <c r="I17" s="57">
        <v>0</v>
      </c>
      <c r="J17" s="26">
        <v>0.6</v>
      </c>
      <c r="K17" s="141">
        <v>-0.6</v>
      </c>
      <c r="L17" s="141">
        <v>0</v>
      </c>
    </row>
    <row r="18" spans="1:12" ht="15.75" customHeight="1" x14ac:dyDescent="0.25">
      <c r="A18" s="31" t="s">
        <v>166</v>
      </c>
      <c r="B18" s="38">
        <v>1136</v>
      </c>
      <c r="C18" s="57">
        <v>42</v>
      </c>
      <c r="D18" s="57">
        <v>44.5</v>
      </c>
      <c r="E18" s="57">
        <v>8.1</v>
      </c>
      <c r="F18" s="57">
        <v>8.1</v>
      </c>
      <c r="G18" s="57">
        <v>0</v>
      </c>
      <c r="H18" s="57">
        <v>-36.4</v>
      </c>
      <c r="I18" s="57">
        <v>18.202247191011235</v>
      </c>
      <c r="J18" s="26">
        <v>9.6</v>
      </c>
      <c r="K18" s="141">
        <v>-1.5</v>
      </c>
      <c r="L18" s="141">
        <v>84.375</v>
      </c>
    </row>
    <row r="19" spans="1:12" x14ac:dyDescent="0.25">
      <c r="A19" s="16" t="s">
        <v>24</v>
      </c>
      <c r="B19" s="40">
        <v>114</v>
      </c>
      <c r="C19" s="56">
        <v>35737.999999999993</v>
      </c>
      <c r="D19" s="56">
        <v>36716.1</v>
      </c>
      <c r="E19" s="56">
        <v>24360.899999999998</v>
      </c>
      <c r="F19" s="56">
        <v>24360.899999999998</v>
      </c>
      <c r="G19" s="56">
        <v>0</v>
      </c>
      <c r="H19" s="56">
        <v>-12355.2</v>
      </c>
      <c r="I19" s="56">
        <v>66.349367171349897</v>
      </c>
      <c r="J19" s="21">
        <v>21350.3</v>
      </c>
      <c r="K19" s="140">
        <v>3010.5999999999985</v>
      </c>
      <c r="L19" s="141">
        <v>114.10097282005405</v>
      </c>
    </row>
    <row r="20" spans="1:12" ht="15.75" x14ac:dyDescent="0.25">
      <c r="A20" s="23" t="s">
        <v>4</v>
      </c>
      <c r="B20" s="30"/>
      <c r="C20" s="30"/>
      <c r="D20" s="56"/>
      <c r="E20" s="56"/>
      <c r="F20" s="56"/>
      <c r="G20" s="56"/>
      <c r="H20" s="56"/>
      <c r="I20" s="56"/>
      <c r="J20" s="21"/>
      <c r="K20" s="143"/>
      <c r="L20" s="141">
        <v>0</v>
      </c>
    </row>
    <row r="21" spans="1:12" ht="15.75" customHeight="1" x14ac:dyDescent="0.25">
      <c r="A21" s="32" t="s">
        <v>162</v>
      </c>
      <c r="B21" s="46">
        <v>1141</v>
      </c>
      <c r="C21" s="58">
        <v>26157</v>
      </c>
      <c r="D21" s="58">
        <v>26947.8</v>
      </c>
      <c r="E21" s="58">
        <v>18316.399999999998</v>
      </c>
      <c r="F21" s="58">
        <v>18316.399999999998</v>
      </c>
      <c r="G21" s="58">
        <v>0</v>
      </c>
      <c r="H21" s="58">
        <v>-8631.4000000000015</v>
      </c>
      <c r="I21" s="58">
        <v>67.969927044137179</v>
      </c>
      <c r="J21" s="39">
        <v>15734</v>
      </c>
      <c r="K21" s="39">
        <v>2582.3999999999978</v>
      </c>
      <c r="L21" s="137">
        <v>116.41286386170076</v>
      </c>
    </row>
    <row r="22" spans="1:12" x14ac:dyDescent="0.25">
      <c r="A22" s="25" t="s">
        <v>2</v>
      </c>
      <c r="B22" s="30"/>
      <c r="C22" s="30"/>
      <c r="D22" s="56"/>
      <c r="E22" s="56"/>
      <c r="F22" s="56"/>
      <c r="G22" s="56"/>
      <c r="H22" s="56"/>
      <c r="I22" s="56"/>
      <c r="J22" s="140"/>
      <c r="K22" s="140"/>
      <c r="L22" s="141"/>
    </row>
    <row r="23" spans="1:12" ht="25.5" x14ac:dyDescent="0.25">
      <c r="A23" s="11" t="s">
        <v>25</v>
      </c>
      <c r="B23" s="41">
        <v>11411</v>
      </c>
      <c r="C23" s="59">
        <v>9519</v>
      </c>
      <c r="D23" s="59">
        <v>9639</v>
      </c>
      <c r="E23" s="59">
        <v>6088.8</v>
      </c>
      <c r="F23" s="59">
        <v>6088.8</v>
      </c>
      <c r="G23" s="59">
        <v>0</v>
      </c>
      <c r="H23" s="59">
        <v>-3550.2</v>
      </c>
      <c r="I23" s="59">
        <v>63.168378462496108</v>
      </c>
      <c r="J23" s="142">
        <v>5567.9</v>
      </c>
      <c r="K23" s="142">
        <v>520.90000000000055</v>
      </c>
      <c r="L23" s="141">
        <v>109.35541227392736</v>
      </c>
    </row>
    <row r="24" spans="1:12" x14ac:dyDescent="0.25">
      <c r="A24" s="11" t="s">
        <v>7</v>
      </c>
      <c r="B24" s="41">
        <v>11412</v>
      </c>
      <c r="C24" s="59">
        <v>20216</v>
      </c>
      <c r="D24" s="59">
        <v>20688.8</v>
      </c>
      <c r="E24" s="59">
        <v>15303.5</v>
      </c>
      <c r="F24" s="59">
        <v>15303.5</v>
      </c>
      <c r="G24" s="59">
        <v>0</v>
      </c>
      <c r="H24" s="59">
        <v>-5385.2999999999993</v>
      </c>
      <c r="I24" s="59">
        <v>73.969974092262476</v>
      </c>
      <c r="J24" s="142">
        <v>11962.4</v>
      </c>
      <c r="K24" s="142">
        <v>3341.1000000000004</v>
      </c>
      <c r="L24" s="141">
        <v>127.93001404400455</v>
      </c>
    </row>
    <row r="25" spans="1:12" x14ac:dyDescent="0.25">
      <c r="A25" s="11" t="s">
        <v>8</v>
      </c>
      <c r="B25" s="41">
        <v>11413</v>
      </c>
      <c r="C25" s="59">
        <v>-3578</v>
      </c>
      <c r="D25" s="59">
        <v>-3380</v>
      </c>
      <c r="E25" s="59">
        <v>-3075.9</v>
      </c>
      <c r="F25" s="59">
        <v>-3075.9</v>
      </c>
      <c r="G25" s="59">
        <v>0</v>
      </c>
      <c r="H25" s="59">
        <v>304.09999999999991</v>
      </c>
      <c r="I25" s="59">
        <v>91.00295857988165</v>
      </c>
      <c r="J25" s="142">
        <v>-1796.3</v>
      </c>
      <c r="K25" s="142">
        <v>-1279.6000000000001</v>
      </c>
      <c r="L25" s="141">
        <v>171.23531704058342</v>
      </c>
    </row>
    <row r="26" spans="1:12" x14ac:dyDescent="0.25">
      <c r="A26" s="32" t="s">
        <v>9</v>
      </c>
      <c r="B26" s="43">
        <v>1142</v>
      </c>
      <c r="C26" s="58">
        <v>8036</v>
      </c>
      <c r="D26" s="58">
        <v>8218.7000000000007</v>
      </c>
      <c r="E26" s="58">
        <v>4979</v>
      </c>
      <c r="F26" s="58">
        <v>4979</v>
      </c>
      <c r="G26" s="58">
        <v>0</v>
      </c>
      <c r="H26" s="58">
        <v>-3239.7000000000007</v>
      </c>
      <c r="I26" s="58">
        <v>60.581357148940832</v>
      </c>
      <c r="J26" s="39">
        <v>4613.2</v>
      </c>
      <c r="K26" s="39">
        <v>365.80000000000018</v>
      </c>
      <c r="L26" s="137">
        <v>107.92941992543138</v>
      </c>
    </row>
    <row r="27" spans="1:12" x14ac:dyDescent="0.25">
      <c r="A27" s="25" t="s">
        <v>2</v>
      </c>
      <c r="B27" s="9"/>
      <c r="C27" s="9"/>
      <c r="D27" s="62"/>
      <c r="E27" s="59"/>
      <c r="F27" s="59"/>
      <c r="G27" s="59"/>
      <c r="H27" s="59"/>
      <c r="I27" s="59"/>
      <c r="J27" s="140">
        <v>0</v>
      </c>
      <c r="K27" s="138"/>
      <c r="L27" s="138"/>
    </row>
    <row r="28" spans="1:12" ht="17.25" customHeight="1" x14ac:dyDescent="0.25">
      <c r="A28" s="11" t="s">
        <v>150</v>
      </c>
      <c r="B28" s="9"/>
      <c r="C28" s="62">
        <v>823.2</v>
      </c>
      <c r="D28" s="62">
        <v>940</v>
      </c>
      <c r="E28" s="59">
        <v>570.20000000000005</v>
      </c>
      <c r="F28" s="59">
        <v>570.20000000000005</v>
      </c>
      <c r="G28" s="59">
        <v>0</v>
      </c>
      <c r="H28" s="59">
        <v>-369.79999999999995</v>
      </c>
      <c r="I28" s="59">
        <v>60.659574468085111</v>
      </c>
      <c r="J28" s="142">
        <v>549.29999999999995</v>
      </c>
      <c r="K28" s="142">
        <v>20.900000000000091</v>
      </c>
      <c r="L28" s="141">
        <v>103.80484252685238</v>
      </c>
    </row>
    <row r="29" spans="1:12" ht="16.5" customHeight="1" x14ac:dyDescent="0.25">
      <c r="A29" s="11" t="s">
        <v>151</v>
      </c>
      <c r="B29" s="9"/>
      <c r="C29" s="62">
        <v>7227.8</v>
      </c>
      <c r="D29" s="62">
        <v>7293.7</v>
      </c>
      <c r="E29" s="59">
        <v>4420.1000000000004</v>
      </c>
      <c r="F29" s="59">
        <v>4420.1000000000004</v>
      </c>
      <c r="G29" s="59">
        <v>0</v>
      </c>
      <c r="H29" s="59">
        <v>-2873.5999999999995</v>
      </c>
      <c r="I29" s="59">
        <v>60.601615092477076</v>
      </c>
      <c r="J29" s="142">
        <v>4088.1</v>
      </c>
      <c r="K29" s="142">
        <v>332.00000000000045</v>
      </c>
      <c r="L29" s="141">
        <v>108.12113206624106</v>
      </c>
    </row>
    <row r="30" spans="1:12" ht="18" customHeight="1" x14ac:dyDescent="0.25">
      <c r="A30" s="11" t="s">
        <v>10</v>
      </c>
      <c r="B30" s="41">
        <v>11429</v>
      </c>
      <c r="C30" s="62">
        <v>-15</v>
      </c>
      <c r="D30" s="62">
        <v>-15</v>
      </c>
      <c r="E30" s="62">
        <v>-11.3</v>
      </c>
      <c r="F30" s="62">
        <v>-11.3</v>
      </c>
      <c r="G30" s="62">
        <v>0</v>
      </c>
      <c r="H30" s="62">
        <v>3.6999999999999993</v>
      </c>
      <c r="I30" s="62">
        <v>75.333333333333343</v>
      </c>
      <c r="J30" s="142">
        <v>-24.2</v>
      </c>
      <c r="K30" s="141">
        <v>12.899999999999999</v>
      </c>
      <c r="L30" s="141">
        <v>46.694214876033065</v>
      </c>
    </row>
    <row r="31" spans="1:12" x14ac:dyDescent="0.25">
      <c r="A31" s="42" t="s">
        <v>134</v>
      </c>
      <c r="B31" s="43">
        <v>1144</v>
      </c>
      <c r="C31" s="58">
        <v>8.6999999999999993</v>
      </c>
      <c r="D31" s="58">
        <v>9</v>
      </c>
      <c r="E31" s="58">
        <v>5.2</v>
      </c>
      <c r="F31" s="58">
        <v>5.2</v>
      </c>
      <c r="G31" s="58">
        <v>0</v>
      </c>
      <c r="H31" s="58">
        <v>-3.8</v>
      </c>
      <c r="I31" s="58">
        <v>57.777777777777786</v>
      </c>
      <c r="J31" s="137">
        <v>5.8</v>
      </c>
      <c r="K31" s="39">
        <v>-0.59999999999999964</v>
      </c>
      <c r="L31" s="39">
        <v>89.65517241379311</v>
      </c>
    </row>
    <row r="32" spans="1:12" ht="32.25" customHeight="1" x14ac:dyDescent="0.25">
      <c r="A32" s="42" t="s">
        <v>135</v>
      </c>
      <c r="B32" s="43">
        <v>1145</v>
      </c>
      <c r="C32" s="58">
        <v>486.6</v>
      </c>
      <c r="D32" s="58">
        <v>491.5</v>
      </c>
      <c r="E32" s="58">
        <v>354.3</v>
      </c>
      <c r="F32" s="58">
        <v>354.3</v>
      </c>
      <c r="G32" s="58">
        <v>0</v>
      </c>
      <c r="H32" s="58">
        <v>-137.19999999999999</v>
      </c>
      <c r="I32" s="58">
        <v>72.085452695829105</v>
      </c>
      <c r="J32" s="137">
        <v>307.8</v>
      </c>
      <c r="K32" s="39">
        <v>46.5</v>
      </c>
      <c r="L32" s="39">
        <v>115.10721247563353</v>
      </c>
    </row>
    <row r="33" spans="1:12" x14ac:dyDescent="0.25">
      <c r="A33" s="42" t="s">
        <v>136</v>
      </c>
      <c r="B33" s="43">
        <v>1146</v>
      </c>
      <c r="C33" s="58">
        <v>1049.7</v>
      </c>
      <c r="D33" s="58">
        <v>1049.0999999999999</v>
      </c>
      <c r="E33" s="58">
        <v>706</v>
      </c>
      <c r="F33" s="58">
        <v>706</v>
      </c>
      <c r="G33" s="58">
        <v>0</v>
      </c>
      <c r="H33" s="58">
        <v>-343.09999999999991</v>
      </c>
      <c r="I33" s="58">
        <v>67.295777332952056</v>
      </c>
      <c r="J33" s="137">
        <v>689.5</v>
      </c>
      <c r="K33" s="39">
        <v>16.5</v>
      </c>
      <c r="L33" s="39">
        <v>102.39303843364758</v>
      </c>
    </row>
    <row r="34" spans="1:12" x14ac:dyDescent="0.25">
      <c r="A34" s="16" t="s">
        <v>148</v>
      </c>
      <c r="B34" s="40">
        <v>115</v>
      </c>
      <c r="C34" s="63">
        <v>2465</v>
      </c>
      <c r="D34" s="63">
        <v>2465</v>
      </c>
      <c r="E34" s="63">
        <v>1712.1000000000001</v>
      </c>
      <c r="F34" s="63">
        <v>1712.1000000000001</v>
      </c>
      <c r="G34" s="63">
        <v>0</v>
      </c>
      <c r="H34" s="63">
        <v>-752.89999999999986</v>
      </c>
      <c r="I34" s="63">
        <v>69.456389452332672</v>
      </c>
      <c r="J34" s="140">
        <v>1392.8000000000002</v>
      </c>
      <c r="K34" s="140">
        <v>319.29999999999995</v>
      </c>
      <c r="L34" s="140">
        <v>122.92504307869041</v>
      </c>
    </row>
    <row r="35" spans="1:12" x14ac:dyDescent="0.25">
      <c r="A35" s="48" t="s">
        <v>137</v>
      </c>
      <c r="B35" s="38">
        <v>1151</v>
      </c>
      <c r="C35" s="64">
        <v>1646.9</v>
      </c>
      <c r="D35" s="64">
        <v>1646.9</v>
      </c>
      <c r="E35" s="64">
        <v>1173.9000000000001</v>
      </c>
      <c r="F35" s="64">
        <v>1173.9000000000001</v>
      </c>
      <c r="G35" s="64">
        <v>0</v>
      </c>
      <c r="H35" s="64">
        <v>-473</v>
      </c>
      <c r="I35" s="64">
        <v>71.27937336814621</v>
      </c>
      <c r="J35" s="141">
        <v>948.2</v>
      </c>
      <c r="K35" s="141">
        <v>225.70000000000005</v>
      </c>
      <c r="L35" s="141">
        <v>123.80299514870281</v>
      </c>
    </row>
    <row r="36" spans="1:12" ht="25.5" x14ac:dyDescent="0.25">
      <c r="A36" s="48" t="s">
        <v>138</v>
      </c>
      <c r="B36" s="38">
        <v>1156</v>
      </c>
      <c r="C36" s="64">
        <v>818.1</v>
      </c>
      <c r="D36" s="64">
        <v>818.1</v>
      </c>
      <c r="E36" s="64">
        <v>538.20000000000005</v>
      </c>
      <c r="F36" s="64">
        <v>538.20000000000005</v>
      </c>
      <c r="G36" s="64">
        <v>0</v>
      </c>
      <c r="H36" s="64">
        <v>-279.89999999999998</v>
      </c>
      <c r="I36" s="64">
        <v>65.786578657865789</v>
      </c>
      <c r="J36" s="141">
        <v>444.6</v>
      </c>
      <c r="K36" s="141">
        <v>93.600000000000023</v>
      </c>
      <c r="L36" s="141">
        <v>121.05263157894737</v>
      </c>
    </row>
    <row r="37" spans="1:12" ht="15.75" x14ac:dyDescent="0.25">
      <c r="A37" s="14" t="s">
        <v>40</v>
      </c>
      <c r="B37" s="33">
        <v>12</v>
      </c>
      <c r="C37" s="55">
        <v>24484.9</v>
      </c>
      <c r="D37" s="55">
        <v>24670</v>
      </c>
      <c r="E37" s="55">
        <v>15958.7</v>
      </c>
      <c r="F37" s="55">
        <v>15958.7</v>
      </c>
      <c r="G37" s="55">
        <v>0</v>
      </c>
      <c r="H37" s="55">
        <v>-8711.2999999999993</v>
      </c>
      <c r="I37" s="55">
        <v>64.688690717470621</v>
      </c>
      <c r="J37" s="139">
        <v>14016.8</v>
      </c>
      <c r="K37" s="139">
        <v>1941.9000000000015</v>
      </c>
      <c r="L37" s="139">
        <v>113.85408937846016</v>
      </c>
    </row>
    <row r="38" spans="1:12" x14ac:dyDescent="0.25">
      <c r="A38" s="13" t="s">
        <v>5</v>
      </c>
      <c r="B38" s="40">
        <v>121</v>
      </c>
      <c r="C38" s="56">
        <v>18367.7</v>
      </c>
      <c r="D38" s="56">
        <v>18490</v>
      </c>
      <c r="E38" s="56">
        <v>11868.9</v>
      </c>
      <c r="F38" s="56">
        <v>11868.9</v>
      </c>
      <c r="G38" s="56">
        <v>0</v>
      </c>
      <c r="H38" s="56">
        <v>-6621.1</v>
      </c>
      <c r="I38" s="56">
        <v>64.190914007571649</v>
      </c>
      <c r="J38" s="140">
        <v>10391.799999999999</v>
      </c>
      <c r="K38" s="142">
        <v>1477.1000000000004</v>
      </c>
      <c r="L38" s="140">
        <v>114.21409188013627</v>
      </c>
    </row>
    <row r="39" spans="1:12" x14ac:dyDescent="0.25">
      <c r="A39" s="13" t="s">
        <v>6</v>
      </c>
      <c r="B39" s="40">
        <v>122</v>
      </c>
      <c r="C39" s="56">
        <v>6117.2</v>
      </c>
      <c r="D39" s="56">
        <v>6180</v>
      </c>
      <c r="E39" s="56">
        <v>4089.8</v>
      </c>
      <c r="F39" s="56">
        <v>4089.8</v>
      </c>
      <c r="G39" s="56">
        <v>0</v>
      </c>
      <c r="H39" s="56">
        <v>-2090.1999999999998</v>
      </c>
      <c r="I39" s="56">
        <v>66.177993527508093</v>
      </c>
      <c r="J39" s="140">
        <v>3625</v>
      </c>
      <c r="K39" s="142">
        <v>464.80000000000018</v>
      </c>
      <c r="L39" s="140">
        <v>112.82206896551725</v>
      </c>
    </row>
    <row r="40" spans="1:12" ht="15.75" x14ac:dyDescent="0.25">
      <c r="A40" s="15" t="s">
        <v>30</v>
      </c>
      <c r="B40" s="29">
        <v>13</v>
      </c>
      <c r="C40" s="55">
        <v>1317.8999999999999</v>
      </c>
      <c r="D40" s="55">
        <v>2454.1999999999998</v>
      </c>
      <c r="E40" s="55">
        <v>2108</v>
      </c>
      <c r="F40" s="55">
        <v>1941.4</v>
      </c>
      <c r="G40" s="55">
        <v>166.6</v>
      </c>
      <c r="H40" s="55">
        <v>-346.19999999999982</v>
      </c>
      <c r="I40" s="55">
        <v>85.893570206177174</v>
      </c>
      <c r="J40" s="139">
        <v>228.20000000000002</v>
      </c>
      <c r="K40" s="139">
        <v>1879.8</v>
      </c>
      <c r="L40" s="139" t="s">
        <v>204</v>
      </c>
    </row>
    <row r="41" spans="1:12" x14ac:dyDescent="0.25">
      <c r="A41" s="16" t="s">
        <v>31</v>
      </c>
      <c r="B41" s="40">
        <v>131</v>
      </c>
      <c r="C41" s="56">
        <v>106.1</v>
      </c>
      <c r="D41" s="56">
        <v>108.7</v>
      </c>
      <c r="E41" s="56">
        <v>2.7</v>
      </c>
      <c r="F41" s="56">
        <v>0</v>
      </c>
      <c r="G41" s="56">
        <v>2.7</v>
      </c>
      <c r="H41" s="56">
        <v>-106</v>
      </c>
      <c r="I41" s="56">
        <v>2.4839006439742413</v>
      </c>
      <c r="J41" s="140">
        <v>0.9</v>
      </c>
      <c r="K41" s="140">
        <v>1.8000000000000003</v>
      </c>
      <c r="L41" s="140" t="s">
        <v>204</v>
      </c>
    </row>
    <row r="42" spans="1:12" x14ac:dyDescent="0.25">
      <c r="A42" s="17" t="s">
        <v>34</v>
      </c>
      <c r="B42" s="40">
        <v>132</v>
      </c>
      <c r="C42" s="56">
        <v>1211.8</v>
      </c>
      <c r="D42" s="56">
        <v>2345.5</v>
      </c>
      <c r="E42" s="56">
        <v>2105.3000000000002</v>
      </c>
      <c r="F42" s="56">
        <v>1941.4</v>
      </c>
      <c r="G42" s="56">
        <v>163.9</v>
      </c>
      <c r="H42" s="56">
        <v>-240.19999999999982</v>
      </c>
      <c r="I42" s="56">
        <v>89.759113195480708</v>
      </c>
      <c r="J42" s="140">
        <v>227.3</v>
      </c>
      <c r="K42" s="140">
        <v>1878.0000000000002</v>
      </c>
      <c r="L42" s="140" t="s">
        <v>204</v>
      </c>
    </row>
    <row r="43" spans="1:12" ht="15.75" x14ac:dyDescent="0.25">
      <c r="A43" s="18" t="s">
        <v>26</v>
      </c>
      <c r="B43" s="29">
        <v>14</v>
      </c>
      <c r="C43" s="55">
        <v>2467.5</v>
      </c>
      <c r="D43" s="55">
        <v>2732.6</v>
      </c>
      <c r="E43" s="55">
        <v>2351.4</v>
      </c>
      <c r="F43" s="55">
        <v>2314.2000000000003</v>
      </c>
      <c r="G43" s="55">
        <v>37.200000000000003</v>
      </c>
      <c r="H43" s="55">
        <v>-381.19999999999982</v>
      </c>
      <c r="I43" s="55">
        <v>86.049915831076646</v>
      </c>
      <c r="J43" s="139">
        <v>1652.3999999999999</v>
      </c>
      <c r="K43" s="139">
        <v>699.00000000000023</v>
      </c>
      <c r="L43" s="139">
        <v>142.30210602759624</v>
      </c>
    </row>
    <row r="44" spans="1:12" ht="15.75" x14ac:dyDescent="0.25">
      <c r="A44" s="16" t="s">
        <v>27</v>
      </c>
      <c r="B44" s="40">
        <v>141</v>
      </c>
      <c r="C44" s="56">
        <v>419.1</v>
      </c>
      <c r="D44" s="56">
        <v>427.90000000000003</v>
      </c>
      <c r="E44" s="56">
        <v>457.4</v>
      </c>
      <c r="F44" s="56">
        <v>457.4</v>
      </c>
      <c r="G44" s="56">
        <v>0</v>
      </c>
      <c r="H44" s="56">
        <v>29.499999999999943</v>
      </c>
      <c r="I44" s="56">
        <v>106.89413414349144</v>
      </c>
      <c r="J44" s="140">
        <v>200.49999999999997</v>
      </c>
      <c r="K44" s="144">
        <v>256.89999999999998</v>
      </c>
      <c r="L44" s="140" t="s">
        <v>204</v>
      </c>
    </row>
    <row r="45" spans="1:12" x14ac:dyDescent="0.25">
      <c r="A45" s="31" t="s">
        <v>205</v>
      </c>
      <c r="B45" s="38">
        <v>1411</v>
      </c>
      <c r="C45" s="57">
        <v>131.20000000000002</v>
      </c>
      <c r="D45" s="57">
        <v>146.30000000000001</v>
      </c>
      <c r="E45" s="57">
        <v>97.1</v>
      </c>
      <c r="F45" s="57">
        <v>97.1</v>
      </c>
      <c r="G45" s="57">
        <v>0</v>
      </c>
      <c r="H45" s="57">
        <v>-49.200000000000017</v>
      </c>
      <c r="I45" s="57">
        <v>66.370471633629521</v>
      </c>
      <c r="J45" s="141">
        <v>82.3</v>
      </c>
      <c r="K45" s="141">
        <v>14.799999999999997</v>
      </c>
      <c r="L45" s="141">
        <v>117.98298906439855</v>
      </c>
    </row>
    <row r="46" spans="1:12" ht="25.5" x14ac:dyDescent="0.25">
      <c r="A46" s="31" t="s">
        <v>195</v>
      </c>
      <c r="B46" s="38"/>
      <c r="C46" s="57">
        <v>4.5999999999999996</v>
      </c>
      <c r="D46" s="57">
        <v>4.5999999999999996</v>
      </c>
      <c r="E46" s="57">
        <v>2</v>
      </c>
      <c r="F46" s="57">
        <v>2</v>
      </c>
      <c r="G46" s="57">
        <v>0</v>
      </c>
      <c r="H46" s="57">
        <v>-2.5999999999999996</v>
      </c>
      <c r="I46" s="57">
        <v>43.478260869565219</v>
      </c>
      <c r="J46" s="141">
        <v>2.5</v>
      </c>
      <c r="K46" s="141">
        <v>-0.5</v>
      </c>
      <c r="L46" s="141">
        <v>80</v>
      </c>
    </row>
    <row r="47" spans="1:12" x14ac:dyDescent="0.25">
      <c r="A47" s="31" t="s">
        <v>141</v>
      </c>
      <c r="B47" s="38">
        <v>1412</v>
      </c>
      <c r="C47" s="57">
        <v>255.2</v>
      </c>
      <c r="D47" s="57">
        <v>247</v>
      </c>
      <c r="E47" s="57">
        <v>338.9</v>
      </c>
      <c r="F47" s="57">
        <v>338.9</v>
      </c>
      <c r="G47" s="57">
        <v>0</v>
      </c>
      <c r="H47" s="57">
        <v>91.899999999999977</v>
      </c>
      <c r="I47" s="57">
        <v>137.2064777327935</v>
      </c>
      <c r="J47" s="141">
        <v>101</v>
      </c>
      <c r="K47" s="141">
        <v>237.89999999999998</v>
      </c>
      <c r="L47" s="141" t="s">
        <v>204</v>
      </c>
    </row>
    <row r="48" spans="1:12" x14ac:dyDescent="0.25">
      <c r="A48" s="31" t="s">
        <v>161</v>
      </c>
      <c r="B48" s="38">
        <v>1415</v>
      </c>
      <c r="C48" s="57">
        <v>32.700000000000003</v>
      </c>
      <c r="D48" s="57">
        <v>34.6</v>
      </c>
      <c r="E48" s="57">
        <v>21.4</v>
      </c>
      <c r="F48" s="57">
        <v>21.4</v>
      </c>
      <c r="G48" s="57">
        <v>0</v>
      </c>
      <c r="H48" s="57">
        <v>-13.200000000000003</v>
      </c>
      <c r="I48" s="57">
        <v>61.849710982658955</v>
      </c>
      <c r="J48" s="141">
        <v>17.2</v>
      </c>
      <c r="K48" s="141">
        <v>4.1999999999999993</v>
      </c>
      <c r="L48" s="140">
        <v>124.41860465116279</v>
      </c>
    </row>
    <row r="49" spans="1:12" ht="15.75" x14ac:dyDescent="0.25">
      <c r="A49" s="16" t="s">
        <v>36</v>
      </c>
      <c r="B49" s="40">
        <v>142</v>
      </c>
      <c r="C49" s="56">
        <v>1142.7</v>
      </c>
      <c r="D49" s="56">
        <v>1209.5999999999999</v>
      </c>
      <c r="E49" s="56">
        <v>919.30000000000007</v>
      </c>
      <c r="F49" s="56">
        <v>919.30000000000007</v>
      </c>
      <c r="G49" s="56">
        <v>0</v>
      </c>
      <c r="H49" s="56">
        <v>-290.29999999999984</v>
      </c>
      <c r="I49" s="56">
        <v>76.000330687830697</v>
      </c>
      <c r="J49" s="140">
        <v>771.4</v>
      </c>
      <c r="K49" s="144">
        <v>147.90000000000009</v>
      </c>
      <c r="L49" s="140">
        <v>119.17293233082708</v>
      </c>
    </row>
    <row r="50" spans="1:12" x14ac:dyDescent="0.25">
      <c r="A50" s="31" t="s">
        <v>142</v>
      </c>
      <c r="B50" s="38">
        <v>1422</v>
      </c>
      <c r="C50" s="57">
        <v>312.8</v>
      </c>
      <c r="D50" s="57">
        <v>356.8</v>
      </c>
      <c r="E50" s="57">
        <v>282.10000000000002</v>
      </c>
      <c r="F50" s="57">
        <v>282.10000000000002</v>
      </c>
      <c r="G50" s="57">
        <v>0</v>
      </c>
      <c r="H50" s="57">
        <v>-74.699999999999989</v>
      </c>
      <c r="I50" s="57">
        <v>79.063901345291484</v>
      </c>
      <c r="J50" s="141">
        <v>258.5</v>
      </c>
      <c r="K50" s="141">
        <v>23.600000000000023</v>
      </c>
      <c r="L50" s="141">
        <v>109.12959381044489</v>
      </c>
    </row>
    <row r="51" spans="1:12" ht="25.5" x14ac:dyDescent="0.25">
      <c r="A51" s="31" t="s">
        <v>143</v>
      </c>
      <c r="B51" s="38">
        <v>1423</v>
      </c>
      <c r="C51" s="57">
        <v>829.9</v>
      </c>
      <c r="D51" s="57">
        <v>852.8</v>
      </c>
      <c r="E51" s="57">
        <v>637.20000000000005</v>
      </c>
      <c r="F51" s="57">
        <v>637.20000000000005</v>
      </c>
      <c r="G51" s="57">
        <v>0</v>
      </c>
      <c r="H51" s="57">
        <v>-215.59999999999991</v>
      </c>
      <c r="I51" s="57">
        <v>74.718574108818032</v>
      </c>
      <c r="J51" s="141">
        <v>512.9</v>
      </c>
      <c r="K51" s="141">
        <v>124.30000000000007</v>
      </c>
      <c r="L51" s="141">
        <v>124.23474361473974</v>
      </c>
    </row>
    <row r="52" spans="1:12" x14ac:dyDescent="0.25">
      <c r="A52" s="16" t="s">
        <v>35</v>
      </c>
      <c r="B52" s="40">
        <v>143</v>
      </c>
      <c r="C52" s="56">
        <v>309.59999999999997</v>
      </c>
      <c r="D52" s="56">
        <v>309.59999999999997</v>
      </c>
      <c r="E52" s="56">
        <v>248.1</v>
      </c>
      <c r="F52" s="56">
        <v>248.1</v>
      </c>
      <c r="G52" s="56">
        <v>0</v>
      </c>
      <c r="H52" s="56">
        <v>-61.499999999999972</v>
      </c>
      <c r="I52" s="56">
        <v>80.135658914728694</v>
      </c>
      <c r="J52" s="140">
        <v>255.1</v>
      </c>
      <c r="K52" s="140">
        <v>-7</v>
      </c>
      <c r="L52" s="140">
        <v>97.255978047824385</v>
      </c>
    </row>
    <row r="53" spans="1:12" x14ac:dyDescent="0.25">
      <c r="A53" s="16" t="s">
        <v>28</v>
      </c>
      <c r="B53" s="40">
        <v>144</v>
      </c>
      <c r="C53" s="56">
        <v>3.8</v>
      </c>
      <c r="D53" s="56">
        <v>140.80000000000001</v>
      </c>
      <c r="E53" s="56">
        <v>193.4</v>
      </c>
      <c r="F53" s="56">
        <v>193.4</v>
      </c>
      <c r="G53" s="56">
        <v>0</v>
      </c>
      <c r="H53" s="56">
        <v>52.599999999999994</v>
      </c>
      <c r="I53" s="56">
        <v>137.35795454545453</v>
      </c>
      <c r="J53" s="140">
        <v>13.5</v>
      </c>
      <c r="K53" s="140">
        <v>179.9</v>
      </c>
      <c r="L53" s="140" t="s">
        <v>204</v>
      </c>
    </row>
    <row r="54" spans="1:12" x14ac:dyDescent="0.25">
      <c r="A54" s="16" t="s">
        <v>29</v>
      </c>
      <c r="B54" s="40">
        <v>145</v>
      </c>
      <c r="C54" s="56">
        <v>592.30000000000007</v>
      </c>
      <c r="D54" s="56">
        <v>644.69999999999993</v>
      </c>
      <c r="E54" s="56">
        <v>533.19999999999993</v>
      </c>
      <c r="F54" s="56">
        <v>496</v>
      </c>
      <c r="G54" s="56">
        <v>37.200000000000003</v>
      </c>
      <c r="H54" s="56">
        <v>-111.5</v>
      </c>
      <c r="I54" s="56">
        <v>82.705134170932212</v>
      </c>
      <c r="J54" s="140">
        <v>411.90000000000003</v>
      </c>
      <c r="K54" s="140">
        <v>121.2999999999999</v>
      </c>
      <c r="L54" s="140">
        <v>129.44889536295216</v>
      </c>
    </row>
    <row r="55" spans="1:12" ht="24" customHeight="1" x14ac:dyDescent="0.25">
      <c r="A55" s="10" t="s">
        <v>32</v>
      </c>
      <c r="B55" s="29">
        <v>19</v>
      </c>
      <c r="C55" s="60">
        <v>17</v>
      </c>
      <c r="D55" s="60">
        <v>21.8</v>
      </c>
      <c r="E55" s="60">
        <v>5.7</v>
      </c>
      <c r="F55" s="60">
        <v>0</v>
      </c>
      <c r="G55" s="55">
        <v>5.7</v>
      </c>
      <c r="H55" s="55">
        <v>-16.100000000000001</v>
      </c>
      <c r="I55" s="55">
        <v>26.146788990825687</v>
      </c>
      <c r="J55" s="55">
        <v>6.4</v>
      </c>
      <c r="K55" s="55">
        <v>-0.70000000000000018</v>
      </c>
      <c r="L55" s="55">
        <v>89.0625</v>
      </c>
    </row>
    <row r="56" spans="1:12" ht="18" customHeight="1" x14ac:dyDescent="0.25">
      <c r="A56" s="28" t="s">
        <v>33</v>
      </c>
      <c r="B56" s="30">
        <v>191</v>
      </c>
      <c r="C56" s="56">
        <v>17</v>
      </c>
      <c r="D56" s="56">
        <v>21.8</v>
      </c>
      <c r="E56" s="56">
        <v>5.7</v>
      </c>
      <c r="F56" s="56">
        <v>0</v>
      </c>
      <c r="G56" s="56">
        <v>5.7</v>
      </c>
      <c r="H56" s="56">
        <v>-16.100000000000001</v>
      </c>
      <c r="I56" s="56">
        <v>26.146788990825687</v>
      </c>
      <c r="J56" s="140">
        <v>6.4</v>
      </c>
      <c r="K56" s="144">
        <v>-0.70000000000000018</v>
      </c>
      <c r="L56" s="144">
        <v>89.0625</v>
      </c>
    </row>
    <row r="57" spans="1:12" s="83" customFormat="1" ht="16.5" customHeight="1" x14ac:dyDescent="0.2">
      <c r="A57" s="155" t="s">
        <v>38</v>
      </c>
      <c r="B57" s="156" t="s">
        <v>37</v>
      </c>
      <c r="C57" s="68">
        <v>90092.5</v>
      </c>
      <c r="D57" s="68">
        <v>97452</v>
      </c>
      <c r="E57" s="68">
        <v>56317.7</v>
      </c>
      <c r="F57" s="68">
        <v>55084.399999999994</v>
      </c>
      <c r="G57" s="68">
        <v>1233.3000000000002</v>
      </c>
      <c r="H57" s="68">
        <v>-41134.300000000003</v>
      </c>
      <c r="I57" s="68">
        <v>57.790194146862042</v>
      </c>
      <c r="J57" s="68">
        <v>47611.500000000007</v>
      </c>
      <c r="K57" s="68">
        <v>8706.1999999999898</v>
      </c>
      <c r="L57" s="68">
        <v>118.28591831805339</v>
      </c>
    </row>
    <row r="58" spans="1:12" s="83" customFormat="1" ht="16.5" customHeight="1" x14ac:dyDescent="0.2">
      <c r="A58" s="97" t="s">
        <v>152</v>
      </c>
      <c r="B58" s="89"/>
      <c r="C58" s="87"/>
      <c r="D58" s="87"/>
      <c r="E58" s="87"/>
      <c r="F58" s="87"/>
      <c r="G58" s="87"/>
      <c r="H58" s="87"/>
      <c r="I58" s="87"/>
      <c r="J58" s="141"/>
      <c r="K58" s="141"/>
      <c r="L58" s="141"/>
    </row>
    <row r="59" spans="1:12" s="83" customFormat="1" ht="16.5" customHeight="1" x14ac:dyDescent="0.2">
      <c r="A59" s="157" t="s">
        <v>39</v>
      </c>
      <c r="B59" s="158">
        <v>2</v>
      </c>
      <c r="C59" s="68">
        <v>84433.900000000009</v>
      </c>
      <c r="D59" s="68">
        <v>90355.8</v>
      </c>
      <c r="E59" s="68">
        <v>54659.399999999994</v>
      </c>
      <c r="F59" s="68">
        <v>54402.5</v>
      </c>
      <c r="G59" s="68">
        <v>256.89999999999998</v>
      </c>
      <c r="H59" s="68">
        <v>-35696.400000000009</v>
      </c>
      <c r="I59" s="68">
        <v>60.493515634856855</v>
      </c>
      <c r="J59" s="68">
        <v>45698.999999999993</v>
      </c>
      <c r="K59" s="68">
        <v>8960.4000000000015</v>
      </c>
      <c r="L59" s="68">
        <v>119.60743123481915</v>
      </c>
    </row>
    <row r="60" spans="1:12" s="83" customFormat="1" ht="16.5" customHeight="1" x14ac:dyDescent="0.2">
      <c r="A60" s="19" t="s">
        <v>125</v>
      </c>
      <c r="B60" s="90">
        <v>21</v>
      </c>
      <c r="C60" s="85">
        <v>9395.1999999999989</v>
      </c>
      <c r="D60" s="85">
        <v>9898.8000000000011</v>
      </c>
      <c r="E60" s="85">
        <v>5978.1</v>
      </c>
      <c r="F60" s="85">
        <v>5973.8</v>
      </c>
      <c r="G60" s="85">
        <v>4.3</v>
      </c>
      <c r="H60" s="85">
        <v>-3920.7000000000007</v>
      </c>
      <c r="I60" s="85">
        <v>60.392168747726991</v>
      </c>
      <c r="J60" s="85">
        <v>5251.4000000000005</v>
      </c>
      <c r="K60" s="85">
        <v>726.69999999999982</v>
      </c>
      <c r="L60" s="85">
        <v>113.8382145713524</v>
      </c>
    </row>
    <row r="61" spans="1:12" s="83" customFormat="1" ht="16.5" customHeight="1" x14ac:dyDescent="0.2">
      <c r="A61" s="19" t="s">
        <v>124</v>
      </c>
      <c r="B61" s="90">
        <v>22</v>
      </c>
      <c r="C61" s="85">
        <v>15543.8</v>
      </c>
      <c r="D61" s="85">
        <v>15499.7</v>
      </c>
      <c r="E61" s="85">
        <v>9036.1</v>
      </c>
      <c r="F61" s="85">
        <v>8942.7999999999993</v>
      </c>
      <c r="G61" s="85">
        <v>93.3</v>
      </c>
      <c r="H61" s="85">
        <v>-6463.6</v>
      </c>
      <c r="I61" s="85">
        <v>58.298547713826721</v>
      </c>
      <c r="J61" s="85">
        <v>8529.4</v>
      </c>
      <c r="K61" s="85">
        <v>506.70000000000073</v>
      </c>
      <c r="L61" s="85">
        <v>105.94062888362605</v>
      </c>
    </row>
    <row r="62" spans="1:12" s="83" customFormat="1" ht="16.5" customHeight="1" x14ac:dyDescent="0.2">
      <c r="A62" s="19" t="s">
        <v>189</v>
      </c>
      <c r="B62" s="90">
        <v>24</v>
      </c>
      <c r="C62" s="85">
        <v>2773</v>
      </c>
      <c r="D62" s="85">
        <v>2823.1</v>
      </c>
      <c r="E62" s="85">
        <v>1448</v>
      </c>
      <c r="F62" s="85">
        <v>1448</v>
      </c>
      <c r="G62" s="85">
        <v>0</v>
      </c>
      <c r="H62" s="85">
        <v>-1375.1</v>
      </c>
      <c r="I62" s="85">
        <v>51.291133859941198</v>
      </c>
      <c r="J62" s="85">
        <v>1144.4000000000001</v>
      </c>
      <c r="K62" s="85">
        <v>303.59999999999991</v>
      </c>
      <c r="L62" s="85">
        <v>126.52918559944075</v>
      </c>
    </row>
    <row r="63" spans="1:12" s="83" customFormat="1" ht="16.5" customHeight="1" x14ac:dyDescent="0.2">
      <c r="A63" s="27" t="s">
        <v>190</v>
      </c>
      <c r="B63" s="160">
        <v>241</v>
      </c>
      <c r="C63" s="87">
        <v>517.9</v>
      </c>
      <c r="D63" s="87">
        <v>576</v>
      </c>
      <c r="E63" s="87">
        <v>310.60000000000002</v>
      </c>
      <c r="F63" s="87">
        <v>310.60000000000002</v>
      </c>
      <c r="G63" s="87">
        <v>0</v>
      </c>
      <c r="H63" s="87">
        <v>-265.39999999999998</v>
      </c>
      <c r="I63" s="87">
        <v>53.923611111111114</v>
      </c>
      <c r="J63" s="87">
        <v>247.9</v>
      </c>
      <c r="K63" s="87">
        <v>62.700000000000017</v>
      </c>
      <c r="L63" s="87">
        <v>125.29245663574022</v>
      </c>
    </row>
    <row r="64" spans="1:12" s="83" customFormat="1" ht="16.5" customHeight="1" x14ac:dyDescent="0.2">
      <c r="A64" s="27" t="s">
        <v>191</v>
      </c>
      <c r="B64" s="160">
        <v>242</v>
      </c>
      <c r="C64" s="87">
        <v>2255.1</v>
      </c>
      <c r="D64" s="87">
        <v>2247.1</v>
      </c>
      <c r="E64" s="87">
        <v>1137.4000000000001</v>
      </c>
      <c r="F64" s="87">
        <v>1137.4000000000001</v>
      </c>
      <c r="G64" s="87">
        <v>0</v>
      </c>
      <c r="H64" s="87">
        <v>-1109.6999999999998</v>
      </c>
      <c r="I64" s="87">
        <v>50.61634996217348</v>
      </c>
      <c r="J64" s="87">
        <v>896.5</v>
      </c>
      <c r="K64" s="87">
        <v>240.90000000000009</v>
      </c>
      <c r="L64" s="87">
        <v>126.87116564417178</v>
      </c>
    </row>
    <row r="65" spans="1:12" s="83" customFormat="1" ht="16.5" customHeight="1" x14ac:dyDescent="0.2">
      <c r="A65" s="19" t="s">
        <v>200</v>
      </c>
      <c r="B65" s="90">
        <v>25</v>
      </c>
      <c r="C65" s="85">
        <v>3589.6</v>
      </c>
      <c r="D65" s="85">
        <v>4174.3999999999996</v>
      </c>
      <c r="E65" s="85">
        <v>2449</v>
      </c>
      <c r="F65" s="85">
        <v>2448.1</v>
      </c>
      <c r="G65" s="85">
        <v>0.9</v>
      </c>
      <c r="H65" s="85">
        <v>-1725.3999999999996</v>
      </c>
      <c r="I65" s="85">
        <v>58.667113836719054</v>
      </c>
      <c r="J65" s="85">
        <v>1452.5</v>
      </c>
      <c r="K65" s="85">
        <v>996.5</v>
      </c>
      <c r="L65" s="85">
        <v>168.60585197934594</v>
      </c>
    </row>
    <row r="66" spans="1:12" s="83" customFormat="1" ht="16.5" customHeight="1" x14ac:dyDescent="0.2">
      <c r="A66" s="19" t="s">
        <v>160</v>
      </c>
      <c r="B66" s="90">
        <v>26</v>
      </c>
      <c r="C66" s="85">
        <v>1460.5</v>
      </c>
      <c r="D66" s="85">
        <v>1858.4</v>
      </c>
      <c r="E66" s="85">
        <v>243.5</v>
      </c>
      <c r="F66" s="85">
        <v>215.4</v>
      </c>
      <c r="G66" s="85">
        <v>28.1</v>
      </c>
      <c r="H66" s="85">
        <v>-1614.9</v>
      </c>
      <c r="I66" s="85">
        <v>13.102668962548428</v>
      </c>
      <c r="J66" s="85">
        <v>263.3</v>
      </c>
      <c r="K66" s="85">
        <v>-19.800000000000011</v>
      </c>
      <c r="L66" s="85">
        <v>92.480060767185705</v>
      </c>
    </row>
    <row r="67" spans="1:12" s="83" customFormat="1" ht="16.5" customHeight="1" x14ac:dyDescent="0.2">
      <c r="A67" s="19" t="s">
        <v>123</v>
      </c>
      <c r="B67" s="90">
        <v>27</v>
      </c>
      <c r="C67" s="85">
        <v>32164.2</v>
      </c>
      <c r="D67" s="85">
        <v>35124.699999999997</v>
      </c>
      <c r="E67" s="85">
        <v>23285</v>
      </c>
      <c r="F67" s="85">
        <v>23285</v>
      </c>
      <c r="G67" s="85">
        <v>0</v>
      </c>
      <c r="H67" s="85">
        <v>-11839.699999999997</v>
      </c>
      <c r="I67" s="85">
        <v>66.292381144892346</v>
      </c>
      <c r="J67" s="85">
        <v>17849.600000000002</v>
      </c>
      <c r="K67" s="85">
        <v>5435.3999999999978</v>
      </c>
      <c r="L67" s="85">
        <v>130.45110254571532</v>
      </c>
    </row>
    <row r="68" spans="1:12" s="83" customFormat="1" ht="16.5" customHeight="1" x14ac:dyDescent="0.2">
      <c r="A68" s="19" t="s">
        <v>122</v>
      </c>
      <c r="B68" s="90">
        <v>28</v>
      </c>
      <c r="C68" s="85">
        <v>4593.5999999999995</v>
      </c>
      <c r="D68" s="85">
        <v>4770.7</v>
      </c>
      <c r="E68" s="85">
        <v>1900.8</v>
      </c>
      <c r="F68" s="85">
        <v>1770.5</v>
      </c>
      <c r="G68" s="85">
        <v>130.30000000000001</v>
      </c>
      <c r="H68" s="85">
        <v>-2869.8999999999996</v>
      </c>
      <c r="I68" s="85">
        <v>39.843209591883792</v>
      </c>
      <c r="J68" s="85">
        <v>2062.1</v>
      </c>
      <c r="K68" s="85">
        <v>-161.29999999999995</v>
      </c>
      <c r="L68" s="85">
        <v>92.177876921584783</v>
      </c>
    </row>
    <row r="69" spans="1:12" s="83" customFormat="1" ht="16.5" customHeight="1" x14ac:dyDescent="0.2">
      <c r="A69" s="12" t="s">
        <v>121</v>
      </c>
      <c r="B69" s="90">
        <v>29</v>
      </c>
      <c r="C69" s="85">
        <v>14914</v>
      </c>
      <c r="D69" s="85">
        <v>16206</v>
      </c>
      <c r="E69" s="85">
        <v>10318.9</v>
      </c>
      <c r="F69" s="85">
        <v>10318.9</v>
      </c>
      <c r="G69" s="85">
        <v>0</v>
      </c>
      <c r="H69" s="85">
        <v>-5887.1</v>
      </c>
      <c r="I69" s="85">
        <v>63.673330865111687</v>
      </c>
      <c r="J69" s="85">
        <v>9146.2999999999993</v>
      </c>
      <c r="K69" s="85">
        <v>1172.6000000000004</v>
      </c>
      <c r="L69" s="85">
        <v>112.82048478619771</v>
      </c>
    </row>
    <row r="70" spans="1:12" s="83" customFormat="1" ht="27" customHeight="1" x14ac:dyDescent="0.2">
      <c r="A70" s="92" t="s">
        <v>129</v>
      </c>
      <c r="B70" s="91">
        <v>291</v>
      </c>
      <c r="C70" s="87">
        <v>14914</v>
      </c>
      <c r="D70" s="87">
        <v>16206</v>
      </c>
      <c r="E70" s="87">
        <v>10318.9</v>
      </c>
      <c r="F70" s="87">
        <v>10318.9</v>
      </c>
      <c r="G70" s="87">
        <v>0</v>
      </c>
      <c r="H70" s="87">
        <v>-5887.1</v>
      </c>
      <c r="I70" s="87">
        <v>63.673330865111687</v>
      </c>
      <c r="J70" s="87">
        <v>9146.2999999999993</v>
      </c>
      <c r="K70" s="87">
        <v>1172.6000000000004</v>
      </c>
      <c r="L70" s="87">
        <v>112.82048478619771</v>
      </c>
    </row>
    <row r="71" spans="1:12" s="83" customFormat="1" ht="16.5" customHeight="1" x14ac:dyDescent="0.2">
      <c r="A71" s="159" t="s">
        <v>119</v>
      </c>
      <c r="B71" s="158">
        <v>3</v>
      </c>
      <c r="C71" s="68">
        <v>5658.6000000000013</v>
      </c>
      <c r="D71" s="68">
        <v>7096.2</v>
      </c>
      <c r="E71" s="68">
        <v>1658.3</v>
      </c>
      <c r="F71" s="68">
        <v>681.89999999999986</v>
      </c>
      <c r="G71" s="68">
        <v>976.40000000000009</v>
      </c>
      <c r="H71" s="68">
        <v>-5437.9</v>
      </c>
      <c r="I71" s="68">
        <v>23.368845297483158</v>
      </c>
      <c r="J71" s="68">
        <v>1912.5000000000002</v>
      </c>
      <c r="K71" s="68">
        <v>-254.20000000000027</v>
      </c>
      <c r="L71" s="68">
        <v>86.708496732026134</v>
      </c>
    </row>
    <row r="72" spans="1:12" s="83" customFormat="1" ht="16.5" customHeight="1" x14ac:dyDescent="0.2">
      <c r="A72" s="19" t="s">
        <v>120</v>
      </c>
      <c r="B72" s="90">
        <v>31</v>
      </c>
      <c r="C72" s="85">
        <v>4123.5</v>
      </c>
      <c r="D72" s="85">
        <v>5191.0999999999995</v>
      </c>
      <c r="E72" s="85">
        <v>1225.4000000000001</v>
      </c>
      <c r="F72" s="85">
        <v>263.19999999999982</v>
      </c>
      <c r="G72" s="85">
        <v>962.2</v>
      </c>
      <c r="H72" s="85">
        <v>-3965.6999999999994</v>
      </c>
      <c r="I72" s="85">
        <v>23.605786827454686</v>
      </c>
      <c r="J72" s="85">
        <v>1438.7</v>
      </c>
      <c r="K72" s="85">
        <v>-213.29999999999995</v>
      </c>
      <c r="L72" s="85">
        <v>85.17411552095642</v>
      </c>
    </row>
    <row r="73" spans="1:12" s="83" customFormat="1" ht="16.5" customHeight="1" x14ac:dyDescent="0.2">
      <c r="A73" s="22" t="s">
        <v>4</v>
      </c>
      <c r="B73" s="90"/>
      <c r="C73" s="87"/>
      <c r="D73" s="87"/>
      <c r="E73" s="87"/>
      <c r="F73" s="87"/>
      <c r="G73" s="87"/>
      <c r="H73" s="87"/>
      <c r="I73" s="87"/>
      <c r="J73" s="141"/>
      <c r="K73" s="141"/>
      <c r="L73" s="141"/>
    </row>
    <row r="74" spans="1:12" s="83" customFormat="1" ht="16.5" customHeight="1" x14ac:dyDescent="0.2">
      <c r="A74" s="50" t="s">
        <v>127</v>
      </c>
      <c r="B74" s="91">
        <v>319</v>
      </c>
      <c r="C74" s="87">
        <v>2663.3</v>
      </c>
      <c r="D74" s="87">
        <v>2763.9</v>
      </c>
      <c r="E74" s="87">
        <v>961.7</v>
      </c>
      <c r="F74" s="87">
        <v>76.400000000000063</v>
      </c>
      <c r="G74" s="87">
        <v>885.3</v>
      </c>
      <c r="H74" s="87">
        <v>-1802.2</v>
      </c>
      <c r="I74" s="87">
        <v>34.79503599985528</v>
      </c>
      <c r="J74" s="87">
        <v>868.6</v>
      </c>
      <c r="K74" s="87">
        <v>93.100000000000023</v>
      </c>
      <c r="L74" s="87">
        <v>110.71839742113747</v>
      </c>
    </row>
    <row r="75" spans="1:12" s="83" customFormat="1" ht="16.5" customHeight="1" x14ac:dyDescent="0.2">
      <c r="A75" s="133" t="s">
        <v>199</v>
      </c>
      <c r="B75" s="93" t="s">
        <v>197</v>
      </c>
      <c r="C75" s="85">
        <v>1520.3</v>
      </c>
      <c r="D75" s="85">
        <v>1891.4999999999998</v>
      </c>
      <c r="E75" s="85">
        <v>429.90000000000003</v>
      </c>
      <c r="F75" s="85">
        <v>415.70000000000005</v>
      </c>
      <c r="G75" s="85">
        <v>14.2</v>
      </c>
      <c r="H75" s="85">
        <v>-1461.5999999999997</v>
      </c>
      <c r="I75" s="85">
        <v>22.727993655828712</v>
      </c>
      <c r="J75" s="85">
        <v>467.2</v>
      </c>
      <c r="K75" s="85">
        <v>-37.299999999999955</v>
      </c>
      <c r="L75" s="85">
        <v>92.016267123287676</v>
      </c>
    </row>
    <row r="76" spans="1:12" s="83" customFormat="1" ht="27.75" customHeight="1" x14ac:dyDescent="0.2">
      <c r="A76" s="132" t="s">
        <v>149</v>
      </c>
      <c r="B76" s="65" t="s">
        <v>198</v>
      </c>
      <c r="C76" s="85">
        <v>14.8</v>
      </c>
      <c r="D76" s="85">
        <v>13.599999999999998</v>
      </c>
      <c r="E76" s="85">
        <v>3</v>
      </c>
      <c r="F76" s="85">
        <v>3</v>
      </c>
      <c r="G76" s="85">
        <v>0</v>
      </c>
      <c r="H76" s="85">
        <v>-10.599999999999998</v>
      </c>
      <c r="I76" s="85">
        <v>22.058823529411768</v>
      </c>
      <c r="J76" s="85">
        <v>6.6</v>
      </c>
      <c r="K76" s="85">
        <v>-3.5999999999999996</v>
      </c>
      <c r="L76" s="85">
        <v>45.45454545454546</v>
      </c>
    </row>
    <row r="77" spans="1:12" ht="20.25" customHeight="1" x14ac:dyDescent="0.25">
      <c r="A77" s="66" t="s">
        <v>131</v>
      </c>
      <c r="B77" s="67" t="s">
        <v>126</v>
      </c>
      <c r="C77" s="68">
        <v>-15136</v>
      </c>
      <c r="D77" s="68">
        <v>-19631.000000000007</v>
      </c>
      <c r="E77" s="68">
        <v>-3047.1000000000013</v>
      </c>
      <c r="F77" s="68">
        <v>-2023.3000000000011</v>
      </c>
      <c r="G77" s="68">
        <v>-1023.8000000000002</v>
      </c>
      <c r="H77" s="68">
        <v>16583.900000000005</v>
      </c>
      <c r="I77" s="68">
        <v>15.521878661301002</v>
      </c>
      <c r="J77" s="148">
        <v>-4294.8000000000065</v>
      </c>
      <c r="K77" s="148">
        <v>1247.7000000000053</v>
      </c>
      <c r="L77" s="148">
        <v>70.948588991338283</v>
      </c>
    </row>
    <row r="78" spans="1:12" ht="21.75" customHeight="1" x14ac:dyDescent="0.25">
      <c r="A78" s="69" t="s">
        <v>116</v>
      </c>
      <c r="B78" s="94" t="s">
        <v>158</v>
      </c>
      <c r="C78" s="70">
        <v>15136</v>
      </c>
      <c r="D78" s="70">
        <v>19631.000000000007</v>
      </c>
      <c r="E78" s="70">
        <v>3047.1000000000013</v>
      </c>
      <c r="F78" s="70">
        <v>2023.3000000000011</v>
      </c>
      <c r="G78" s="70">
        <v>1023.8000000000002</v>
      </c>
      <c r="H78" s="70">
        <v>-16583.900000000005</v>
      </c>
      <c r="I78" s="70">
        <v>15.521878661301002</v>
      </c>
      <c r="J78" s="150">
        <v>4294.8000000000065</v>
      </c>
      <c r="K78" s="150">
        <v>-1247.7000000000053</v>
      </c>
      <c r="L78" s="150">
        <v>70.948588991338283</v>
      </c>
    </row>
    <row r="79" spans="1:12" ht="17.25" x14ac:dyDescent="0.25">
      <c r="A79" s="71" t="s">
        <v>61</v>
      </c>
      <c r="B79" s="67" t="s">
        <v>62</v>
      </c>
      <c r="C79" s="68">
        <v>-866.89999999999986</v>
      </c>
      <c r="D79" s="68">
        <v>-4541.7999999999993</v>
      </c>
      <c r="E79" s="68">
        <v>-642.30000000000007</v>
      </c>
      <c r="F79" s="68">
        <v>-38.9</v>
      </c>
      <c r="G79" s="68">
        <v>-603.40000000000009</v>
      </c>
      <c r="H79" s="68">
        <v>3899.4999999999991</v>
      </c>
      <c r="I79" s="68">
        <v>14.141970143995778</v>
      </c>
      <c r="J79" s="147">
        <v>-348.69999999999993</v>
      </c>
      <c r="K79" s="147">
        <v>-293.60000000000014</v>
      </c>
      <c r="L79" s="147">
        <v>184.19845139088048</v>
      </c>
    </row>
    <row r="80" spans="1:12" x14ac:dyDescent="0.25">
      <c r="A80" s="36" t="s">
        <v>64</v>
      </c>
      <c r="B80" s="34" t="s">
        <v>63</v>
      </c>
      <c r="C80" s="61">
        <v>1193.4000000000001</v>
      </c>
      <c r="D80" s="61">
        <v>751</v>
      </c>
      <c r="E80" s="61">
        <v>-391.7</v>
      </c>
      <c r="F80" s="61">
        <v>-391.7</v>
      </c>
      <c r="G80" s="61">
        <v>0</v>
      </c>
      <c r="H80" s="61">
        <v>-1142.7</v>
      </c>
      <c r="I80" s="61" t="s">
        <v>206</v>
      </c>
      <c r="J80" s="146">
        <v>225.3</v>
      </c>
      <c r="K80" s="146">
        <v>-617</v>
      </c>
      <c r="L80" s="146" t="s">
        <v>206</v>
      </c>
    </row>
    <row r="81" spans="1:12" ht="14.25" customHeight="1" x14ac:dyDescent="0.25">
      <c r="A81" s="17" t="s">
        <v>68</v>
      </c>
      <c r="B81" s="35" t="s">
        <v>65</v>
      </c>
      <c r="C81" s="56">
        <v>-6.6</v>
      </c>
      <c r="D81" s="56">
        <v>-328.6</v>
      </c>
      <c r="E81" s="56">
        <v>-475</v>
      </c>
      <c r="F81" s="56">
        <v>-475</v>
      </c>
      <c r="G81" s="56">
        <v>0</v>
      </c>
      <c r="H81" s="56">
        <v>-146.39999999999998</v>
      </c>
      <c r="I81" s="56">
        <v>144.55264759586123</v>
      </c>
      <c r="J81" s="140">
        <v>131.4</v>
      </c>
      <c r="K81" s="140">
        <v>-606.4</v>
      </c>
      <c r="L81" s="140" t="s">
        <v>206</v>
      </c>
    </row>
    <row r="82" spans="1:12" x14ac:dyDescent="0.25">
      <c r="A82" s="17" t="s">
        <v>69</v>
      </c>
      <c r="B82" s="35" t="s">
        <v>70</v>
      </c>
      <c r="C82" s="56">
        <v>1200</v>
      </c>
      <c r="D82" s="56">
        <v>1079.5999999999999</v>
      </c>
      <c r="E82" s="56">
        <v>83.299999999999983</v>
      </c>
      <c r="F82" s="56">
        <v>83.299999999999983</v>
      </c>
      <c r="G82" s="56">
        <v>0</v>
      </c>
      <c r="H82" s="56">
        <v>-996.3</v>
      </c>
      <c r="I82" s="56">
        <v>7.7158206743238225</v>
      </c>
      <c r="J82" s="140">
        <v>93.9</v>
      </c>
      <c r="K82" s="140">
        <v>-10.600000000000023</v>
      </c>
      <c r="L82" s="140">
        <v>88.711395101171433</v>
      </c>
    </row>
    <row r="83" spans="1:12" x14ac:dyDescent="0.25">
      <c r="A83" s="37" t="s">
        <v>74</v>
      </c>
      <c r="B83" s="34" t="s">
        <v>73</v>
      </c>
      <c r="C83" s="61">
        <v>0</v>
      </c>
      <c r="D83" s="61">
        <v>0</v>
      </c>
      <c r="E83" s="61">
        <v>73</v>
      </c>
      <c r="F83" s="61">
        <v>98.300000000000011</v>
      </c>
      <c r="G83" s="61">
        <v>-25.300000000000011</v>
      </c>
      <c r="H83" s="61">
        <v>73</v>
      </c>
      <c r="I83" s="61" t="s">
        <v>0</v>
      </c>
      <c r="J83" s="146">
        <v>-17.600000000000023</v>
      </c>
      <c r="K83" s="146">
        <v>90.600000000000023</v>
      </c>
      <c r="L83" s="146" t="s">
        <v>206</v>
      </c>
    </row>
    <row r="84" spans="1:12" x14ac:dyDescent="0.25">
      <c r="A84" s="17" t="s">
        <v>72</v>
      </c>
      <c r="B84" s="35" t="s">
        <v>144</v>
      </c>
      <c r="C84" s="56">
        <v>0</v>
      </c>
      <c r="D84" s="56">
        <v>0</v>
      </c>
      <c r="E84" s="56">
        <v>1603.4</v>
      </c>
      <c r="F84" s="56">
        <v>1211.4000000000001</v>
      </c>
      <c r="G84" s="56">
        <v>392</v>
      </c>
      <c r="H84" s="56">
        <v>1603.4</v>
      </c>
      <c r="I84" s="56" t="s">
        <v>0</v>
      </c>
      <c r="J84" s="140">
        <v>778.1</v>
      </c>
      <c r="K84" s="140">
        <v>825.30000000000007</v>
      </c>
      <c r="L84" s="140" t="s">
        <v>204</v>
      </c>
    </row>
    <row r="85" spans="1:12" x14ac:dyDescent="0.25">
      <c r="A85" s="17" t="s">
        <v>75</v>
      </c>
      <c r="B85" s="35" t="s">
        <v>145</v>
      </c>
      <c r="C85" s="56">
        <v>0</v>
      </c>
      <c r="D85" s="56">
        <v>0</v>
      </c>
      <c r="E85" s="56">
        <v>-1530.4</v>
      </c>
      <c r="F85" s="56">
        <v>-1113.1000000000001</v>
      </c>
      <c r="G85" s="56">
        <v>-417.3</v>
      </c>
      <c r="H85" s="56">
        <v>-1530.4</v>
      </c>
      <c r="I85" s="56" t="s">
        <v>0</v>
      </c>
      <c r="J85" s="140">
        <v>-795.7</v>
      </c>
      <c r="K85" s="140">
        <v>-734.7</v>
      </c>
      <c r="L85" s="140">
        <v>192.33379414352143</v>
      </c>
    </row>
    <row r="86" spans="1:12" x14ac:dyDescent="0.25">
      <c r="A86" s="36" t="s">
        <v>79</v>
      </c>
      <c r="B86" s="34" t="s">
        <v>76</v>
      </c>
      <c r="C86" s="61">
        <v>0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 t="s">
        <v>0</v>
      </c>
      <c r="J86" s="146">
        <v>-8.6</v>
      </c>
      <c r="K86" s="146">
        <v>8.6</v>
      </c>
      <c r="L86" s="146">
        <v>0</v>
      </c>
    </row>
    <row r="87" spans="1:12" ht="15.75" customHeight="1" x14ac:dyDescent="0.25">
      <c r="A87" s="17" t="s">
        <v>77</v>
      </c>
      <c r="B87" s="35" t="s">
        <v>78</v>
      </c>
      <c r="C87" s="35"/>
      <c r="D87" s="56">
        <v>0</v>
      </c>
      <c r="E87" s="56">
        <v>0</v>
      </c>
      <c r="F87" s="56">
        <v>0</v>
      </c>
      <c r="G87" s="56">
        <v>0</v>
      </c>
      <c r="H87" s="56">
        <v>0</v>
      </c>
      <c r="I87" s="56" t="s">
        <v>0</v>
      </c>
      <c r="J87" s="146">
        <v>-8.6</v>
      </c>
      <c r="K87" s="146">
        <v>8.6</v>
      </c>
      <c r="L87" s="146"/>
    </row>
    <row r="88" spans="1:12" x14ac:dyDescent="0.25">
      <c r="A88" s="53" t="s">
        <v>83</v>
      </c>
      <c r="B88" s="34" t="s">
        <v>81</v>
      </c>
      <c r="C88" s="61">
        <v>59.2</v>
      </c>
      <c r="D88" s="61">
        <v>59.2</v>
      </c>
      <c r="E88" s="61">
        <v>32.700000000000003</v>
      </c>
      <c r="F88" s="61">
        <v>32.700000000000003</v>
      </c>
      <c r="G88" s="61">
        <v>0</v>
      </c>
      <c r="H88" s="61">
        <v>-26.5</v>
      </c>
      <c r="I88" s="61">
        <v>55.236486486486491</v>
      </c>
      <c r="J88" s="146">
        <v>29.9</v>
      </c>
      <c r="K88" s="146">
        <v>2.8000000000000043</v>
      </c>
      <c r="L88" s="146">
        <v>109.3645484949833</v>
      </c>
    </row>
    <row r="89" spans="1:12" ht="30" x14ac:dyDescent="0.25">
      <c r="A89" s="17" t="s">
        <v>80</v>
      </c>
      <c r="B89" s="35" t="s">
        <v>82</v>
      </c>
      <c r="C89" s="63">
        <v>59.2</v>
      </c>
      <c r="D89" s="63">
        <v>59.2</v>
      </c>
      <c r="E89" s="63">
        <v>32.700000000000003</v>
      </c>
      <c r="F89" s="63">
        <v>32.700000000000003</v>
      </c>
      <c r="G89" s="63">
        <v>0</v>
      </c>
      <c r="H89" s="56">
        <v>-26.5</v>
      </c>
      <c r="I89" s="56">
        <v>55.236486486486491</v>
      </c>
      <c r="J89" s="140">
        <v>29.9</v>
      </c>
      <c r="K89" s="140">
        <v>2.8000000000000043</v>
      </c>
      <c r="L89" s="140">
        <v>109.3645484949833</v>
      </c>
    </row>
    <row r="90" spans="1:12" ht="28.5" x14ac:dyDescent="0.25">
      <c r="A90" s="52" t="s">
        <v>87</v>
      </c>
      <c r="B90" s="34" t="s">
        <v>85</v>
      </c>
      <c r="C90" s="61">
        <v>-2119.5</v>
      </c>
      <c r="D90" s="61">
        <v>-5352</v>
      </c>
      <c r="E90" s="61">
        <v>-356.3</v>
      </c>
      <c r="F90" s="61">
        <v>221.8</v>
      </c>
      <c r="G90" s="61">
        <v>-578.1</v>
      </c>
      <c r="H90" s="61">
        <v>4995.7</v>
      </c>
      <c r="I90" s="61">
        <v>6.6573243647234683</v>
      </c>
      <c r="J90" s="146">
        <v>-577.69999999999993</v>
      </c>
      <c r="K90" s="146">
        <v>221.39999999999992</v>
      </c>
      <c r="L90" s="146">
        <v>61.67561017829324</v>
      </c>
    </row>
    <row r="91" spans="1:12" ht="19.5" customHeight="1" x14ac:dyDescent="0.25">
      <c r="A91" s="17" t="s">
        <v>84</v>
      </c>
      <c r="B91" s="35" t="s">
        <v>86</v>
      </c>
      <c r="C91" s="56">
        <v>-1991.8</v>
      </c>
      <c r="D91" s="56">
        <v>-5224.3</v>
      </c>
      <c r="E91" s="56">
        <v>-213.5</v>
      </c>
      <c r="F91" s="56">
        <v>85.300000000000011</v>
      </c>
      <c r="G91" s="56">
        <v>-298.8</v>
      </c>
      <c r="H91" s="56">
        <v>5010.8</v>
      </c>
      <c r="I91" s="56">
        <v>4.086671898627567</v>
      </c>
      <c r="J91" s="140">
        <v>32.700000000000003</v>
      </c>
      <c r="K91" s="140">
        <v>-246.2</v>
      </c>
      <c r="L91" s="140" t="s">
        <v>206</v>
      </c>
    </row>
    <row r="92" spans="1:12" ht="20.25" customHeight="1" x14ac:dyDescent="0.25">
      <c r="A92" s="17" t="s">
        <v>88</v>
      </c>
      <c r="B92" s="35" t="s">
        <v>89</v>
      </c>
      <c r="C92" s="56">
        <v>-127.7</v>
      </c>
      <c r="D92" s="56">
        <v>-127.7</v>
      </c>
      <c r="E92" s="56">
        <v>-142.80000000000001</v>
      </c>
      <c r="F92" s="56">
        <v>136.5</v>
      </c>
      <c r="G92" s="56">
        <v>-279.3</v>
      </c>
      <c r="H92" s="56">
        <v>-15.100000000000009</v>
      </c>
      <c r="I92" s="56">
        <v>111.82458888018793</v>
      </c>
      <c r="J92" s="140">
        <v>-610.4</v>
      </c>
      <c r="K92" s="140">
        <v>467.59999999999997</v>
      </c>
      <c r="L92" s="140">
        <v>23.394495412844041</v>
      </c>
    </row>
    <row r="93" spans="1:12" ht="17.25" x14ac:dyDescent="0.25">
      <c r="A93" s="66" t="s">
        <v>90</v>
      </c>
      <c r="B93" s="67" t="s">
        <v>71</v>
      </c>
      <c r="C93" s="68">
        <v>13807.800000000001</v>
      </c>
      <c r="D93" s="68">
        <v>17552.8</v>
      </c>
      <c r="E93" s="68">
        <v>6604.1999999999989</v>
      </c>
      <c r="F93" s="68">
        <v>5270.4</v>
      </c>
      <c r="G93" s="68">
        <v>1333.8</v>
      </c>
      <c r="H93" s="68">
        <v>-10948.6</v>
      </c>
      <c r="I93" s="68">
        <v>37.624766419032859</v>
      </c>
      <c r="J93" s="147">
        <v>5532.5</v>
      </c>
      <c r="K93" s="147">
        <v>1071.6999999999989</v>
      </c>
      <c r="L93" s="148">
        <v>119.37098960686849</v>
      </c>
    </row>
    <row r="94" spans="1:12" ht="18.75" customHeight="1" x14ac:dyDescent="0.25">
      <c r="A94" s="36" t="s">
        <v>91</v>
      </c>
      <c r="B94" s="34" t="s">
        <v>92</v>
      </c>
      <c r="C94" s="61">
        <v>4600</v>
      </c>
      <c r="D94" s="61">
        <v>-300</v>
      </c>
      <c r="E94" s="61">
        <v>-1370</v>
      </c>
      <c r="F94" s="61">
        <v>-1370</v>
      </c>
      <c r="G94" s="61">
        <v>0</v>
      </c>
      <c r="H94" s="61">
        <v>-1070</v>
      </c>
      <c r="I94" s="61" t="s">
        <v>204</v>
      </c>
      <c r="J94" s="146">
        <v>3957</v>
      </c>
      <c r="K94" s="146">
        <v>-5327</v>
      </c>
      <c r="L94" s="146" t="s">
        <v>206</v>
      </c>
    </row>
    <row r="95" spans="1:12" ht="17.25" customHeight="1" x14ac:dyDescent="0.25">
      <c r="A95" s="17" t="s">
        <v>130</v>
      </c>
      <c r="B95" s="35" t="s">
        <v>93</v>
      </c>
      <c r="C95" s="56">
        <v>4610</v>
      </c>
      <c r="D95" s="56">
        <v>-290</v>
      </c>
      <c r="E95" s="56">
        <v>-1591.5</v>
      </c>
      <c r="F95" s="56">
        <v>-1591.5</v>
      </c>
      <c r="G95" s="56">
        <v>0</v>
      </c>
      <c r="H95" s="56">
        <v>-1301.5</v>
      </c>
      <c r="I95" s="56" t="s">
        <v>204</v>
      </c>
      <c r="J95" s="140">
        <v>3908.2</v>
      </c>
      <c r="K95" s="140">
        <v>-5499.7</v>
      </c>
      <c r="L95" s="140" t="s">
        <v>206</v>
      </c>
    </row>
    <row r="96" spans="1:12" ht="16.5" customHeight="1" x14ac:dyDescent="0.25">
      <c r="A96" s="17" t="s">
        <v>66</v>
      </c>
      <c r="B96" s="35" t="s">
        <v>94</v>
      </c>
      <c r="C96" s="35"/>
      <c r="D96" s="56">
        <v>-10</v>
      </c>
      <c r="E96" s="56">
        <v>0</v>
      </c>
      <c r="F96" s="56">
        <v>0</v>
      </c>
      <c r="G96" s="56">
        <v>0</v>
      </c>
      <c r="H96" s="56">
        <v>10</v>
      </c>
      <c r="I96" s="56">
        <v>0</v>
      </c>
      <c r="J96" s="140">
        <v>0</v>
      </c>
      <c r="K96" s="138"/>
      <c r="L96" s="140" t="s">
        <v>0</v>
      </c>
    </row>
    <row r="97" spans="1:12" ht="17.25" customHeight="1" x14ac:dyDescent="0.25">
      <c r="A97" s="17" t="s">
        <v>95</v>
      </c>
      <c r="B97" s="35" t="s">
        <v>96</v>
      </c>
      <c r="C97" s="56">
        <v>0</v>
      </c>
      <c r="D97" s="56">
        <v>0</v>
      </c>
      <c r="E97" s="56">
        <v>221.5</v>
      </c>
      <c r="F97" s="56">
        <v>221.5</v>
      </c>
      <c r="G97" s="56">
        <v>0</v>
      </c>
      <c r="H97" s="56">
        <v>221.5</v>
      </c>
      <c r="I97" s="56" t="s">
        <v>0</v>
      </c>
      <c r="J97" s="140">
        <v>48.8</v>
      </c>
      <c r="K97" s="140">
        <v>172.7</v>
      </c>
      <c r="L97" s="140" t="s">
        <v>204</v>
      </c>
    </row>
    <row r="98" spans="1:12" ht="15.75" customHeight="1" x14ac:dyDescent="0.25">
      <c r="A98" s="52" t="s">
        <v>98</v>
      </c>
      <c r="B98" s="34" t="s">
        <v>97</v>
      </c>
      <c r="C98" s="61">
        <v>0</v>
      </c>
      <c r="D98" s="61">
        <v>0</v>
      </c>
      <c r="E98" s="61">
        <v>0</v>
      </c>
      <c r="F98" s="61">
        <v>0</v>
      </c>
      <c r="G98" s="61">
        <v>0</v>
      </c>
      <c r="H98" s="61">
        <v>0</v>
      </c>
      <c r="I98" s="61" t="s">
        <v>0</v>
      </c>
      <c r="J98" s="140">
        <v>0</v>
      </c>
      <c r="K98" s="140">
        <v>0</v>
      </c>
      <c r="L98" s="140" t="s">
        <v>0</v>
      </c>
    </row>
    <row r="99" spans="1:12" x14ac:dyDescent="0.25">
      <c r="A99" s="17" t="s">
        <v>99</v>
      </c>
      <c r="B99" s="35" t="s">
        <v>100</v>
      </c>
      <c r="C99" s="56">
        <v>0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 t="s">
        <v>0</v>
      </c>
      <c r="J99" s="140">
        <v>0</v>
      </c>
      <c r="K99" s="140">
        <v>0</v>
      </c>
      <c r="L99" s="140">
        <v>0</v>
      </c>
    </row>
    <row r="100" spans="1:12" ht="28.5" x14ac:dyDescent="0.25">
      <c r="A100" s="53" t="s">
        <v>104</v>
      </c>
      <c r="B100" s="34" t="s">
        <v>102</v>
      </c>
      <c r="C100" s="61">
        <v>0</v>
      </c>
      <c r="D100" s="61">
        <v>0</v>
      </c>
      <c r="E100" s="61">
        <v>770</v>
      </c>
      <c r="F100" s="61">
        <v>770</v>
      </c>
      <c r="G100" s="61">
        <v>0</v>
      </c>
      <c r="H100" s="61">
        <v>770</v>
      </c>
      <c r="I100" s="61" t="s">
        <v>0</v>
      </c>
      <c r="J100" s="146">
        <v>0</v>
      </c>
      <c r="K100" s="146">
        <v>770</v>
      </c>
      <c r="L100" s="146" t="s">
        <v>0</v>
      </c>
    </row>
    <row r="101" spans="1:12" ht="18.75" customHeight="1" x14ac:dyDescent="0.25">
      <c r="A101" s="20" t="s">
        <v>101</v>
      </c>
      <c r="B101" s="35" t="s">
        <v>103</v>
      </c>
      <c r="C101" s="56">
        <v>0</v>
      </c>
      <c r="D101" s="56">
        <v>0</v>
      </c>
      <c r="E101" s="56">
        <v>720</v>
      </c>
      <c r="F101" s="56">
        <v>720</v>
      </c>
      <c r="G101" s="56">
        <v>0</v>
      </c>
      <c r="H101" s="56">
        <v>720</v>
      </c>
      <c r="I101" s="56" t="s">
        <v>0</v>
      </c>
      <c r="J101" s="140">
        <v>0</v>
      </c>
      <c r="K101" s="140">
        <v>720</v>
      </c>
      <c r="L101" s="140" t="s">
        <v>0</v>
      </c>
    </row>
    <row r="102" spans="1:12" ht="30" customHeight="1" x14ac:dyDescent="0.25">
      <c r="A102" s="17" t="s">
        <v>105</v>
      </c>
      <c r="B102" s="35" t="s">
        <v>106</v>
      </c>
      <c r="C102" s="35"/>
      <c r="D102" s="56">
        <v>0</v>
      </c>
      <c r="E102" s="56">
        <v>50</v>
      </c>
      <c r="F102" s="56">
        <v>50</v>
      </c>
      <c r="G102" s="56">
        <v>0</v>
      </c>
      <c r="H102" s="56">
        <v>50</v>
      </c>
      <c r="I102" s="56" t="s">
        <v>0</v>
      </c>
      <c r="J102" s="146">
        <v>0</v>
      </c>
      <c r="K102" s="146"/>
      <c r="L102" s="146"/>
    </row>
    <row r="103" spans="1:12" ht="18" customHeight="1" x14ac:dyDescent="0.25">
      <c r="A103" s="36" t="s">
        <v>108</v>
      </c>
      <c r="B103" s="34" t="s">
        <v>107</v>
      </c>
      <c r="C103" s="61">
        <v>9207.8000000000011</v>
      </c>
      <c r="D103" s="61">
        <v>17852.8</v>
      </c>
      <c r="E103" s="61">
        <v>7204.1999999999989</v>
      </c>
      <c r="F103" s="61">
        <v>5870.3999999999987</v>
      </c>
      <c r="G103" s="61">
        <v>1333.8</v>
      </c>
      <c r="H103" s="61">
        <v>-10648.6</v>
      </c>
      <c r="I103" s="61">
        <v>40.353333930811971</v>
      </c>
      <c r="J103" s="146">
        <v>1575.5</v>
      </c>
      <c r="K103" s="146">
        <v>5628.6999999999989</v>
      </c>
      <c r="L103" s="146" t="s">
        <v>204</v>
      </c>
    </row>
    <row r="104" spans="1:12" ht="18.75" customHeight="1" x14ac:dyDescent="0.25">
      <c r="A104" s="49" t="s">
        <v>146</v>
      </c>
      <c r="B104" s="51" t="s">
        <v>109</v>
      </c>
      <c r="C104" s="56">
        <v>11868.7</v>
      </c>
      <c r="D104" s="56">
        <v>20513.7</v>
      </c>
      <c r="E104" s="56">
        <v>8548.2999999999993</v>
      </c>
      <c r="F104" s="56">
        <v>7214.4999999999991</v>
      </c>
      <c r="G104" s="56">
        <v>1333.8</v>
      </c>
      <c r="H104" s="56">
        <v>-11965.400000000001</v>
      </c>
      <c r="I104" s="56">
        <v>41.671175848335494</v>
      </c>
      <c r="J104" s="140">
        <v>3267.9</v>
      </c>
      <c r="K104" s="140">
        <v>5280.4</v>
      </c>
      <c r="L104" s="146">
        <v>0</v>
      </c>
    </row>
    <row r="105" spans="1:12" ht="18.75" customHeight="1" x14ac:dyDescent="0.25">
      <c r="A105" s="17" t="s">
        <v>147</v>
      </c>
      <c r="B105" s="51" t="s">
        <v>109</v>
      </c>
      <c r="C105" s="56">
        <v>-2660.9</v>
      </c>
      <c r="D105" s="56">
        <v>-2660.9</v>
      </c>
      <c r="E105" s="56">
        <v>-1344.1</v>
      </c>
      <c r="F105" s="56">
        <v>-1344.1</v>
      </c>
      <c r="G105" s="56">
        <v>0</v>
      </c>
      <c r="H105" s="56">
        <v>1316.8000000000002</v>
      </c>
      <c r="I105" s="56">
        <v>50.512984328610614</v>
      </c>
      <c r="J105" s="140">
        <v>-1692.4</v>
      </c>
      <c r="K105" s="140">
        <v>348.30000000000018</v>
      </c>
      <c r="L105" s="140">
        <v>79.41975892224059</v>
      </c>
    </row>
    <row r="106" spans="1:12" ht="22.5" customHeight="1" x14ac:dyDescent="0.25">
      <c r="A106" s="73" t="s">
        <v>113</v>
      </c>
      <c r="B106" s="80" t="s">
        <v>110</v>
      </c>
      <c r="C106" s="74">
        <v>2195.0999999999985</v>
      </c>
      <c r="D106" s="74">
        <v>6620.0000000000091</v>
      </c>
      <c r="E106" s="74">
        <v>-2914.7999999999975</v>
      </c>
      <c r="F106" s="74">
        <v>-3208.199999999998</v>
      </c>
      <c r="G106" s="74">
        <v>293.40000000000032</v>
      </c>
      <c r="H106" s="74">
        <v>-9534.8000000000065</v>
      </c>
      <c r="I106" s="74" t="s">
        <v>206</v>
      </c>
      <c r="J106" s="151">
        <v>-888.99999999999363</v>
      </c>
      <c r="K106" s="151">
        <v>-2025.8000000000038</v>
      </c>
      <c r="L106" s="151" t="s">
        <v>204</v>
      </c>
    </row>
    <row r="107" spans="1:12" ht="21" customHeight="1" x14ac:dyDescent="0.25">
      <c r="A107" s="75" t="s">
        <v>114</v>
      </c>
      <c r="B107" s="76" t="s">
        <v>111</v>
      </c>
      <c r="C107" s="77">
        <v>4413.3</v>
      </c>
      <c r="D107" s="77">
        <v>9792.9</v>
      </c>
      <c r="E107" s="77">
        <v>9791.1</v>
      </c>
      <c r="F107" s="77">
        <v>8478.7999999999993</v>
      </c>
      <c r="G107" s="77">
        <v>1312.3</v>
      </c>
      <c r="H107" s="77">
        <v>-1.7999999999992724</v>
      </c>
      <c r="I107" s="77">
        <v>99.981619336458053</v>
      </c>
      <c r="J107" s="148">
        <v>4860.5999999999995</v>
      </c>
      <c r="K107" s="148">
        <v>4930.5000000000009</v>
      </c>
      <c r="L107" s="148" t="s">
        <v>204</v>
      </c>
    </row>
    <row r="108" spans="1:12" ht="21" customHeight="1" x14ac:dyDescent="0.25">
      <c r="A108" s="75" t="s">
        <v>193</v>
      </c>
      <c r="B108" s="76" t="s">
        <v>192</v>
      </c>
      <c r="C108" s="77">
        <v>0</v>
      </c>
      <c r="D108" s="77">
        <v>0</v>
      </c>
      <c r="E108" s="77">
        <v>-2.2000000000000002</v>
      </c>
      <c r="F108" s="77">
        <v>3.3</v>
      </c>
      <c r="G108" s="77">
        <v>-5.5</v>
      </c>
      <c r="H108" s="77">
        <v>-2.2000000000000002</v>
      </c>
      <c r="I108" s="77" t="s">
        <v>0</v>
      </c>
      <c r="J108" s="148">
        <v>-1.7</v>
      </c>
      <c r="K108" s="136">
        <v>0</v>
      </c>
      <c r="L108" s="149">
        <v>0</v>
      </c>
    </row>
    <row r="109" spans="1:12" ht="22.5" customHeight="1" x14ac:dyDescent="0.25">
      <c r="A109" s="78" t="s">
        <v>115</v>
      </c>
      <c r="B109" s="79" t="s">
        <v>112</v>
      </c>
      <c r="C109" s="77">
        <v>-2218.2000000000016</v>
      </c>
      <c r="D109" s="77">
        <v>-3172.8999999999896</v>
      </c>
      <c r="E109" s="77">
        <v>-12703.699999999997</v>
      </c>
      <c r="F109" s="77">
        <v>-11690.299999999997</v>
      </c>
      <c r="G109" s="77">
        <v>-1013.3999999999996</v>
      </c>
      <c r="H109" s="77">
        <v>-9530.8000000000065</v>
      </c>
      <c r="I109" s="77" t="s">
        <v>204</v>
      </c>
      <c r="J109" s="148">
        <v>-5747.8999999999933</v>
      </c>
      <c r="K109" s="148">
        <v>-6955.8000000000038</v>
      </c>
      <c r="L109" s="148" t="s">
        <v>204</v>
      </c>
    </row>
    <row r="113" spans="2:2" x14ac:dyDescent="0.25">
      <c r="B113" s="152"/>
    </row>
  </sheetData>
  <mergeCells count="14">
    <mergeCell ref="K1:L1"/>
    <mergeCell ref="J7:J8"/>
    <mergeCell ref="K7:L7"/>
    <mergeCell ref="A2:I2"/>
    <mergeCell ref="A4:I4"/>
    <mergeCell ref="A3:I3"/>
    <mergeCell ref="B7:B8"/>
    <mergeCell ref="A7:A8"/>
    <mergeCell ref="D7:D8"/>
    <mergeCell ref="C7:C8"/>
    <mergeCell ref="E7:E8"/>
    <mergeCell ref="H7:I7"/>
    <mergeCell ref="A5:I5"/>
    <mergeCell ref="F7:G7"/>
  </mergeCells>
  <printOptions horizontalCentered="1"/>
  <pageMargins left="0" right="0" top="0.39370078740157483" bottom="0.39370078740157483" header="0" footer="0"/>
  <pageSetup paperSize="9" scale="58" orientation="portrait" blackAndWhite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A5" sqref="A5:K5"/>
    </sheetView>
  </sheetViews>
  <sheetFormatPr defaultRowHeight="15" x14ac:dyDescent="0.2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 x14ac:dyDescent="0.25">
      <c r="J1" s="181" t="s">
        <v>155</v>
      </c>
      <c r="K1" s="181"/>
    </row>
    <row r="2" spans="1:12" ht="20.25" x14ac:dyDescent="0.25">
      <c r="A2" s="169" t="s">
        <v>157</v>
      </c>
      <c r="B2" s="169"/>
      <c r="C2" s="169"/>
      <c r="D2" s="169"/>
      <c r="E2" s="169"/>
      <c r="F2" s="169"/>
      <c r="G2" s="169"/>
      <c r="H2" s="169"/>
      <c r="I2" s="169"/>
    </row>
    <row r="3" spans="1:12" ht="20.25" x14ac:dyDescent="0.25">
      <c r="A3" s="169" t="s">
        <v>202</v>
      </c>
      <c r="B3" s="169"/>
      <c r="C3" s="169"/>
      <c r="D3" s="169"/>
      <c r="E3" s="169"/>
      <c r="F3" s="169"/>
      <c r="G3" s="169"/>
      <c r="H3" s="169"/>
      <c r="I3" s="169"/>
    </row>
    <row r="4" spans="1:12" ht="20.25" x14ac:dyDescent="0.25">
      <c r="A4" s="169" t="s">
        <v>159</v>
      </c>
      <c r="B4" s="169"/>
      <c r="C4" s="169"/>
      <c r="D4" s="169"/>
      <c r="E4" s="169"/>
      <c r="F4" s="169"/>
      <c r="G4" s="169"/>
      <c r="H4" s="169"/>
      <c r="I4" s="169"/>
    </row>
    <row r="5" spans="1:12" ht="15.75" x14ac:dyDescent="0.25">
      <c r="A5" s="172" t="s">
        <v>203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</row>
    <row r="6" spans="1:12" ht="15.75" x14ac:dyDescent="0.25">
      <c r="A6" s="175"/>
      <c r="B6" s="175"/>
      <c r="C6" s="175"/>
      <c r="D6" s="175"/>
      <c r="E6" s="175"/>
      <c r="F6" s="175"/>
      <c r="G6" s="175"/>
      <c r="H6" s="175"/>
      <c r="I6" s="175"/>
    </row>
    <row r="7" spans="1:12" ht="20.25" customHeight="1" x14ac:dyDescent="0.25">
      <c r="L7" s="81" t="s">
        <v>11</v>
      </c>
    </row>
    <row r="8" spans="1:12" ht="30" customHeight="1" x14ac:dyDescent="0.25">
      <c r="A8" s="182" t="s">
        <v>20</v>
      </c>
      <c r="B8" s="126" t="s">
        <v>128</v>
      </c>
      <c r="C8" s="179" t="s">
        <v>194</v>
      </c>
      <c r="D8" s="178" t="s">
        <v>14</v>
      </c>
      <c r="E8" s="178" t="s">
        <v>21</v>
      </c>
      <c r="F8" s="173" t="s">
        <v>163</v>
      </c>
      <c r="G8" s="173"/>
      <c r="H8" s="178" t="s">
        <v>15</v>
      </c>
      <c r="I8" s="178"/>
      <c r="J8" s="178" t="s">
        <v>18</v>
      </c>
      <c r="K8" s="178" t="s">
        <v>19</v>
      </c>
      <c r="L8" s="178"/>
    </row>
    <row r="9" spans="1:12" ht="29.25" x14ac:dyDescent="0.25">
      <c r="A9" s="182"/>
      <c r="B9" s="127"/>
      <c r="C9" s="180"/>
      <c r="D9" s="178"/>
      <c r="E9" s="178"/>
      <c r="F9" s="98" t="s">
        <v>165</v>
      </c>
      <c r="G9" s="98" t="s">
        <v>164</v>
      </c>
      <c r="H9" s="82" t="s">
        <v>156</v>
      </c>
      <c r="I9" s="82" t="s">
        <v>16</v>
      </c>
      <c r="J9" s="178"/>
      <c r="K9" s="153" t="s">
        <v>154</v>
      </c>
      <c r="L9" s="82" t="s">
        <v>16</v>
      </c>
    </row>
    <row r="10" spans="1:12" x14ac:dyDescent="0.2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</row>
    <row r="11" spans="1:12" ht="20.100000000000001" customHeight="1" x14ac:dyDescent="0.25">
      <c r="A11" s="154" t="s">
        <v>38</v>
      </c>
      <c r="B11" s="95" t="s">
        <v>37</v>
      </c>
      <c r="C11" s="96">
        <v>90092.5</v>
      </c>
      <c r="D11" s="96">
        <v>97452</v>
      </c>
      <c r="E11" s="96">
        <v>56317.7</v>
      </c>
      <c r="F11" s="96">
        <v>55084.399999999994</v>
      </c>
      <c r="G11" s="96">
        <v>1233.3000000000002</v>
      </c>
      <c r="H11" s="96">
        <v>-41134.300000000003</v>
      </c>
      <c r="I11" s="96">
        <v>57.790194146862042</v>
      </c>
      <c r="J11" s="96">
        <v>47611.500000000007</v>
      </c>
      <c r="K11" s="96">
        <v>8706.1999999999898</v>
      </c>
      <c r="L11" s="96">
        <v>118.28591831805339</v>
      </c>
    </row>
    <row r="12" spans="1:12" ht="17.25" customHeight="1" x14ac:dyDescent="0.25">
      <c r="A12" s="24" t="s">
        <v>168</v>
      </c>
      <c r="B12" s="95"/>
      <c r="C12" s="95"/>
      <c r="D12" s="96"/>
      <c r="E12" s="96"/>
      <c r="F12" s="96"/>
      <c r="G12" s="96"/>
      <c r="H12" s="96"/>
      <c r="I12" s="96"/>
      <c r="J12" s="145"/>
      <c r="K12" s="145"/>
      <c r="L12" s="145"/>
    </row>
    <row r="13" spans="1:12" ht="20.100000000000001" customHeight="1" x14ac:dyDescent="0.25">
      <c r="A13" s="49" t="s">
        <v>44</v>
      </c>
      <c r="B13" s="84" t="s">
        <v>42</v>
      </c>
      <c r="C13" s="85">
        <v>9954.2999999999993</v>
      </c>
      <c r="D13" s="85">
        <v>11955.8</v>
      </c>
      <c r="E13" s="85">
        <v>5780.8</v>
      </c>
      <c r="F13" s="85">
        <v>5751.8</v>
      </c>
      <c r="G13" s="85">
        <v>29</v>
      </c>
      <c r="H13" s="85">
        <v>-6174.9999999999991</v>
      </c>
      <c r="I13" s="85">
        <v>48.351427758911996</v>
      </c>
      <c r="J13" s="85">
        <v>5040.1000000000004</v>
      </c>
      <c r="K13" s="85">
        <v>740.69999999999982</v>
      </c>
      <c r="L13" s="85">
        <v>114.6961369814091</v>
      </c>
    </row>
    <row r="14" spans="1:12" ht="16.5" customHeight="1" x14ac:dyDescent="0.25">
      <c r="A14" s="86" t="s">
        <v>118</v>
      </c>
      <c r="B14" s="88" t="s">
        <v>117</v>
      </c>
      <c r="C14" s="87">
        <v>2094.5</v>
      </c>
      <c r="D14" s="87">
        <v>2167.6999999999998</v>
      </c>
      <c r="E14" s="87">
        <v>1574.8</v>
      </c>
      <c r="F14" s="87">
        <v>1574.8</v>
      </c>
      <c r="G14" s="87">
        <v>0</v>
      </c>
      <c r="H14" s="87">
        <v>-592.89999999999986</v>
      </c>
      <c r="I14" s="87">
        <v>72.648429210684142</v>
      </c>
      <c r="J14" s="87">
        <v>1811.2</v>
      </c>
      <c r="K14" s="87">
        <v>-236.40000000000009</v>
      </c>
      <c r="L14" s="87">
        <v>86.947879858657245</v>
      </c>
    </row>
    <row r="15" spans="1:12" ht="20.100000000000001" customHeight="1" x14ac:dyDescent="0.25">
      <c r="A15" s="49" t="s">
        <v>45</v>
      </c>
      <c r="B15" s="84" t="s">
        <v>43</v>
      </c>
      <c r="C15" s="85">
        <v>758.1</v>
      </c>
      <c r="D15" s="85">
        <v>885.9</v>
      </c>
      <c r="E15" s="85">
        <v>426</v>
      </c>
      <c r="F15" s="85">
        <v>424.6</v>
      </c>
      <c r="G15" s="85">
        <v>1.4</v>
      </c>
      <c r="H15" s="85">
        <v>-459.9</v>
      </c>
      <c r="I15" s="85">
        <v>48.086691500169323</v>
      </c>
      <c r="J15" s="85">
        <v>414.1</v>
      </c>
      <c r="K15" s="85">
        <v>11.899999999999977</v>
      </c>
      <c r="L15" s="85">
        <v>102.87370200434678</v>
      </c>
    </row>
    <row r="16" spans="1:12" ht="15" customHeight="1" x14ac:dyDescent="0.25">
      <c r="A16" s="86" t="s">
        <v>118</v>
      </c>
      <c r="B16" s="88" t="s">
        <v>117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 t="s">
        <v>0</v>
      </c>
      <c r="J16" s="87">
        <v>0</v>
      </c>
      <c r="K16" s="87">
        <v>0</v>
      </c>
      <c r="L16" s="87" t="s">
        <v>0</v>
      </c>
    </row>
    <row r="17" spans="1:12" ht="20.100000000000001" customHeight="1" x14ac:dyDescent="0.25">
      <c r="A17" s="49" t="s">
        <v>46</v>
      </c>
      <c r="B17" s="84" t="s">
        <v>47</v>
      </c>
      <c r="C17" s="85">
        <v>5830.6</v>
      </c>
      <c r="D17" s="85">
        <v>5987.7</v>
      </c>
      <c r="E17" s="85">
        <v>3526.6</v>
      </c>
      <c r="F17" s="85">
        <v>3506.6</v>
      </c>
      <c r="G17" s="85">
        <v>20</v>
      </c>
      <c r="H17" s="85">
        <v>-2461.1</v>
      </c>
      <c r="I17" s="85">
        <v>58.897406349683521</v>
      </c>
      <c r="J17" s="85">
        <v>3104.1</v>
      </c>
      <c r="K17" s="85">
        <v>422.5</v>
      </c>
      <c r="L17" s="85">
        <v>113.61103057246866</v>
      </c>
    </row>
    <row r="18" spans="1:12" ht="18" customHeight="1" x14ac:dyDescent="0.25">
      <c r="A18" s="86" t="s">
        <v>118</v>
      </c>
      <c r="B18" s="88" t="s">
        <v>117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 t="s">
        <v>0</v>
      </c>
      <c r="J18" s="87">
        <v>0</v>
      </c>
      <c r="K18" s="87">
        <v>0</v>
      </c>
      <c r="L18" s="87" t="s">
        <v>0</v>
      </c>
    </row>
    <row r="19" spans="1:12" ht="21.75" customHeight="1" x14ac:dyDescent="0.25">
      <c r="A19" s="49" t="s">
        <v>41</v>
      </c>
      <c r="B19" s="84" t="s">
        <v>48</v>
      </c>
      <c r="C19" s="85">
        <v>9018.2000000000007</v>
      </c>
      <c r="D19" s="85">
        <v>10205.200000000001</v>
      </c>
      <c r="E19" s="85">
        <v>4579</v>
      </c>
      <c r="F19" s="85">
        <v>3539.6</v>
      </c>
      <c r="G19" s="85">
        <v>1039.4000000000001</v>
      </c>
      <c r="H19" s="85">
        <v>-5626.2000000000007</v>
      </c>
      <c r="I19" s="85">
        <v>44.869282326656993</v>
      </c>
      <c r="J19" s="85">
        <v>3166</v>
      </c>
      <c r="K19" s="85">
        <v>1413</v>
      </c>
      <c r="L19" s="85">
        <v>144.63044851547696</v>
      </c>
    </row>
    <row r="20" spans="1:12" ht="20.100000000000001" customHeight="1" x14ac:dyDescent="0.25">
      <c r="A20" s="86" t="s">
        <v>118</v>
      </c>
      <c r="B20" s="88" t="s">
        <v>117</v>
      </c>
      <c r="C20" s="87">
        <v>1414.7</v>
      </c>
      <c r="D20" s="87">
        <v>1585.7</v>
      </c>
      <c r="E20" s="87">
        <v>754.4</v>
      </c>
      <c r="F20" s="87">
        <v>754.4</v>
      </c>
      <c r="G20" s="87">
        <v>0</v>
      </c>
      <c r="H20" s="87">
        <v>-831.30000000000007</v>
      </c>
      <c r="I20" s="87">
        <v>47.575203380210631</v>
      </c>
      <c r="J20" s="87">
        <v>468.1</v>
      </c>
      <c r="K20" s="87">
        <v>286.29999999999995</v>
      </c>
      <c r="L20" s="87">
        <v>161.16214484084597</v>
      </c>
    </row>
    <row r="21" spans="1:12" ht="20.100000000000001" customHeight="1" x14ac:dyDescent="0.25">
      <c r="A21" s="49" t="s">
        <v>50</v>
      </c>
      <c r="B21" s="84" t="s">
        <v>49</v>
      </c>
      <c r="C21" s="85">
        <v>548.9</v>
      </c>
      <c r="D21" s="85">
        <v>555.4</v>
      </c>
      <c r="E21" s="85">
        <v>201.6</v>
      </c>
      <c r="F21" s="85">
        <v>195.4</v>
      </c>
      <c r="G21" s="85">
        <v>6.2</v>
      </c>
      <c r="H21" s="85">
        <v>-353.79999999999995</v>
      </c>
      <c r="I21" s="85">
        <v>36.298163485776023</v>
      </c>
      <c r="J21" s="85">
        <v>134.80000000000001</v>
      </c>
      <c r="K21" s="85">
        <v>66.799999999999983</v>
      </c>
      <c r="L21" s="85">
        <v>149.55489614243322</v>
      </c>
    </row>
    <row r="22" spans="1:12" ht="18" customHeight="1" x14ac:dyDescent="0.25">
      <c r="A22" s="86" t="s">
        <v>118</v>
      </c>
      <c r="B22" s="88" t="s">
        <v>117</v>
      </c>
      <c r="C22" s="87">
        <v>0</v>
      </c>
      <c r="D22" s="87">
        <v>12.7</v>
      </c>
      <c r="E22" s="87">
        <v>12.6</v>
      </c>
      <c r="F22" s="87">
        <v>12.6</v>
      </c>
      <c r="G22" s="87">
        <v>0</v>
      </c>
      <c r="H22" s="87">
        <v>-9.9999999999999645E-2</v>
      </c>
      <c r="I22" s="87">
        <v>99.212598425196859</v>
      </c>
      <c r="J22" s="87">
        <v>3.8</v>
      </c>
      <c r="K22" s="87">
        <v>8.8000000000000007</v>
      </c>
      <c r="L22" s="87" t="s">
        <v>204</v>
      </c>
    </row>
    <row r="23" spans="1:12" ht="27" customHeight="1" x14ac:dyDescent="0.25">
      <c r="A23" s="49" t="s">
        <v>52</v>
      </c>
      <c r="B23" s="84" t="s">
        <v>51</v>
      </c>
      <c r="C23" s="85">
        <v>675.9</v>
      </c>
      <c r="D23" s="85">
        <v>688.9</v>
      </c>
      <c r="E23" s="85">
        <v>151.4</v>
      </c>
      <c r="F23" s="85">
        <v>148.9</v>
      </c>
      <c r="G23" s="85">
        <v>2.5</v>
      </c>
      <c r="H23" s="85">
        <v>-537.5</v>
      </c>
      <c r="I23" s="85">
        <v>21.977064886050226</v>
      </c>
      <c r="J23" s="85">
        <v>146.9</v>
      </c>
      <c r="K23" s="85">
        <v>4.5</v>
      </c>
      <c r="L23" s="85">
        <v>103.0633083730429</v>
      </c>
    </row>
    <row r="24" spans="1:12" ht="17.25" customHeight="1" x14ac:dyDescent="0.25">
      <c r="A24" s="86" t="s">
        <v>118</v>
      </c>
      <c r="B24" s="88" t="s">
        <v>117</v>
      </c>
      <c r="C24" s="87">
        <v>0</v>
      </c>
      <c r="D24" s="87">
        <v>126.7</v>
      </c>
      <c r="E24" s="87">
        <v>126.6</v>
      </c>
      <c r="F24" s="87">
        <v>126.6</v>
      </c>
      <c r="G24" s="87">
        <v>0</v>
      </c>
      <c r="H24" s="87">
        <v>-0.10000000000000853</v>
      </c>
      <c r="I24" s="87">
        <v>99.921073401736379</v>
      </c>
      <c r="J24" s="87">
        <v>91.7</v>
      </c>
      <c r="K24" s="87">
        <v>34.899999999999991</v>
      </c>
      <c r="L24" s="87">
        <v>138.05888767720828</v>
      </c>
    </row>
    <row r="25" spans="1:12" ht="20.100000000000001" customHeight="1" x14ac:dyDescent="0.25">
      <c r="A25" s="49" t="s">
        <v>53</v>
      </c>
      <c r="B25" s="84" t="s">
        <v>54</v>
      </c>
      <c r="C25" s="85">
        <v>7901.8</v>
      </c>
      <c r="D25" s="85">
        <v>15608.100000000002</v>
      </c>
      <c r="E25" s="85">
        <v>8521.1</v>
      </c>
      <c r="F25" s="85">
        <v>8419.5</v>
      </c>
      <c r="G25" s="85">
        <v>101.6</v>
      </c>
      <c r="H25" s="85">
        <v>-7087.0000000000018</v>
      </c>
      <c r="I25" s="85">
        <v>54.594088966626295</v>
      </c>
      <c r="J25" s="85">
        <v>8545.5999999999985</v>
      </c>
      <c r="K25" s="85">
        <v>-24.499999999998181</v>
      </c>
      <c r="L25" s="85">
        <v>99.7133027522936</v>
      </c>
    </row>
    <row r="26" spans="1:12" ht="15.75" customHeight="1" x14ac:dyDescent="0.25">
      <c r="A26" s="86" t="s">
        <v>118</v>
      </c>
      <c r="B26" s="88" t="s">
        <v>117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 t="s">
        <v>0</v>
      </c>
      <c r="J26" s="87">
        <v>0</v>
      </c>
      <c r="K26" s="87">
        <v>0</v>
      </c>
      <c r="L26" s="87" t="s">
        <v>0</v>
      </c>
    </row>
    <row r="27" spans="1:12" ht="15.75" customHeight="1" x14ac:dyDescent="0.25">
      <c r="A27" s="49" t="s">
        <v>56</v>
      </c>
      <c r="B27" s="84" t="s">
        <v>55</v>
      </c>
      <c r="C27" s="85">
        <v>1027.5</v>
      </c>
      <c r="D27" s="85">
        <v>1091.8</v>
      </c>
      <c r="E27" s="85">
        <v>608.1</v>
      </c>
      <c r="F27" s="85">
        <v>607.6</v>
      </c>
      <c r="G27" s="85">
        <v>0.5</v>
      </c>
      <c r="H27" s="85">
        <v>-483.69999999999993</v>
      </c>
      <c r="I27" s="85">
        <v>55.697014105147467</v>
      </c>
      <c r="J27" s="85">
        <v>504.9</v>
      </c>
      <c r="K27" s="85">
        <v>103.20000000000005</v>
      </c>
      <c r="L27" s="85">
        <v>120.43969102792633</v>
      </c>
    </row>
    <row r="28" spans="1:12" ht="20.100000000000001" customHeight="1" x14ac:dyDescent="0.25">
      <c r="A28" s="86" t="s">
        <v>118</v>
      </c>
      <c r="B28" s="88" t="s">
        <v>117</v>
      </c>
      <c r="C28" s="87">
        <v>268.60000000000002</v>
      </c>
      <c r="D28" s="87">
        <v>287.7</v>
      </c>
      <c r="E28" s="87">
        <v>180.2</v>
      </c>
      <c r="F28" s="87">
        <v>180.2</v>
      </c>
      <c r="G28" s="87">
        <v>0</v>
      </c>
      <c r="H28" s="87">
        <v>-107.5</v>
      </c>
      <c r="I28" s="87">
        <v>62.634688912061179</v>
      </c>
      <c r="J28" s="87">
        <v>151.69999999999999</v>
      </c>
      <c r="K28" s="87">
        <v>28.5</v>
      </c>
      <c r="L28" s="87">
        <v>118.78707976268952</v>
      </c>
    </row>
    <row r="29" spans="1:12" ht="15.75" x14ac:dyDescent="0.25">
      <c r="A29" s="49" t="s">
        <v>58</v>
      </c>
      <c r="B29" s="84" t="s">
        <v>57</v>
      </c>
      <c r="C29" s="85">
        <v>13655.4</v>
      </c>
      <c r="D29" s="85">
        <v>14393.6</v>
      </c>
      <c r="E29" s="85">
        <v>9022.9</v>
      </c>
      <c r="F29" s="85">
        <v>8990.2999999999993</v>
      </c>
      <c r="G29" s="85">
        <v>32.6</v>
      </c>
      <c r="H29" s="85">
        <v>-5370.7000000000007</v>
      </c>
      <c r="I29" s="85">
        <v>62.686888617163184</v>
      </c>
      <c r="J29" s="85">
        <v>8114.4</v>
      </c>
      <c r="K29" s="85">
        <v>908.5</v>
      </c>
      <c r="L29" s="85">
        <v>111.19614512471657</v>
      </c>
    </row>
    <row r="30" spans="1:12" x14ac:dyDescent="0.25">
      <c r="A30" s="86" t="s">
        <v>118</v>
      </c>
      <c r="B30" s="88" t="s">
        <v>117</v>
      </c>
      <c r="C30" s="87">
        <v>10653.3</v>
      </c>
      <c r="D30" s="87">
        <v>11380.7</v>
      </c>
      <c r="E30" s="87">
        <v>7323.7</v>
      </c>
      <c r="F30" s="87">
        <v>7323.7</v>
      </c>
      <c r="G30" s="87">
        <v>0</v>
      </c>
      <c r="H30" s="87">
        <v>-4057.0000000000009</v>
      </c>
      <c r="I30" s="87">
        <v>64.351929143198575</v>
      </c>
      <c r="J30" s="87">
        <v>6385.5</v>
      </c>
      <c r="K30" s="87">
        <v>938.19999999999982</v>
      </c>
      <c r="L30" s="87">
        <v>114.69266306475609</v>
      </c>
    </row>
    <row r="31" spans="1:12" ht="15.75" x14ac:dyDescent="0.25">
      <c r="A31" s="49" t="s">
        <v>60</v>
      </c>
      <c r="B31" s="84" t="s">
        <v>59</v>
      </c>
      <c r="C31" s="85">
        <v>11530.4</v>
      </c>
      <c r="D31" s="85">
        <v>36079.600000000006</v>
      </c>
      <c r="E31" s="85">
        <v>23500.200000000004</v>
      </c>
      <c r="F31" s="85">
        <v>23500.1</v>
      </c>
      <c r="G31" s="85">
        <v>0.1</v>
      </c>
      <c r="H31" s="85">
        <v>-12579.400000000001</v>
      </c>
      <c r="I31" s="85">
        <v>65.134314127651081</v>
      </c>
      <c r="J31" s="85">
        <v>18440.599999999999</v>
      </c>
      <c r="K31" s="85">
        <v>5059.6000000000058</v>
      </c>
      <c r="L31" s="85">
        <v>127.43728512087462</v>
      </c>
    </row>
    <row r="32" spans="1:12" x14ac:dyDescent="0.25">
      <c r="A32" s="86" t="s">
        <v>118</v>
      </c>
      <c r="B32" s="88" t="s">
        <v>117</v>
      </c>
      <c r="C32" s="87">
        <v>482.9</v>
      </c>
      <c r="D32" s="87">
        <v>644.79999999999995</v>
      </c>
      <c r="E32" s="87">
        <v>346.6</v>
      </c>
      <c r="F32" s="87">
        <v>346.6</v>
      </c>
      <c r="G32" s="87">
        <v>0</v>
      </c>
      <c r="H32" s="87">
        <v>-298.19999999999993</v>
      </c>
      <c r="I32" s="87">
        <v>53.75310173697271</v>
      </c>
      <c r="J32" s="87">
        <v>234.3</v>
      </c>
      <c r="K32" s="87">
        <v>112.30000000000001</v>
      </c>
      <c r="L32" s="87">
        <v>147.93000426803243</v>
      </c>
    </row>
  </sheetData>
  <mergeCells count="14">
    <mergeCell ref="A5:K5"/>
    <mergeCell ref="E8:E9"/>
    <mergeCell ref="H8:I8"/>
    <mergeCell ref="A4:I4"/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podval</vt:lpstr>
      <vt:lpstr>econ</vt:lpstr>
      <vt:lpstr>funcț</vt:lpstr>
      <vt:lpstr>econ!Заголовки_для_печати</vt:lpstr>
      <vt:lpstr>econ!Область_печати</vt:lpstr>
      <vt:lpstr>funcț!Область_печати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2022-09-22T10:07:57Z</dcterms:modified>
</cp:coreProperties>
</file>