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loud\SAR\01\SDDS\SDDS plus\2025\publicare MF\"/>
    </mc:Choice>
  </mc:AlternateContent>
  <bookViews>
    <workbookView xWindow="0" yWindow="0" windowWidth="14400" windowHeight="15600"/>
  </bookViews>
  <sheets>
    <sheet name="31 martie 2025" sheetId="1" r:id="rId1"/>
  </sheets>
  <externalReferences>
    <externalReference r:id="rId2"/>
  </externalReferences>
  <definedNames>
    <definedName name="_xlnm._FilterDatabase" localSheetId="0" hidden="1">'31 martie 2025'!$A$3:$D$49</definedName>
    <definedName name="_xlnm.Print_Area" localSheetId="0">'31 martie 2025'!$A$1:$D$55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C16" i="1"/>
  <c r="D9" i="1" l="1"/>
  <c r="C5" i="1" l="1"/>
  <c r="C4" i="1" s="1"/>
  <c r="C9" i="1" l="1"/>
  <c r="D44" i="1" l="1"/>
  <c r="C44" i="1" l="1"/>
  <c r="D5" i="1" l="1"/>
  <c r="D4" i="1" l="1"/>
  <c r="C47" i="1" l="1"/>
  <c r="D47" i="1" l="1"/>
</calcChain>
</file>

<file path=xl/connections.xml><?xml version="1.0" encoding="utf-8"?>
<connections xmlns="http://schemas.openxmlformats.org/spreadsheetml/2006/main">
  <connection id="1" name="pro" type="4" refreshedVersion="0" background="1">
    <webPr xml="1" sourceData="1" url="C:\Documents and Settings\AleX\Desktop\pro.xml" htmlTables="1" htmlFormat="all"/>
  </connection>
</connections>
</file>

<file path=xl/sharedStrings.xml><?xml version="1.0" encoding="utf-8"?>
<sst xmlns="http://schemas.openxmlformats.org/spreadsheetml/2006/main" count="107" uniqueCount="55">
  <si>
    <t xml:space="preserve"> </t>
  </si>
  <si>
    <t>Unitatatea de măsură</t>
  </si>
  <si>
    <t>Valori mobiliare de stat</t>
  </si>
  <si>
    <t>Împrumuturi</t>
  </si>
  <si>
    <t>Creditori interni</t>
  </si>
  <si>
    <t>Creditori externi</t>
  </si>
  <si>
    <t>mil. lei</t>
  </si>
  <si>
    <t>Valută străină</t>
  </si>
  <si>
    <t>Denumirea indicatorului</t>
  </si>
  <si>
    <t>Alocări de drepturi speciale de tragere (DST)</t>
  </si>
  <si>
    <t>Monedă naţională</t>
  </si>
  <si>
    <t xml:space="preserve">Datoria de stat </t>
  </si>
  <si>
    <r>
      <t>Soldul datoriei de stat şi a UAT-lor**,</t>
    </r>
    <r>
      <rPr>
        <b/>
        <i/>
        <sz val="8"/>
        <color rgb="FF000000"/>
        <rFont val="Verdana"/>
        <family val="2"/>
        <charset val="204"/>
      </rPr>
      <t xml:space="preserve"> </t>
    </r>
    <r>
      <rPr>
        <i/>
        <sz val="8"/>
        <color rgb="FF000000"/>
        <rFont val="Verdana"/>
        <family val="2"/>
        <charset val="204"/>
      </rPr>
      <t>inclusiv:</t>
    </r>
  </si>
  <si>
    <t>% din PIB*</t>
  </si>
  <si>
    <t>%</t>
  </si>
  <si>
    <t>structura după instrumente:</t>
  </si>
  <si>
    <t xml:space="preserve"> pe împrumuturile recreditate</t>
  </si>
  <si>
    <t>structura după valute:</t>
  </si>
  <si>
    <t>structura după tipuri de creditori:</t>
  </si>
  <si>
    <r>
      <t xml:space="preserve">Termen scurt </t>
    </r>
    <r>
      <rPr>
        <b/>
        <i/>
        <sz val="10"/>
        <rFont val="Calibri"/>
        <family val="2"/>
        <charset val="204"/>
      </rPr>
      <t xml:space="preserve">≤ </t>
    </r>
    <r>
      <rPr>
        <b/>
        <i/>
        <sz val="8"/>
        <rFont val="Verdana"/>
        <family val="2"/>
        <charset val="204"/>
      </rPr>
      <t>1 an</t>
    </r>
  </si>
  <si>
    <t>**) consolidat</t>
  </si>
  <si>
    <t>Termen mediu și lung &gt; 1 an</t>
  </si>
  <si>
    <t>structura după maturitatea rămasă</t>
  </si>
  <si>
    <t>Ungheni</t>
  </si>
  <si>
    <t>Ceadir-Lunga</t>
  </si>
  <si>
    <t>Cahul</t>
  </si>
  <si>
    <t>Festelita</t>
  </si>
  <si>
    <t>Geamana</t>
  </si>
  <si>
    <t>Taraclia</t>
  </si>
  <si>
    <t>Pelinia</t>
  </si>
  <si>
    <t>Zubrest</t>
  </si>
  <si>
    <t>Carpineni</t>
  </si>
  <si>
    <t xml:space="preserve"> directă, dintre care:</t>
  </si>
  <si>
    <t>Chișinau</t>
  </si>
  <si>
    <t>Balți</t>
  </si>
  <si>
    <t>Datoria UAT-lor, dintre care:</t>
  </si>
  <si>
    <t>Soroca</t>
  </si>
  <si>
    <t>Copceac</t>
  </si>
  <si>
    <t>Crihana Veche</t>
  </si>
  <si>
    <t>Manoilesti</t>
  </si>
  <si>
    <t>Vadul lui Voda</t>
  </si>
  <si>
    <t>Ghidighici</t>
  </si>
  <si>
    <t xml:space="preserve">  </t>
  </si>
  <si>
    <t>Capaclia</t>
  </si>
  <si>
    <t>Costesti</t>
  </si>
  <si>
    <t>Popeasca</t>
  </si>
  <si>
    <t>-</t>
  </si>
  <si>
    <t>la situaţia din
31.12.2024</t>
  </si>
  <si>
    <t>*) PIB pentru a.2024 (date provizorii): 323 816,8  mil. lei</t>
  </si>
  <si>
    <t>Cirpes</t>
  </si>
  <si>
    <t>Caușeni</t>
  </si>
  <si>
    <t>Datoria de stat şi datoria unităţilor administrativ-teritoriale 
la situaţia din 31 martie 2025 și 31 decembrie 2024</t>
  </si>
  <si>
    <t>la situaţia din
31.03.2025</t>
  </si>
  <si>
    <t xml:space="preserve"> PIB prognozat pentru a.2025: 351 100,0 mil. lei</t>
  </si>
  <si>
    <t>Niosporeni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</si>
</sst>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#,##0.000000000000000"/>
  </numFmts>
  <fonts count="20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8"/>
      <name val="Verdana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0"/>
      <name val="Arial Cyr"/>
      <charset val="238"/>
    </font>
    <font>
      <b/>
      <i/>
      <sz val="10"/>
      <name val="Calibri"/>
      <family val="2"/>
      <charset val="204"/>
    </font>
    <font>
      <sz val="10"/>
      <name val="Arial"/>
      <family val="2"/>
    </font>
    <font>
      <u/>
      <sz val="11"/>
      <color theme="10"/>
      <name val="Calibri"/>
      <family val="2"/>
      <charset val="238"/>
      <scheme val="minor"/>
    </font>
    <font>
      <b/>
      <i/>
      <sz val="8"/>
      <color rgb="FF000000"/>
      <name val="Verdana"/>
      <family val="2"/>
      <charset val="204"/>
    </font>
    <font>
      <i/>
      <sz val="8"/>
      <color rgb="FF000000"/>
      <name val="Verdana"/>
      <family val="2"/>
      <charset val="204"/>
    </font>
    <font>
      <sz val="10"/>
      <name val="Arial"/>
      <family val="2"/>
      <charset val="204"/>
    </font>
    <font>
      <i/>
      <sz val="6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0" fontId="14" fillId="0" borderId="0"/>
    <xf numFmtId="0" fontId="15" fillId="0" borderId="0" applyNumberFormat="0" applyFill="0" applyBorder="0" applyAlignment="0" applyProtection="0"/>
    <xf numFmtId="0" fontId="1" fillId="0" borderId="0"/>
    <xf numFmtId="9" fontId="18" fillId="0" borderId="0" applyFont="0" applyFill="0" applyBorder="0" applyAlignment="0" applyProtection="0"/>
  </cellStyleXfs>
  <cellXfs count="43">
    <xf numFmtId="0" fontId="0" fillId="0" borderId="0" xfId="0"/>
    <xf numFmtId="0" fontId="7" fillId="0" borderId="0" xfId="0" applyFont="1"/>
    <xf numFmtId="4" fontId="7" fillId="0" borderId="0" xfId="0" applyNumberFormat="1" applyFont="1"/>
    <xf numFmtId="4" fontId="11" fillId="0" borderId="0" xfId="0" applyNumberFormat="1" applyFont="1"/>
    <xf numFmtId="0" fontId="2" fillId="0" borderId="0" xfId="0" applyFont="1"/>
    <xf numFmtId="4" fontId="12" fillId="0" borderId="0" xfId="0" applyNumberFormat="1" applyFont="1"/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wrapText="1" indent="1"/>
    </xf>
    <xf numFmtId="0" fontId="5" fillId="2" borderId="1" xfId="0" applyFont="1" applyFill="1" applyBorder="1" applyAlignment="1">
      <alignment horizontal="center" wrapText="1"/>
    </xf>
    <xf numFmtId="49" fontId="5" fillId="0" borderId="1" xfId="0" applyNumberFormat="1" applyFont="1" applyBorder="1" applyAlignment="1">
      <alignment horizontal="left" vertical="center" wrapText="1" indent="2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wrapText="1" indent="2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left" wrapText="1" indent="2"/>
    </xf>
    <xf numFmtId="164" fontId="7" fillId="0" borderId="0" xfId="0" applyNumberFormat="1" applyFont="1"/>
    <xf numFmtId="0" fontId="5" fillId="0" borderId="0" xfId="0" applyFont="1" applyAlignment="1">
      <alignment horizontal="center" wrapText="1"/>
    </xf>
    <xf numFmtId="164" fontId="14" fillId="0" borderId="0" xfId="1" applyNumberFormat="1" applyAlignment="1">
      <alignment wrapText="1"/>
    </xf>
    <xf numFmtId="49" fontId="5" fillId="0" borderId="1" xfId="0" applyNumberFormat="1" applyFont="1" applyBorder="1" applyAlignment="1">
      <alignment horizontal="right" wrapText="1" indent="2"/>
    </xf>
    <xf numFmtId="49" fontId="5" fillId="0" borderId="0" xfId="0" applyNumberFormat="1" applyFont="1" applyAlignment="1">
      <alignment horizontal="left" wrapText="1" indent="2"/>
    </xf>
    <xf numFmtId="164" fontId="2" fillId="3" borderId="1" xfId="0" applyNumberFormat="1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14" fillId="0" borderId="1" xfId="1" applyNumberFormat="1" applyBorder="1" applyAlignment="1">
      <alignment horizontal="center" wrapText="1"/>
    </xf>
    <xf numFmtId="164" fontId="8" fillId="0" borderId="1" xfId="0" applyNumberFormat="1" applyFont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64" fontId="0" fillId="2" borderId="1" xfId="0" applyNumberFormat="1" applyFill="1" applyBorder="1" applyAlignment="1">
      <alignment horizontal="center" wrapText="1"/>
    </xf>
    <xf numFmtId="164" fontId="14" fillId="0" borderId="1" xfId="1" applyNumberFormat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165" fontId="6" fillId="2" borderId="1" xfId="4" applyNumberFormat="1" applyFont="1" applyFill="1" applyBorder="1" applyAlignment="1">
      <alignment horizontal="center" wrapText="1"/>
    </xf>
    <xf numFmtId="164" fontId="14" fillId="0" borderId="0" xfId="1" applyNumberFormat="1" applyAlignment="1">
      <alignment horizontal="center" wrapText="1"/>
    </xf>
    <xf numFmtId="165" fontId="14" fillId="0" borderId="0" xfId="4" applyNumberFormat="1" applyFont="1" applyFill="1" applyBorder="1" applyAlignment="1">
      <alignment wrapText="1"/>
    </xf>
    <xf numFmtId="49" fontId="9" fillId="0" borderId="1" xfId="0" applyNumberFormat="1" applyFont="1" applyBorder="1" applyAlignment="1">
      <alignment horizontal="left" vertical="center" wrapText="1" indent="2"/>
    </xf>
    <xf numFmtId="164" fontId="8" fillId="3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49" fontId="19" fillId="0" borderId="0" xfId="0" applyNumberFormat="1" applyFont="1" applyAlignment="1">
      <alignment horizontal="left" wrapText="1" indent="2"/>
    </xf>
    <xf numFmtId="0" fontId="9" fillId="0" borderId="1" xfId="0" applyFont="1" applyBorder="1" applyAlignment="1">
      <alignment horizontal="center" vertical="center" wrapText="1"/>
    </xf>
    <xf numFmtId="2" fontId="14" fillId="0" borderId="0" xfId="4" applyNumberFormat="1" applyFont="1" applyFill="1" applyBorder="1" applyAlignment="1">
      <alignment wrapText="1"/>
    </xf>
    <xf numFmtId="4" fontId="2" fillId="3" borderId="1" xfId="0" applyNumberFormat="1" applyFont="1" applyFill="1" applyBorder="1" applyAlignment="1">
      <alignment horizontal="center" wrapText="1"/>
    </xf>
    <xf numFmtId="166" fontId="7" fillId="0" borderId="0" xfId="0" applyNumberFormat="1" applyFont="1"/>
    <xf numFmtId="0" fontId="10" fillId="0" borderId="0" xfId="0" applyFont="1" applyAlignment="1">
      <alignment horizontal="center" wrapText="1"/>
    </xf>
  </cellXfs>
  <cellStyles count="5">
    <cellStyle name="Hyperlink 2" xfId="2"/>
    <cellStyle name="Normal" xfId="0" builtinId="0"/>
    <cellStyle name="Normal 2" xfId="3"/>
    <cellStyle name="Normal 3" xfId="1"/>
    <cellStyle name="Percent" xfId="4" builtinId="5"/>
  </cellStyles>
  <dxfs count="5"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Tabel">
        <xsd:complexType>
          <xsd:sequence minOccurs="0">
            <xsd:element minOccurs="0" maxOccurs="unbounded" nillable="true" name="Category" form="unqualified">
              <xsd:complexType>
                <xsd:sequence minOccurs="0">
                  <xsd:element minOccurs="0" nillable="true" type="xsd:string" name="IndicatorName" form="unqualified"/>
                  <xsd:element minOccurs="0" nillable="true" type="xsd:integer" name="UnitDescription" form="unqualified"/>
                  <xsd:element minOccurs="0" nillable="true" type="xsd:string" name="DateLastData" form="unqualified"/>
                  <xsd:element minOccurs="0" nillable="true" type="xsd:integer" name="LastData" form="unqualified"/>
                  <xsd:element minOccurs="0" nillable="true" type="xsd:string" name="DataPreviousPeriod" form="unqualified"/>
                  <xsd:element minOccurs="0" nillable="true" name="AdditionalData" form="unqualified">
                    <xsd:complexType>
                      <xsd:simpleContent>
                        <xsd:extension base="xsd:double">
                          <xsd:attribute name="link" form="unqualified" type="xsd:string"/>
                        </xsd:extension>
                      </xsd:simpleContent>
                    </xsd:complexType>
                  </xsd:element>
                  <xsd:element minOccurs="0" nillable="true" type="xsd:string" name="MetaData" form="unqualified"/>
                </xsd:sequence>
                <xsd:attribute name="Level" form="unqualified" type="xsd:integer"/>
              </xsd:complexType>
            </xsd:element>
          </xsd:sequence>
        </xsd:complexType>
      </xsd:element>
    </xsd:schema>
  </Schema>
  <Map ID="2" Name="Tabel_Map" RootElement="Tabel" SchemaID="Schema2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loud/SAR/01/Rapoarte%20trimestriale/2025/Q1%202025/PSD_31.03.2025%20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D_(99)"/>
    </sheetNames>
    <sheetDataSet>
      <sheetData sheetId="0">
        <row r="294">
          <cell r="W294">
            <v>888.50236691299995</v>
          </cell>
        </row>
        <row r="308">
          <cell r="W308">
            <v>1.06255308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5"/>
  <sheetViews>
    <sheetView tabSelected="1" workbookViewId="0">
      <selection activeCell="C6" sqref="C6"/>
    </sheetView>
  </sheetViews>
  <sheetFormatPr defaultColWidth="9.140625" defaultRowHeight="12.75"/>
  <cols>
    <col min="1" max="1" width="46.42578125" style="1" customWidth="1"/>
    <col min="2" max="2" width="16.140625" style="1" customWidth="1"/>
    <col min="3" max="3" width="20.5703125" style="1" customWidth="1"/>
    <col min="4" max="4" width="19.42578125" style="1" customWidth="1"/>
    <col min="5" max="5" width="9.140625" style="1"/>
    <col min="6" max="6" width="21.5703125" style="1" bestFit="1" customWidth="1"/>
    <col min="7" max="16384" width="9.140625" style="1"/>
  </cols>
  <sheetData>
    <row r="1" spans="1:23" ht="15" customHeight="1">
      <c r="A1" s="42" t="s">
        <v>51</v>
      </c>
      <c r="B1" s="42"/>
      <c r="C1" s="42"/>
      <c r="D1" s="42"/>
    </row>
    <row r="2" spans="1:23" ht="15.75" customHeight="1">
      <c r="A2" s="42"/>
      <c r="B2" s="42"/>
      <c r="C2" s="42"/>
      <c r="D2" s="42"/>
    </row>
    <row r="3" spans="1:23" ht="22.15" customHeight="1">
      <c r="A3" s="6" t="s">
        <v>8</v>
      </c>
      <c r="B3" s="7" t="s">
        <v>1</v>
      </c>
      <c r="C3" s="6" t="s">
        <v>52</v>
      </c>
      <c r="D3" s="6" t="s">
        <v>47</v>
      </c>
    </row>
    <row r="4" spans="1:23" ht="22.15" customHeight="1">
      <c r="A4" s="8" t="s">
        <v>13</v>
      </c>
      <c r="B4" s="30" t="s">
        <v>14</v>
      </c>
      <c r="C4" s="31">
        <f>C5/C51</f>
        <v>0.35589945020675956</v>
      </c>
      <c r="D4" s="31">
        <f>D5/D51</f>
        <v>0.38101011076110747</v>
      </c>
    </row>
    <row r="5" spans="1:23" ht="24" customHeight="1">
      <c r="A5" s="8" t="s">
        <v>12</v>
      </c>
      <c r="B5" s="30" t="s">
        <v>6</v>
      </c>
      <c r="C5" s="36">
        <f>C34+C35+C36</f>
        <v>124956.29696759328</v>
      </c>
      <c r="D5" s="36">
        <f>D34+D35+D36</f>
        <v>123377.47483430739</v>
      </c>
    </row>
    <row r="6" spans="1:23" ht="15" customHeight="1">
      <c r="A6" s="34" t="s">
        <v>11</v>
      </c>
      <c r="B6" s="38" t="s">
        <v>6</v>
      </c>
      <c r="C6" s="35">
        <v>122972.00578481532</v>
      </c>
      <c r="D6" s="35">
        <v>121393.98196956499</v>
      </c>
      <c r="F6" s="16"/>
    </row>
    <row r="7" spans="1:23" ht="15" customHeight="1">
      <c r="A7" s="15" t="s">
        <v>35</v>
      </c>
      <c r="B7" s="38" t="s">
        <v>6</v>
      </c>
      <c r="C7" s="35">
        <v>2388.2814179996494</v>
      </c>
      <c r="D7" s="35">
        <v>2389.2599375856798</v>
      </c>
    </row>
    <row r="8" spans="1:23" ht="15" customHeight="1">
      <c r="A8" s="19" t="s">
        <v>16</v>
      </c>
      <c r="B8" s="13" t="s">
        <v>6</v>
      </c>
      <c r="C8" s="21">
        <v>406.49216892999999</v>
      </c>
      <c r="D8" s="21">
        <v>408.09017605000003</v>
      </c>
      <c r="F8" s="16"/>
    </row>
    <row r="9" spans="1:23" ht="15" customHeight="1">
      <c r="A9" s="19" t="s">
        <v>32</v>
      </c>
      <c r="B9" s="13" t="s">
        <v>6</v>
      </c>
      <c r="C9" s="21">
        <f>SUM(C10:C32)</f>
        <v>1984.2911770426049</v>
      </c>
      <c r="D9" s="21">
        <f>SUM(D10:D32)</f>
        <v>1983.492864719261</v>
      </c>
      <c r="F9" s="41"/>
    </row>
    <row r="10" spans="1:23" ht="15" customHeight="1">
      <c r="A10" s="12" t="s">
        <v>34</v>
      </c>
      <c r="B10" s="13" t="s">
        <v>6</v>
      </c>
      <c r="C10" s="21">
        <v>36.148587929999998</v>
      </c>
      <c r="D10" s="21">
        <v>43.339090920000004</v>
      </c>
      <c r="F10" s="41"/>
    </row>
    <row r="11" spans="1:23" ht="15" customHeight="1">
      <c r="A11" s="12" t="s">
        <v>25</v>
      </c>
      <c r="B11" s="13" t="s">
        <v>6</v>
      </c>
      <c r="C11" s="21">
        <v>50.849319999999999</v>
      </c>
      <c r="D11" s="21">
        <v>53.4</v>
      </c>
      <c r="F11" s="16"/>
    </row>
    <row r="12" spans="1:23" ht="15" customHeight="1">
      <c r="A12" s="12" t="s">
        <v>43</v>
      </c>
      <c r="B12" s="13" t="s">
        <v>6</v>
      </c>
      <c r="C12" s="21">
        <v>1.4196420000000001</v>
      </c>
      <c r="D12" s="21">
        <v>1.5</v>
      </c>
      <c r="F12" s="16"/>
      <c r="J12" s="1" t="s">
        <v>42</v>
      </c>
      <c r="U12" s="1">
        <v>1500000</v>
      </c>
      <c r="V12" s="1" t="s">
        <v>42</v>
      </c>
      <c r="W12" s="1">
        <v>1.5</v>
      </c>
    </row>
    <row r="13" spans="1:23" ht="15" customHeight="1">
      <c r="A13" s="12" t="s">
        <v>31</v>
      </c>
      <c r="B13" s="13" t="s">
        <v>6</v>
      </c>
      <c r="C13" s="21">
        <v>1.3721950000000001</v>
      </c>
      <c r="D13" s="21">
        <v>1.5888640000000001</v>
      </c>
      <c r="F13" s="16"/>
    </row>
    <row r="14" spans="1:23" ht="15" customHeight="1">
      <c r="A14" s="12" t="s">
        <v>50</v>
      </c>
      <c r="B14" s="13" t="s">
        <v>6</v>
      </c>
      <c r="C14" s="21">
        <v>1.9078771399999999</v>
      </c>
      <c r="D14" s="21">
        <v>2.0546369200000001</v>
      </c>
      <c r="F14" s="16"/>
    </row>
    <row r="15" spans="1:23" ht="15" customHeight="1">
      <c r="A15" s="12" t="s">
        <v>24</v>
      </c>
      <c r="B15" s="13" t="s">
        <v>6</v>
      </c>
      <c r="C15" s="21">
        <v>9</v>
      </c>
      <c r="D15" s="21">
        <v>9.6</v>
      </c>
      <c r="F15" s="16"/>
    </row>
    <row r="16" spans="1:23" ht="15" customHeight="1">
      <c r="A16" s="12" t="s">
        <v>33</v>
      </c>
      <c r="B16" s="13" t="s">
        <v>6</v>
      </c>
      <c r="C16" s="21">
        <f>949.589834+'[1]PSD_(99)'!$W$294</f>
        <v>1838.0922009129999</v>
      </c>
      <c r="D16" s="21">
        <v>1823.6386767459999</v>
      </c>
      <c r="F16" s="16"/>
    </row>
    <row r="17" spans="1:6" ht="15" customHeight="1">
      <c r="A17" s="12" t="s">
        <v>49</v>
      </c>
      <c r="B17" s="13" t="s">
        <v>6</v>
      </c>
      <c r="C17" s="21">
        <v>0.88448276699999995</v>
      </c>
      <c r="D17" s="21">
        <v>0.9</v>
      </c>
      <c r="F17" s="16"/>
    </row>
    <row r="18" spans="1:6" ht="15" customHeight="1">
      <c r="A18" s="12" t="s">
        <v>44</v>
      </c>
      <c r="B18" s="13" t="s">
        <v>6</v>
      </c>
      <c r="C18" s="21">
        <v>4.9074074100000002</v>
      </c>
      <c r="D18" s="21">
        <v>5</v>
      </c>
      <c r="F18" s="16"/>
    </row>
    <row r="19" spans="1:6" ht="15" customHeight="1">
      <c r="A19" s="12" t="s">
        <v>37</v>
      </c>
      <c r="B19" s="13" t="s">
        <v>6</v>
      </c>
      <c r="C19" s="21">
        <v>3.0898216000000001</v>
      </c>
      <c r="D19" s="21">
        <v>3.4307296000000003</v>
      </c>
      <c r="F19" s="16"/>
    </row>
    <row r="20" spans="1:6" ht="15" customHeight="1">
      <c r="A20" s="12" t="s">
        <v>38</v>
      </c>
      <c r="B20" s="13" t="s">
        <v>6</v>
      </c>
      <c r="C20" s="21">
        <v>2.181</v>
      </c>
      <c r="D20" s="21">
        <v>2.181</v>
      </c>
      <c r="F20" s="16"/>
    </row>
    <row r="21" spans="1:6" ht="15" customHeight="1">
      <c r="A21" s="12" t="s">
        <v>26</v>
      </c>
      <c r="B21" s="13" t="s">
        <v>6</v>
      </c>
      <c r="C21" s="21">
        <v>0.293875</v>
      </c>
      <c r="D21" s="21">
        <v>0.47075</v>
      </c>
      <c r="F21" s="16"/>
    </row>
    <row r="22" spans="1:6" ht="15" customHeight="1">
      <c r="A22" s="12" t="s">
        <v>27</v>
      </c>
      <c r="B22" s="13" t="s">
        <v>6</v>
      </c>
      <c r="C22" s="21">
        <v>0.33855400000000002</v>
      </c>
      <c r="D22" s="21">
        <v>0.48364600000000002</v>
      </c>
      <c r="F22" s="16"/>
    </row>
    <row r="23" spans="1:6" ht="15" customHeight="1">
      <c r="A23" s="12" t="s">
        <v>41</v>
      </c>
      <c r="B23" s="13" t="s">
        <v>6</v>
      </c>
      <c r="C23" s="21">
        <v>5.2</v>
      </c>
      <c r="D23" s="21">
        <v>5.2</v>
      </c>
      <c r="F23" s="16"/>
    </row>
    <row r="24" spans="1:6" ht="15" customHeight="1">
      <c r="A24" s="12" t="s">
        <v>39</v>
      </c>
      <c r="B24" s="13" t="s">
        <v>6</v>
      </c>
      <c r="C24" s="21">
        <v>1.1248</v>
      </c>
      <c r="D24" s="21">
        <v>1.2052</v>
      </c>
      <c r="F24" s="16"/>
    </row>
    <row r="25" spans="1:6" ht="15" customHeight="1">
      <c r="A25" s="12" t="s">
        <v>54</v>
      </c>
      <c r="B25" s="13" t="s">
        <v>6</v>
      </c>
      <c r="C25" s="40">
        <v>1.7886328319E-2</v>
      </c>
      <c r="D25" s="21" t="s">
        <v>46</v>
      </c>
      <c r="F25" s="16"/>
    </row>
    <row r="26" spans="1:6" ht="15" customHeight="1">
      <c r="A26" s="12" t="s">
        <v>29</v>
      </c>
      <c r="B26" s="13" t="s">
        <v>6</v>
      </c>
      <c r="C26" s="40" t="s">
        <v>46</v>
      </c>
      <c r="D26" s="40">
        <v>1.8224480000000001E-2</v>
      </c>
      <c r="F26" s="16"/>
    </row>
    <row r="27" spans="1:6" ht="15" customHeight="1">
      <c r="A27" s="12" t="s">
        <v>45</v>
      </c>
      <c r="B27" s="13" t="s">
        <v>6</v>
      </c>
      <c r="C27" s="40">
        <v>1.1142799999999999</v>
      </c>
      <c r="D27" s="40">
        <v>1.1785699999999999</v>
      </c>
      <c r="F27" s="16"/>
    </row>
    <row r="28" spans="1:6" ht="15" customHeight="1">
      <c r="A28" s="12" t="s">
        <v>36</v>
      </c>
      <c r="B28" s="13" t="s">
        <v>6</v>
      </c>
      <c r="C28" s="21">
        <v>2.4840416442857003</v>
      </c>
      <c r="D28" s="21">
        <v>2.3231031832608</v>
      </c>
      <c r="F28" s="16"/>
    </row>
    <row r="29" spans="1:6" ht="15" customHeight="1">
      <c r="A29" s="12" t="s">
        <v>28</v>
      </c>
      <c r="B29" s="13" t="s">
        <v>6</v>
      </c>
      <c r="C29" s="21">
        <v>0.35551340000000003</v>
      </c>
      <c r="D29" s="21">
        <v>0.40651340000000002</v>
      </c>
      <c r="F29" s="16"/>
    </row>
    <row r="30" spans="1:6" ht="15" customHeight="1">
      <c r="A30" s="12" t="s">
        <v>23</v>
      </c>
      <c r="B30" s="13" t="s">
        <v>6</v>
      </c>
      <c r="C30" s="21">
        <f>18.0021+'[1]PSD_(99)'!$W$308</f>
        <v>19.064653079999999</v>
      </c>
      <c r="D30" s="21">
        <v>20.718829639999999</v>
      </c>
      <c r="F30" s="16"/>
    </row>
    <row r="31" spans="1:6" ht="15" customHeight="1">
      <c r="A31" s="12" t="s">
        <v>40</v>
      </c>
      <c r="B31" s="13" t="s">
        <v>6</v>
      </c>
      <c r="C31" s="21">
        <v>4.4450388299999997</v>
      </c>
      <c r="D31" s="21">
        <v>4.7750388299999997</v>
      </c>
      <c r="F31" s="16"/>
    </row>
    <row r="32" spans="1:6" ht="15" customHeight="1">
      <c r="A32" s="12" t="s">
        <v>30</v>
      </c>
      <c r="B32" s="13" t="s">
        <v>6</v>
      </c>
      <c r="C32" s="21" t="s">
        <v>46</v>
      </c>
      <c r="D32" s="21">
        <v>7.9991000000000007E-2</v>
      </c>
      <c r="F32" s="16"/>
    </row>
    <row r="33" spans="1:8">
      <c r="A33" s="8" t="s">
        <v>15</v>
      </c>
      <c r="B33" s="9" t="s">
        <v>0</v>
      </c>
      <c r="C33" s="22"/>
      <c r="D33" s="22"/>
    </row>
    <row r="34" spans="1:8" ht="15" customHeight="1">
      <c r="A34" s="10" t="s">
        <v>9</v>
      </c>
      <c r="B34" s="11" t="s">
        <v>6</v>
      </c>
      <c r="C34" s="23">
        <v>6772.354001127158</v>
      </c>
      <c r="D34" s="23">
        <v>6824.5478806514002</v>
      </c>
    </row>
    <row r="35" spans="1:8">
      <c r="A35" s="12" t="s">
        <v>2</v>
      </c>
      <c r="B35" s="13" t="s">
        <v>6</v>
      </c>
      <c r="C35" s="24">
        <v>46818.689699999988</v>
      </c>
      <c r="D35" s="24">
        <v>44031.181099999987</v>
      </c>
    </row>
    <row r="36" spans="1:8">
      <c r="A36" s="12" t="s">
        <v>3</v>
      </c>
      <c r="B36" s="13" t="s">
        <v>6</v>
      </c>
      <c r="C36" s="25">
        <v>71365.253266466141</v>
      </c>
      <c r="D36" s="25">
        <v>72521.745853656001</v>
      </c>
    </row>
    <row r="37" spans="1:8">
      <c r="A37" s="8" t="s">
        <v>17</v>
      </c>
      <c r="B37" s="9" t="s">
        <v>0</v>
      </c>
      <c r="C37" s="27"/>
      <c r="D37" s="27"/>
    </row>
    <row r="38" spans="1:8">
      <c r="A38" s="12" t="s">
        <v>10</v>
      </c>
      <c r="B38" s="13" t="s">
        <v>6</v>
      </c>
      <c r="C38" s="25">
        <v>47841.976582157004</v>
      </c>
      <c r="D38" s="25">
        <v>45118.866241380005</v>
      </c>
      <c r="F38" s="16"/>
    </row>
    <row r="39" spans="1:8">
      <c r="A39" s="12" t="s">
        <v>7</v>
      </c>
      <c r="B39" s="13" t="s">
        <v>6</v>
      </c>
      <c r="C39" s="25">
        <v>77114.320386631691</v>
      </c>
      <c r="D39" s="25">
        <v>78258.608594021804</v>
      </c>
    </row>
    <row r="40" spans="1:8">
      <c r="A40" s="8" t="s">
        <v>18</v>
      </c>
      <c r="B40" s="9" t="s">
        <v>0</v>
      </c>
      <c r="C40" s="27"/>
      <c r="D40" s="27"/>
    </row>
    <row r="41" spans="1:8">
      <c r="A41" s="12" t="s">
        <v>4</v>
      </c>
      <c r="B41" s="13" t="s">
        <v>6</v>
      </c>
      <c r="C41" s="25">
        <v>47841.358211840343</v>
      </c>
      <c r="D41" s="25">
        <v>45115.859481290325</v>
      </c>
    </row>
    <row r="42" spans="1:8">
      <c r="A42" s="12" t="s">
        <v>5</v>
      </c>
      <c r="B42" s="13" t="s">
        <v>6</v>
      </c>
      <c r="C42" s="25">
        <v>77114.938756948337</v>
      </c>
      <c r="D42" s="25">
        <v>78261.615354111404</v>
      </c>
    </row>
    <row r="43" spans="1:8">
      <c r="A43" s="8" t="s">
        <v>22</v>
      </c>
      <c r="B43" s="9" t="s">
        <v>0</v>
      </c>
      <c r="C43" s="28"/>
      <c r="D43" s="28"/>
    </row>
    <row r="44" spans="1:8">
      <c r="A44" s="15" t="s">
        <v>19</v>
      </c>
      <c r="B44" s="14" t="s">
        <v>6</v>
      </c>
      <c r="C44" s="26">
        <f>C45+C46</f>
        <v>40064.708432809268</v>
      </c>
      <c r="D44" s="26">
        <f>D45+D46</f>
        <v>39562.85540028711</v>
      </c>
      <c r="H44" s="16"/>
    </row>
    <row r="45" spans="1:8">
      <c r="A45" s="12" t="s">
        <v>2</v>
      </c>
      <c r="B45" s="13" t="s">
        <v>6</v>
      </c>
      <c r="C45" s="29">
        <v>32968.525499999989</v>
      </c>
      <c r="D45" s="29">
        <v>31162.537999999993</v>
      </c>
    </row>
    <row r="46" spans="1:8" ht="12" customHeight="1">
      <c r="A46" s="12" t="s">
        <v>3</v>
      </c>
      <c r="B46" s="13" t="s">
        <v>6</v>
      </c>
      <c r="C46" s="25">
        <v>7096.1829328092817</v>
      </c>
      <c r="D46" s="25">
        <v>8400.3174002871201</v>
      </c>
      <c r="F46" s="16"/>
    </row>
    <row r="47" spans="1:8">
      <c r="A47" s="15" t="s">
        <v>21</v>
      </c>
      <c r="B47" s="14" t="s">
        <v>6</v>
      </c>
      <c r="C47" s="26">
        <f>C48+C49+C50</f>
        <v>84891.588534784009</v>
      </c>
      <c r="D47" s="26">
        <f>D48+D49+D50</f>
        <v>83814.619434290304</v>
      </c>
      <c r="E47" s="16"/>
      <c r="F47" s="16"/>
    </row>
    <row r="48" spans="1:8">
      <c r="A48" s="12" t="s">
        <v>2</v>
      </c>
      <c r="B48" s="13" t="s">
        <v>6</v>
      </c>
      <c r="C48" s="25">
        <v>13850.164199999999</v>
      </c>
      <c r="D48" s="25">
        <v>12868.643099999999</v>
      </c>
      <c r="F48" s="16"/>
      <c r="G48" s="16"/>
    </row>
    <row r="49" spans="1:4">
      <c r="A49" s="12" t="s">
        <v>3</v>
      </c>
      <c r="B49" s="13" t="s">
        <v>6</v>
      </c>
      <c r="C49" s="25">
        <v>64269.070333656855</v>
      </c>
      <c r="D49" s="25">
        <v>64121.428453638902</v>
      </c>
    </row>
    <row r="50" spans="1:4" ht="12" customHeight="1">
      <c r="A50" s="12" t="s">
        <v>9</v>
      </c>
      <c r="B50" s="13" t="s">
        <v>6</v>
      </c>
      <c r="C50" s="25">
        <v>6772.354001127158</v>
      </c>
      <c r="D50" s="25">
        <v>6824.5478806514002</v>
      </c>
    </row>
    <row r="51" spans="1:4" ht="18" hidden="1" customHeight="1">
      <c r="A51" s="20"/>
      <c r="B51" s="17"/>
      <c r="C51" s="32">
        <v>351100</v>
      </c>
      <c r="D51" s="32">
        <v>323816.8</v>
      </c>
    </row>
    <row r="52" spans="1:4" ht="6" customHeight="1">
      <c r="A52" s="37"/>
      <c r="B52" s="17"/>
      <c r="C52" s="18"/>
      <c r="D52" s="18"/>
    </row>
    <row r="53" spans="1:4" ht="17.25" customHeight="1">
      <c r="A53" s="37" t="s">
        <v>48</v>
      </c>
      <c r="B53" s="17"/>
      <c r="C53" s="18"/>
      <c r="D53" s="18"/>
    </row>
    <row r="54" spans="1:4" ht="10.5" customHeight="1">
      <c r="A54" s="37" t="s">
        <v>53</v>
      </c>
      <c r="B54" s="17"/>
      <c r="C54" s="18"/>
      <c r="D54" s="18"/>
    </row>
    <row r="55" spans="1:4" ht="9.9499999999999993" customHeight="1">
      <c r="A55" s="37" t="s">
        <v>20</v>
      </c>
      <c r="B55" s="17"/>
      <c r="C55" s="39"/>
      <c r="D55" s="33"/>
    </row>
    <row r="56" spans="1:4">
      <c r="B56" s="4"/>
      <c r="C56" s="5"/>
      <c r="D56" s="5"/>
    </row>
    <row r="57" spans="1:4">
      <c r="C57" s="2"/>
      <c r="D57" s="2"/>
    </row>
    <row r="58" spans="1:4">
      <c r="C58" s="3"/>
      <c r="D58" s="2"/>
    </row>
    <row r="59" spans="1:4">
      <c r="C59" s="3"/>
      <c r="D59" s="2"/>
    </row>
    <row r="60" spans="1:4">
      <c r="C60" s="3"/>
      <c r="D60" s="2"/>
    </row>
    <row r="61" spans="1:4">
      <c r="C61" s="3"/>
    </row>
    <row r="62" spans="1:4">
      <c r="C62" s="2"/>
    </row>
    <row r="65" spans="3:4">
      <c r="C65" s="2"/>
      <c r="D65" s="2"/>
    </row>
  </sheetData>
  <mergeCells count="1">
    <mergeCell ref="A1:D2"/>
  </mergeCells>
  <phoneticPr fontId="3" type="noConversion"/>
  <conditionalFormatting sqref="C35:D35">
    <cfRule type="expression" dxfId="4" priority="1" stopIfTrue="1">
      <formula>FIND("1",A33)=1</formula>
    </cfRule>
    <cfRule type="expression" dxfId="3" priority="2" stopIfTrue="1">
      <formula>FIND("2",A33)=1</formula>
    </cfRule>
    <cfRule type="expression" dxfId="2" priority="3" stopIfTrue="1">
      <formula>FIND("3.",A33)=1</formula>
    </cfRule>
    <cfRule type="expression" dxfId="1" priority="4" stopIfTrue="1">
      <formula>FIND("Total",A33)=1</formula>
    </cfRule>
    <cfRule type="expression" dxfId="0" priority="5" stopIfTrue="1">
      <formula>FIND("4.",A33)=1</formula>
    </cfRule>
  </conditionalFormatting>
  <pageMargins left="1.84" right="0.74803149606299213" top="0.7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31 martie 2025</vt:lpstr>
      <vt:lpstr>'31 martie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Racu</dc:creator>
  <cp:lastModifiedBy>Cebanu Anna</cp:lastModifiedBy>
  <cp:lastPrinted>2024-01-17T06:39:37Z</cp:lastPrinted>
  <dcterms:created xsi:type="dcterms:W3CDTF">1996-10-14T23:33:28Z</dcterms:created>
  <dcterms:modified xsi:type="dcterms:W3CDTF">2025-06-08T12:07:39Z</dcterms:modified>
</cp:coreProperties>
</file>