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22\Circulara proiect 2023-2025 APL\"/>
    </mc:Choice>
  </mc:AlternateContent>
  <bookViews>
    <workbookView xWindow="0" yWindow="0" windowWidth="2160" windowHeight="0" tabRatio="651"/>
  </bookViews>
  <sheets>
    <sheet name="Calcul transf 2023" sheetId="5" r:id="rId1"/>
    <sheet name="Calcul transf 2024" sheetId="6" r:id="rId2"/>
    <sheet name="Calcul transf 2025" sheetId="7" r:id="rId3"/>
  </sheets>
  <definedNames>
    <definedName name="_xlnm.Print_Area" localSheetId="0">'Calcul transf 2023'!$A$1:$N$1025</definedName>
    <definedName name="_xlnm.Print_Area" localSheetId="1">'Calcul transf 2024'!$A$1:$N$1025</definedName>
    <definedName name="_xlnm.Print_Area" localSheetId="2">'Calcul transf 2025'!$A$1:$N$1025</definedName>
    <definedName name="_xlnm.Print_Titles" localSheetId="0">'Calcul transf 2023'!$13:$16</definedName>
    <definedName name="_xlnm.Print_Titles" localSheetId="1">'Calcul transf 2024'!$13:$16</definedName>
    <definedName name="_xlnm.Print_Titles" localSheetId="2">'Calcul transf 2025'!$13:$16</definedName>
  </definedNames>
  <calcPr calcId="162913"/>
</workbook>
</file>

<file path=xl/calcChain.xml><?xml version="1.0" encoding="utf-8"?>
<calcChain xmlns="http://schemas.openxmlformats.org/spreadsheetml/2006/main">
  <c r="H992" i="5" l="1"/>
  <c r="I23" i="6"/>
  <c r="I23" i="7"/>
  <c r="J19" i="7"/>
  <c r="J25" i="7"/>
  <c r="H25" i="7"/>
  <c r="J25" i="6"/>
  <c r="J19" i="6"/>
  <c r="J24" i="6"/>
  <c r="H23" i="6"/>
  <c r="J25" i="5"/>
  <c r="J24" i="5"/>
  <c r="H23" i="5"/>
  <c r="I23" i="5"/>
  <c r="H24" i="6"/>
  <c r="H24" i="5"/>
  <c r="H196" i="7"/>
  <c r="H124" i="6"/>
  <c r="H81" i="6"/>
  <c r="H51" i="6"/>
  <c r="H124" i="5"/>
  <c r="H92" i="5"/>
  <c r="H81" i="5"/>
  <c r="H83" i="5"/>
  <c r="H165" i="5" l="1"/>
  <c r="H957" i="7"/>
  <c r="H992" i="6"/>
  <c r="H51" i="5"/>
  <c r="J716" i="5"/>
  <c r="H45" i="6" l="1"/>
  <c r="H992" i="7"/>
  <c r="H938" i="7"/>
  <c r="H884" i="7"/>
  <c r="H853" i="7"/>
  <c r="H814" i="7"/>
  <c r="H784" i="7"/>
  <c r="H752" i="7"/>
  <c r="H723" i="7"/>
  <c r="H681" i="7"/>
  <c r="H656" i="7"/>
  <c r="H629" i="7"/>
  <c r="H600" i="7"/>
  <c r="H571" i="7"/>
  <c r="H528" i="7"/>
  <c r="H505" i="7"/>
  <c r="H461" i="7"/>
  <c r="H424" i="7"/>
  <c r="H388" i="7"/>
  <c r="H341" i="7"/>
  <c r="H315" i="7"/>
  <c r="H286" i="7"/>
  <c r="H259" i="7"/>
  <c r="H228" i="7"/>
  <c r="H165" i="7"/>
  <c r="H124" i="7"/>
  <c r="H92" i="7"/>
  <c r="H81" i="7"/>
  <c r="H51" i="7"/>
  <c r="H957" i="5" l="1"/>
  <c r="H938" i="5" l="1"/>
  <c r="H911" i="5"/>
  <c r="H884" i="5"/>
  <c r="H853" i="5"/>
  <c r="H814" i="5"/>
  <c r="H784" i="5"/>
  <c r="H752" i="5"/>
  <c r="H723" i="5"/>
  <c r="H681" i="5"/>
  <c r="H656" i="5"/>
  <c r="H629" i="5"/>
  <c r="H600" i="5"/>
  <c r="H571" i="5"/>
  <c r="H528" i="5"/>
  <c r="H505" i="5"/>
  <c r="H461" i="5"/>
  <c r="H433" i="5"/>
  <c r="H424" i="5"/>
  <c r="H388" i="5"/>
  <c r="H341" i="5"/>
  <c r="H315" i="5"/>
  <c r="H286" i="5"/>
  <c r="H259" i="5"/>
  <c r="H232" i="5"/>
  <c r="H228" i="5"/>
  <c r="H196" i="5"/>
  <c r="H45" i="7"/>
  <c r="H23" i="7"/>
  <c r="J71" i="5" l="1"/>
  <c r="J70" i="5"/>
  <c r="H70" i="5"/>
  <c r="H45" i="5" l="1"/>
  <c r="H911" i="7"/>
  <c r="H957" i="6"/>
  <c r="H938" i="6"/>
  <c r="H911" i="6"/>
  <c r="H884" i="6"/>
  <c r="H853" i="6"/>
  <c r="H814" i="6"/>
  <c r="H784" i="6"/>
  <c r="H752" i="6"/>
  <c r="H723" i="6"/>
  <c r="H681" i="6"/>
  <c r="H656" i="6"/>
  <c r="H629" i="6"/>
  <c r="H600" i="6"/>
  <c r="H571" i="6"/>
  <c r="H528" i="6"/>
  <c r="H505" i="6"/>
  <c r="H461" i="6"/>
  <c r="H424" i="6"/>
  <c r="H388" i="6"/>
  <c r="H341" i="6"/>
  <c r="H315" i="6"/>
  <c r="H286" i="6"/>
  <c r="H259" i="6"/>
  <c r="H228" i="6"/>
  <c r="H229" i="6"/>
  <c r="H196" i="6"/>
  <c r="H165" i="6"/>
  <c r="H92" i="6"/>
  <c r="H229" i="5"/>
  <c r="H52" i="5" l="1"/>
  <c r="I52" i="5" s="1"/>
  <c r="H53" i="5"/>
  <c r="H682" i="5" l="1"/>
  <c r="H82" i="5"/>
  <c r="G42" i="5" l="1"/>
  <c r="L5" i="7" l="1"/>
  <c r="F990" i="7" l="1"/>
  <c r="F991" i="7"/>
  <c r="F955" i="7"/>
  <c r="F956" i="7"/>
  <c r="F936" i="7"/>
  <c r="F937" i="7"/>
  <c r="F909" i="7"/>
  <c r="F910" i="7"/>
  <c r="F882" i="7"/>
  <c r="F883" i="7"/>
  <c r="F851" i="7"/>
  <c r="F852" i="7"/>
  <c r="F812" i="7"/>
  <c r="F813" i="7"/>
  <c r="F782" i="7"/>
  <c r="F783" i="7"/>
  <c r="F750" i="7"/>
  <c r="F751" i="7"/>
  <c r="F721" i="7"/>
  <c r="F722" i="7"/>
  <c r="F679" i="7"/>
  <c r="F680" i="7"/>
  <c r="F654" i="7"/>
  <c r="F655" i="7"/>
  <c r="F627" i="7"/>
  <c r="F628" i="7"/>
  <c r="F598" i="7"/>
  <c r="F599" i="7"/>
  <c r="F569" i="7"/>
  <c r="F570" i="7"/>
  <c r="F526" i="7"/>
  <c r="F527" i="7"/>
  <c r="F503" i="7"/>
  <c r="F504" i="7"/>
  <c r="F459" i="7"/>
  <c r="F460" i="7"/>
  <c r="F422" i="7"/>
  <c r="F423" i="7"/>
  <c r="F386" i="7"/>
  <c r="F387" i="7"/>
  <c r="F371" i="7"/>
  <c r="F372" i="7"/>
  <c r="F339" i="7"/>
  <c r="F340" i="7"/>
  <c r="F313" i="7"/>
  <c r="F314" i="7"/>
  <c r="F284" i="7"/>
  <c r="F285" i="7"/>
  <c r="F257" i="7"/>
  <c r="F258" i="7"/>
  <c r="F226" i="7"/>
  <c r="F227" i="7"/>
  <c r="F194" i="7"/>
  <c r="F195" i="7"/>
  <c r="F163" i="7"/>
  <c r="F164" i="7"/>
  <c r="F122" i="7"/>
  <c r="F123" i="7"/>
  <c r="F90" i="7"/>
  <c r="F91" i="7"/>
  <c r="F79" i="7"/>
  <c r="F80" i="7"/>
  <c r="F49" i="7"/>
  <c r="F50" i="7"/>
  <c r="F43" i="7"/>
  <c r="F44" i="7"/>
  <c r="L5" i="6" l="1"/>
  <c r="L5" i="5"/>
  <c r="F852" i="6" l="1"/>
  <c r="F570" i="6"/>
  <c r="E783" i="6" l="1"/>
  <c r="E782" i="6" s="1"/>
  <c r="F813" i="6" l="1"/>
  <c r="J1025" i="7" l="1"/>
  <c r="H1025" i="7"/>
  <c r="J1024" i="7"/>
  <c r="H1024" i="7"/>
  <c r="J1023" i="7"/>
  <c r="H1023" i="7"/>
  <c r="J1022" i="7"/>
  <c r="H1022" i="7"/>
  <c r="J1021" i="7"/>
  <c r="H1021" i="7"/>
  <c r="J1020" i="7"/>
  <c r="H1020" i="7"/>
  <c r="J1019" i="7"/>
  <c r="H1019" i="7"/>
  <c r="J1018" i="7"/>
  <c r="H1018" i="7"/>
  <c r="J1017" i="7"/>
  <c r="H1017" i="7"/>
  <c r="J1016" i="7"/>
  <c r="H1016" i="7"/>
  <c r="J1015" i="7"/>
  <c r="H1015" i="7"/>
  <c r="J1014" i="7"/>
  <c r="H1014" i="7"/>
  <c r="J1013" i="7"/>
  <c r="H1013" i="7"/>
  <c r="J1012" i="7"/>
  <c r="H1012" i="7"/>
  <c r="J1011" i="7"/>
  <c r="H1011" i="7"/>
  <c r="J1010" i="7"/>
  <c r="H1010" i="7"/>
  <c r="J1009" i="7"/>
  <c r="H1009" i="7"/>
  <c r="J1008" i="7"/>
  <c r="H1008" i="7"/>
  <c r="J1007" i="7"/>
  <c r="H1007" i="7"/>
  <c r="J1006" i="7"/>
  <c r="H1006" i="7"/>
  <c r="J1005" i="7"/>
  <c r="H1005" i="7"/>
  <c r="J1004" i="7"/>
  <c r="H1004" i="7"/>
  <c r="J1003" i="7"/>
  <c r="H1003" i="7"/>
  <c r="J1002" i="7"/>
  <c r="H1002" i="7"/>
  <c r="J1001" i="7"/>
  <c r="H1001" i="7"/>
  <c r="J1000" i="7"/>
  <c r="H1000" i="7"/>
  <c r="J999" i="7"/>
  <c r="H999" i="7"/>
  <c r="J998" i="7"/>
  <c r="H998" i="7"/>
  <c r="J997" i="7"/>
  <c r="H997" i="7"/>
  <c r="J996" i="7"/>
  <c r="H996" i="7"/>
  <c r="J995" i="7"/>
  <c r="H995" i="7"/>
  <c r="J994" i="7"/>
  <c r="H994" i="7"/>
  <c r="J993" i="7"/>
  <c r="H993" i="7"/>
  <c r="I995" i="7" l="1"/>
  <c r="I997" i="7"/>
  <c r="I999" i="7"/>
  <c r="I1001" i="7"/>
  <c r="I1003" i="7"/>
  <c r="I1005" i="7"/>
  <c r="I1007" i="7"/>
  <c r="I1009" i="7"/>
  <c r="I1011" i="7"/>
  <c r="I1013" i="7"/>
  <c r="I1015" i="7"/>
  <c r="I1017" i="7"/>
  <c r="I1019" i="7"/>
  <c r="I1021" i="7"/>
  <c r="I1023" i="7"/>
  <c r="I1025" i="7"/>
  <c r="I993" i="7"/>
  <c r="H991" i="7"/>
  <c r="I994" i="7"/>
  <c r="I996" i="7"/>
  <c r="I998" i="7"/>
  <c r="I1000" i="7"/>
  <c r="I1002" i="7"/>
  <c r="I1004" i="7"/>
  <c r="I1006" i="7"/>
  <c r="I1008" i="7"/>
  <c r="I1010" i="7"/>
  <c r="I1012" i="7"/>
  <c r="I1014" i="7"/>
  <c r="I1016" i="7"/>
  <c r="I1018" i="7"/>
  <c r="I1020" i="7"/>
  <c r="I1022" i="7"/>
  <c r="I1024" i="7"/>
  <c r="I991" i="7" l="1"/>
  <c r="E991" i="7"/>
  <c r="H990" i="7"/>
  <c r="J988" i="7"/>
  <c r="H988" i="7"/>
  <c r="J987" i="7"/>
  <c r="H987" i="7"/>
  <c r="J986" i="7"/>
  <c r="H986" i="7"/>
  <c r="J985" i="7"/>
  <c r="H985" i="7"/>
  <c r="J984" i="7"/>
  <c r="H984" i="7"/>
  <c r="J983" i="7"/>
  <c r="H983" i="7"/>
  <c r="J982" i="7"/>
  <c r="H982" i="7"/>
  <c r="J981" i="7"/>
  <c r="H981" i="7"/>
  <c r="J980" i="7"/>
  <c r="H980" i="7"/>
  <c r="J979" i="7"/>
  <c r="H979" i="7"/>
  <c r="J978" i="7"/>
  <c r="H978" i="7"/>
  <c r="J977" i="7"/>
  <c r="H977" i="7"/>
  <c r="J976" i="7"/>
  <c r="H976" i="7"/>
  <c r="J975" i="7"/>
  <c r="H975" i="7"/>
  <c r="J974" i="7"/>
  <c r="H974" i="7"/>
  <c r="J973" i="7"/>
  <c r="H973" i="7"/>
  <c r="J972" i="7"/>
  <c r="H972" i="7"/>
  <c r="J971" i="7"/>
  <c r="H971" i="7"/>
  <c r="I971" i="7" s="1"/>
  <c r="J970" i="7"/>
  <c r="H970" i="7"/>
  <c r="J969" i="7"/>
  <c r="H969" i="7"/>
  <c r="J968" i="7"/>
  <c r="H968" i="7"/>
  <c r="J967" i="7"/>
  <c r="H967" i="7"/>
  <c r="J966" i="7"/>
  <c r="H966" i="7"/>
  <c r="J965" i="7"/>
  <c r="H965" i="7"/>
  <c r="J964" i="7"/>
  <c r="H964" i="7"/>
  <c r="J963" i="7"/>
  <c r="H963" i="7"/>
  <c r="J962" i="7"/>
  <c r="H962" i="7"/>
  <c r="J961" i="7"/>
  <c r="H961" i="7"/>
  <c r="J960" i="7"/>
  <c r="H960" i="7"/>
  <c r="J959" i="7"/>
  <c r="H959" i="7"/>
  <c r="J958" i="7"/>
  <c r="H958" i="7"/>
  <c r="I973" i="7" l="1"/>
  <c r="I975" i="7"/>
  <c r="I977" i="7"/>
  <c r="I979" i="7"/>
  <c r="I981" i="7"/>
  <c r="I983" i="7"/>
  <c r="I985" i="7"/>
  <c r="I987" i="7"/>
  <c r="E990" i="7"/>
  <c r="I972" i="7"/>
  <c r="I974" i="7"/>
  <c r="I976" i="7"/>
  <c r="I978" i="7"/>
  <c r="I980" i="7"/>
  <c r="I982" i="7"/>
  <c r="I984" i="7"/>
  <c r="I986" i="7"/>
  <c r="I988" i="7"/>
  <c r="I958" i="7"/>
  <c r="I959" i="7"/>
  <c r="I960" i="7"/>
  <c r="I961" i="7"/>
  <c r="I962" i="7"/>
  <c r="I963" i="7"/>
  <c r="I964" i="7"/>
  <c r="I965" i="7"/>
  <c r="I966" i="7"/>
  <c r="I967" i="7"/>
  <c r="I968" i="7"/>
  <c r="I969" i="7"/>
  <c r="I970" i="7"/>
  <c r="H956" i="7"/>
  <c r="H955" i="7"/>
  <c r="E956" i="7"/>
  <c r="J953" i="7"/>
  <c r="H953" i="7"/>
  <c r="J952" i="7"/>
  <c r="H952" i="7"/>
  <c r="J951" i="7"/>
  <c r="H951" i="7"/>
  <c r="J950" i="7"/>
  <c r="H950" i="7"/>
  <c r="J949" i="7"/>
  <c r="H949" i="7"/>
  <c r="J948" i="7"/>
  <c r="H948" i="7"/>
  <c r="J947" i="7"/>
  <c r="H947" i="7"/>
  <c r="J946" i="7"/>
  <c r="H946" i="7"/>
  <c r="J945" i="7"/>
  <c r="H945" i="7"/>
  <c r="J944" i="7"/>
  <c r="H944" i="7"/>
  <c r="J943" i="7"/>
  <c r="H943" i="7"/>
  <c r="J942" i="7"/>
  <c r="H942" i="7"/>
  <c r="J941" i="7"/>
  <c r="H941" i="7"/>
  <c r="J940" i="7"/>
  <c r="H940" i="7"/>
  <c r="J939" i="7"/>
  <c r="H939" i="7"/>
  <c r="H936" i="7"/>
  <c r="E937" i="7"/>
  <c r="J934" i="7"/>
  <c r="H934" i="7"/>
  <c r="J933" i="7"/>
  <c r="H933" i="7"/>
  <c r="J932" i="7"/>
  <c r="H932" i="7"/>
  <c r="J931" i="7"/>
  <c r="H931" i="7"/>
  <c r="J930" i="7"/>
  <c r="H930" i="7"/>
  <c r="J929" i="7"/>
  <c r="H929" i="7"/>
  <c r="J928" i="7"/>
  <c r="H928" i="7"/>
  <c r="J927" i="7"/>
  <c r="H927" i="7"/>
  <c r="J926" i="7"/>
  <c r="H926" i="7"/>
  <c r="J925" i="7"/>
  <c r="H925" i="7"/>
  <c r="J924" i="7"/>
  <c r="H924" i="7"/>
  <c r="J923" i="7"/>
  <c r="H923" i="7"/>
  <c r="J922" i="7"/>
  <c r="H922" i="7"/>
  <c r="J921" i="7"/>
  <c r="H921" i="7"/>
  <c r="J920" i="7"/>
  <c r="H920" i="7"/>
  <c r="J919" i="7"/>
  <c r="H919" i="7"/>
  <c r="J918" i="7"/>
  <c r="H918" i="7"/>
  <c r="J917" i="7"/>
  <c r="H917" i="7"/>
  <c r="J916" i="7"/>
  <c r="H916" i="7"/>
  <c r="J915" i="7"/>
  <c r="H915" i="7"/>
  <c r="J914" i="7"/>
  <c r="H914" i="7"/>
  <c r="J913" i="7"/>
  <c r="H913" i="7"/>
  <c r="J912" i="7"/>
  <c r="H912" i="7"/>
  <c r="H909" i="7"/>
  <c r="E910" i="7"/>
  <c r="J907" i="7"/>
  <c r="H907" i="7"/>
  <c r="J906" i="7"/>
  <c r="H906" i="7"/>
  <c r="J905" i="7"/>
  <c r="H905" i="7"/>
  <c r="J904" i="7"/>
  <c r="H904" i="7"/>
  <c r="J903" i="7"/>
  <c r="H903" i="7"/>
  <c r="J902" i="7"/>
  <c r="H902" i="7"/>
  <c r="J901" i="7"/>
  <c r="H901" i="7"/>
  <c r="J900" i="7"/>
  <c r="H900" i="7"/>
  <c r="J899" i="7"/>
  <c r="H899" i="7"/>
  <c r="J898" i="7"/>
  <c r="H898" i="7"/>
  <c r="J897" i="7"/>
  <c r="H897" i="7"/>
  <c r="J896" i="7"/>
  <c r="H896" i="7"/>
  <c r="J895" i="7"/>
  <c r="H895" i="7"/>
  <c r="J894" i="7"/>
  <c r="H894" i="7"/>
  <c r="J893" i="7"/>
  <c r="H893" i="7"/>
  <c r="J892" i="7"/>
  <c r="H892" i="7"/>
  <c r="J891" i="7"/>
  <c r="H891" i="7"/>
  <c r="J890" i="7"/>
  <c r="H890" i="7"/>
  <c r="J889" i="7"/>
  <c r="H889" i="7"/>
  <c r="J888" i="7"/>
  <c r="H888" i="7"/>
  <c r="J887" i="7"/>
  <c r="H887" i="7"/>
  <c r="J886" i="7"/>
  <c r="H886" i="7"/>
  <c r="J885" i="7"/>
  <c r="H885" i="7"/>
  <c r="H882" i="7"/>
  <c r="E883" i="7"/>
  <c r="J880" i="7"/>
  <c r="H880" i="7"/>
  <c r="J879" i="7"/>
  <c r="H879" i="7"/>
  <c r="J878" i="7"/>
  <c r="H878" i="7"/>
  <c r="J877" i="7"/>
  <c r="H877" i="7"/>
  <c r="J876" i="7"/>
  <c r="H876" i="7"/>
  <c r="J875" i="7"/>
  <c r="H875" i="7"/>
  <c r="J874" i="7"/>
  <c r="H874" i="7"/>
  <c r="J873" i="7"/>
  <c r="H873" i="7"/>
  <c r="J872" i="7"/>
  <c r="H872" i="7"/>
  <c r="J871" i="7"/>
  <c r="H871" i="7"/>
  <c r="J870" i="7"/>
  <c r="H870" i="7"/>
  <c r="J869" i="7"/>
  <c r="H869" i="7"/>
  <c r="J868" i="7"/>
  <c r="H868" i="7"/>
  <c r="J867" i="7"/>
  <c r="H867" i="7"/>
  <c r="J866" i="7"/>
  <c r="H866" i="7"/>
  <c r="J865" i="7"/>
  <c r="H865" i="7"/>
  <c r="J864" i="7"/>
  <c r="H864" i="7"/>
  <c r="J863" i="7"/>
  <c r="H863" i="7"/>
  <c r="J862" i="7"/>
  <c r="H862" i="7"/>
  <c r="J861" i="7"/>
  <c r="H861" i="7"/>
  <c r="J860" i="7"/>
  <c r="H860" i="7"/>
  <c r="J859" i="7"/>
  <c r="H859" i="7"/>
  <c r="J858" i="7"/>
  <c r="H858" i="7"/>
  <c r="J857" i="7"/>
  <c r="H857" i="7"/>
  <c r="J856" i="7"/>
  <c r="H856" i="7"/>
  <c r="J855" i="7"/>
  <c r="H855" i="7"/>
  <c r="J854" i="7"/>
  <c r="H854" i="7"/>
  <c r="H851" i="7"/>
  <c r="E852" i="7"/>
  <c r="J849" i="7"/>
  <c r="H849" i="7"/>
  <c r="J848" i="7"/>
  <c r="H848" i="7"/>
  <c r="J847" i="7"/>
  <c r="H847" i="7"/>
  <c r="J846" i="7"/>
  <c r="H846" i="7"/>
  <c r="J845" i="7"/>
  <c r="H845" i="7"/>
  <c r="J844" i="7"/>
  <c r="H844" i="7"/>
  <c r="J843" i="7"/>
  <c r="H843" i="7"/>
  <c r="J842" i="7"/>
  <c r="H842" i="7"/>
  <c r="J841" i="7"/>
  <c r="H841" i="7"/>
  <c r="J840" i="7"/>
  <c r="H840" i="7"/>
  <c r="J839" i="7"/>
  <c r="H839" i="7"/>
  <c r="J838" i="7"/>
  <c r="H838" i="7"/>
  <c r="J837" i="7"/>
  <c r="H837" i="7"/>
  <c r="J836" i="7"/>
  <c r="H836" i="7"/>
  <c r="J835" i="7"/>
  <c r="H835" i="7"/>
  <c r="J834" i="7"/>
  <c r="H834" i="7"/>
  <c r="J833" i="7"/>
  <c r="H833" i="7"/>
  <c r="J832" i="7"/>
  <c r="H832" i="7"/>
  <c r="J831" i="7"/>
  <c r="H831" i="7"/>
  <c r="J830" i="7"/>
  <c r="H830" i="7"/>
  <c r="J829" i="7"/>
  <c r="H829" i="7"/>
  <c r="J828" i="7"/>
  <c r="H828" i="7"/>
  <c r="J827" i="7"/>
  <c r="H827" i="7"/>
  <c r="J826" i="7"/>
  <c r="H826" i="7"/>
  <c r="J825" i="7"/>
  <c r="H825" i="7"/>
  <c r="J824" i="7"/>
  <c r="H824" i="7"/>
  <c r="J823" i="7"/>
  <c r="H823" i="7"/>
  <c r="J822" i="7"/>
  <c r="H822" i="7"/>
  <c r="J821" i="7"/>
  <c r="H821" i="7"/>
  <c r="J820" i="7"/>
  <c r="H820" i="7"/>
  <c r="J819" i="7"/>
  <c r="H819" i="7"/>
  <c r="J818" i="7"/>
  <c r="H818" i="7"/>
  <c r="J817" i="7"/>
  <c r="H817" i="7"/>
  <c r="J816" i="7"/>
  <c r="H816" i="7"/>
  <c r="J815" i="7"/>
  <c r="H815" i="7"/>
  <c r="H812" i="7"/>
  <c r="E813" i="7"/>
  <c r="J810" i="7"/>
  <c r="H810" i="7"/>
  <c r="J809" i="7"/>
  <c r="H809" i="7"/>
  <c r="J808" i="7"/>
  <c r="H808" i="7"/>
  <c r="J807" i="7"/>
  <c r="H807" i="7"/>
  <c r="J806" i="7"/>
  <c r="H806" i="7"/>
  <c r="J805" i="7"/>
  <c r="H805" i="7"/>
  <c r="J804" i="7"/>
  <c r="H804" i="7"/>
  <c r="J803" i="7"/>
  <c r="H803" i="7"/>
  <c r="J802" i="7"/>
  <c r="H802" i="7"/>
  <c r="J801" i="7"/>
  <c r="H801" i="7"/>
  <c r="J800" i="7"/>
  <c r="H800" i="7"/>
  <c r="J799" i="7"/>
  <c r="H799" i="7"/>
  <c r="J798" i="7"/>
  <c r="H798" i="7"/>
  <c r="J797" i="7"/>
  <c r="H797" i="7"/>
  <c r="J796" i="7"/>
  <c r="H796" i="7"/>
  <c r="J795" i="7"/>
  <c r="H795" i="7"/>
  <c r="J794" i="7"/>
  <c r="H794" i="7"/>
  <c r="J793" i="7"/>
  <c r="H793" i="7"/>
  <c r="J792" i="7"/>
  <c r="H792" i="7"/>
  <c r="J791" i="7"/>
  <c r="H791" i="7"/>
  <c r="J790" i="7"/>
  <c r="H790" i="7"/>
  <c r="J789" i="7"/>
  <c r="H789" i="7"/>
  <c r="J788" i="7"/>
  <c r="H788" i="7"/>
  <c r="J787" i="7"/>
  <c r="H787" i="7"/>
  <c r="J786" i="7"/>
  <c r="H786" i="7"/>
  <c r="I786" i="7" s="1"/>
  <c r="J785" i="7"/>
  <c r="H785" i="7"/>
  <c r="E783" i="7"/>
  <c r="J780" i="7"/>
  <c r="H780" i="7"/>
  <c r="J779" i="7"/>
  <c r="H779" i="7"/>
  <c r="J778" i="7"/>
  <c r="H778" i="7"/>
  <c r="J777" i="7"/>
  <c r="H777" i="7"/>
  <c r="J776" i="7"/>
  <c r="H776" i="7"/>
  <c r="J775" i="7"/>
  <c r="H775" i="7"/>
  <c r="J774" i="7"/>
  <c r="H774" i="7"/>
  <c r="J773" i="7"/>
  <c r="H773" i="7"/>
  <c r="J772" i="7"/>
  <c r="H772" i="7"/>
  <c r="J771" i="7"/>
  <c r="H771" i="7"/>
  <c r="J770" i="7"/>
  <c r="H770" i="7"/>
  <c r="J769" i="7"/>
  <c r="H769" i="7"/>
  <c r="J768" i="7"/>
  <c r="H768" i="7"/>
  <c r="J767" i="7"/>
  <c r="H767" i="7"/>
  <c r="J766" i="7"/>
  <c r="H766" i="7"/>
  <c r="J765" i="7"/>
  <c r="H765" i="7"/>
  <c r="J764" i="7"/>
  <c r="H764" i="7"/>
  <c r="J763" i="7"/>
  <c r="H763" i="7"/>
  <c r="J762" i="7"/>
  <c r="H762" i="7"/>
  <c r="J761" i="7"/>
  <c r="H761" i="7"/>
  <c r="J760" i="7"/>
  <c r="H760" i="7"/>
  <c r="J759" i="7"/>
  <c r="H759" i="7"/>
  <c r="J758" i="7"/>
  <c r="H758" i="7"/>
  <c r="J757" i="7"/>
  <c r="H757" i="7"/>
  <c r="J756" i="7"/>
  <c r="H756" i="7"/>
  <c r="J755" i="7"/>
  <c r="H755" i="7"/>
  <c r="J754" i="7"/>
  <c r="H754" i="7"/>
  <c r="I754" i="7" s="1"/>
  <c r="J753" i="7"/>
  <c r="H753" i="7"/>
  <c r="E751" i="7"/>
  <c r="J748" i="7"/>
  <c r="H748" i="7"/>
  <c r="J747" i="7"/>
  <c r="H747" i="7"/>
  <c r="J746" i="7"/>
  <c r="H746" i="7"/>
  <c r="J745" i="7"/>
  <c r="H745" i="7"/>
  <c r="J744" i="7"/>
  <c r="H744" i="7"/>
  <c r="J743" i="7"/>
  <c r="H743" i="7"/>
  <c r="J742" i="7"/>
  <c r="H742" i="7"/>
  <c r="J741" i="7"/>
  <c r="H741" i="7"/>
  <c r="J740" i="7"/>
  <c r="H740" i="7"/>
  <c r="J739" i="7"/>
  <c r="H739" i="7"/>
  <c r="J738" i="7"/>
  <c r="H738" i="7"/>
  <c r="J737" i="7"/>
  <c r="H737" i="7"/>
  <c r="J736" i="7"/>
  <c r="H736" i="7"/>
  <c r="J735" i="7"/>
  <c r="H735" i="7"/>
  <c r="J734" i="7"/>
  <c r="H734" i="7"/>
  <c r="J733" i="7"/>
  <c r="H733" i="7"/>
  <c r="J732" i="7"/>
  <c r="H732" i="7"/>
  <c r="J731" i="7"/>
  <c r="H731" i="7"/>
  <c r="J730" i="7"/>
  <c r="H730" i="7"/>
  <c r="J729" i="7"/>
  <c r="H729" i="7"/>
  <c r="J728" i="7"/>
  <c r="H728" i="7"/>
  <c r="J727" i="7"/>
  <c r="H727" i="7"/>
  <c r="J726" i="7"/>
  <c r="H726" i="7"/>
  <c r="J725" i="7"/>
  <c r="H725" i="7"/>
  <c r="J724" i="7"/>
  <c r="H724" i="7"/>
  <c r="H721" i="7"/>
  <c r="E722" i="7"/>
  <c r="J719" i="7"/>
  <c r="H719" i="7"/>
  <c r="J718" i="7"/>
  <c r="H718" i="7"/>
  <c r="J717" i="7"/>
  <c r="H717" i="7"/>
  <c r="J716" i="7"/>
  <c r="H716" i="7"/>
  <c r="J715" i="7"/>
  <c r="H715" i="7"/>
  <c r="J714" i="7"/>
  <c r="H714" i="7"/>
  <c r="J713" i="7"/>
  <c r="H713" i="7"/>
  <c r="J712" i="7"/>
  <c r="H712" i="7"/>
  <c r="J711" i="7"/>
  <c r="H711" i="7"/>
  <c r="J710" i="7"/>
  <c r="H710" i="7"/>
  <c r="J709" i="7"/>
  <c r="H709" i="7"/>
  <c r="J708" i="7"/>
  <c r="H708" i="7"/>
  <c r="J707" i="7"/>
  <c r="H707" i="7"/>
  <c r="J706" i="7"/>
  <c r="H706" i="7"/>
  <c r="J705" i="7"/>
  <c r="H705" i="7"/>
  <c r="J704" i="7"/>
  <c r="H704" i="7"/>
  <c r="J703" i="7"/>
  <c r="H703" i="7"/>
  <c r="J702" i="7"/>
  <c r="H702" i="7"/>
  <c r="J701" i="7"/>
  <c r="H701" i="7"/>
  <c r="J700" i="7"/>
  <c r="H700" i="7"/>
  <c r="J699" i="7"/>
  <c r="H699" i="7"/>
  <c r="J698" i="7"/>
  <c r="H698" i="7"/>
  <c r="J697" i="7"/>
  <c r="H697" i="7"/>
  <c r="J696" i="7"/>
  <c r="H696" i="7"/>
  <c r="J695" i="7"/>
  <c r="H695" i="7"/>
  <c r="J694" i="7"/>
  <c r="H694" i="7"/>
  <c r="J693" i="7"/>
  <c r="H693" i="7"/>
  <c r="J692" i="7"/>
  <c r="H692" i="7"/>
  <c r="J691" i="7"/>
  <c r="H691" i="7"/>
  <c r="J690" i="7"/>
  <c r="H690" i="7"/>
  <c r="J689" i="7"/>
  <c r="H689" i="7"/>
  <c r="J688" i="7"/>
  <c r="H688" i="7"/>
  <c r="J687" i="7"/>
  <c r="H687" i="7"/>
  <c r="J686" i="7"/>
  <c r="H686" i="7"/>
  <c r="J685" i="7"/>
  <c r="H685" i="7"/>
  <c r="J684" i="7"/>
  <c r="H684" i="7"/>
  <c r="J683" i="7"/>
  <c r="H683" i="7"/>
  <c r="J682" i="7"/>
  <c r="H682" i="7"/>
  <c r="H679" i="7"/>
  <c r="E680" i="7"/>
  <c r="J677" i="7"/>
  <c r="H677" i="7"/>
  <c r="J676" i="7"/>
  <c r="H676" i="7"/>
  <c r="J675" i="7"/>
  <c r="H675" i="7"/>
  <c r="J674" i="7"/>
  <c r="H674" i="7"/>
  <c r="J673" i="7"/>
  <c r="H673" i="7"/>
  <c r="J672" i="7"/>
  <c r="H672" i="7"/>
  <c r="J671" i="7"/>
  <c r="H671" i="7"/>
  <c r="J670" i="7"/>
  <c r="H670" i="7"/>
  <c r="J669" i="7"/>
  <c r="H669" i="7"/>
  <c r="J668" i="7"/>
  <c r="H668" i="7"/>
  <c r="J667" i="7"/>
  <c r="H667" i="7"/>
  <c r="J666" i="7"/>
  <c r="H666" i="7"/>
  <c r="J665" i="7"/>
  <c r="H665" i="7"/>
  <c r="J664" i="7"/>
  <c r="H664" i="7"/>
  <c r="J663" i="7"/>
  <c r="H663" i="7"/>
  <c r="J662" i="7"/>
  <c r="H662" i="7"/>
  <c r="J661" i="7"/>
  <c r="H661" i="7"/>
  <c r="J660" i="7"/>
  <c r="H660" i="7"/>
  <c r="J659" i="7"/>
  <c r="H659" i="7"/>
  <c r="J658" i="7"/>
  <c r="H658" i="7"/>
  <c r="J657" i="7"/>
  <c r="H657" i="7"/>
  <c r="H654" i="7"/>
  <c r="E655" i="7"/>
  <c r="J652" i="7"/>
  <c r="H652" i="7"/>
  <c r="J651" i="7"/>
  <c r="H651" i="7"/>
  <c r="J650" i="7"/>
  <c r="H650" i="7"/>
  <c r="J649" i="7"/>
  <c r="H649" i="7"/>
  <c r="J648" i="7"/>
  <c r="H648" i="7"/>
  <c r="J647" i="7"/>
  <c r="H647" i="7"/>
  <c r="J646" i="7"/>
  <c r="H646" i="7"/>
  <c r="J645" i="7"/>
  <c r="H645" i="7"/>
  <c r="J644" i="7"/>
  <c r="H644" i="7"/>
  <c r="J643" i="7"/>
  <c r="H643" i="7"/>
  <c r="J642" i="7"/>
  <c r="H642" i="7"/>
  <c r="J641" i="7"/>
  <c r="H641" i="7"/>
  <c r="J640" i="7"/>
  <c r="H640" i="7"/>
  <c r="J639" i="7"/>
  <c r="H639" i="7"/>
  <c r="J638" i="7"/>
  <c r="H638" i="7"/>
  <c r="J637" i="7"/>
  <c r="H637" i="7"/>
  <c r="J636" i="7"/>
  <c r="H636" i="7"/>
  <c r="J635" i="7"/>
  <c r="H635" i="7"/>
  <c r="J634" i="7"/>
  <c r="H634" i="7"/>
  <c r="J633" i="7"/>
  <c r="H633" i="7"/>
  <c r="J632" i="7"/>
  <c r="H632" i="7"/>
  <c r="J631" i="7"/>
  <c r="H631" i="7"/>
  <c r="J630" i="7"/>
  <c r="H630" i="7"/>
  <c r="H627" i="7"/>
  <c r="E628" i="7"/>
  <c r="J625" i="7"/>
  <c r="H625" i="7"/>
  <c r="J624" i="7"/>
  <c r="H624" i="7"/>
  <c r="J623" i="7"/>
  <c r="H623" i="7"/>
  <c r="J622" i="7"/>
  <c r="H622" i="7"/>
  <c r="J621" i="7"/>
  <c r="H621" i="7"/>
  <c r="J620" i="7"/>
  <c r="H620" i="7"/>
  <c r="J619" i="7"/>
  <c r="H619" i="7"/>
  <c r="J618" i="7"/>
  <c r="H618" i="7"/>
  <c r="J617" i="7"/>
  <c r="H617" i="7"/>
  <c r="J616" i="7"/>
  <c r="H616" i="7"/>
  <c r="J615" i="7"/>
  <c r="H615" i="7"/>
  <c r="J614" i="7"/>
  <c r="H614" i="7"/>
  <c r="J613" i="7"/>
  <c r="H613" i="7"/>
  <c r="J612" i="7"/>
  <c r="H612" i="7"/>
  <c r="J611" i="7"/>
  <c r="H611" i="7"/>
  <c r="J610" i="7"/>
  <c r="H610" i="7"/>
  <c r="J609" i="7"/>
  <c r="H609" i="7"/>
  <c r="J608" i="7"/>
  <c r="H608" i="7"/>
  <c r="J607" i="7"/>
  <c r="H607" i="7"/>
  <c r="J606" i="7"/>
  <c r="H606" i="7"/>
  <c r="J605" i="7"/>
  <c r="H605" i="7"/>
  <c r="J604" i="7"/>
  <c r="H604" i="7"/>
  <c r="J603" i="7"/>
  <c r="H603" i="7"/>
  <c r="J602" i="7"/>
  <c r="H602" i="7"/>
  <c r="J601" i="7"/>
  <c r="H601" i="7"/>
  <c r="H598" i="7"/>
  <c r="E599" i="7"/>
  <c r="J596" i="7"/>
  <c r="H596" i="7"/>
  <c r="J595" i="7"/>
  <c r="H595" i="7"/>
  <c r="J594" i="7"/>
  <c r="H594" i="7"/>
  <c r="J593" i="7"/>
  <c r="H593" i="7"/>
  <c r="J592" i="7"/>
  <c r="H592" i="7"/>
  <c r="J591" i="7"/>
  <c r="H591" i="7"/>
  <c r="J590" i="7"/>
  <c r="H590" i="7"/>
  <c r="J589" i="7"/>
  <c r="H589" i="7"/>
  <c r="J588" i="7"/>
  <c r="H588" i="7"/>
  <c r="J587" i="7"/>
  <c r="H587" i="7"/>
  <c r="J586" i="7"/>
  <c r="H586" i="7"/>
  <c r="J585" i="7"/>
  <c r="H585" i="7"/>
  <c r="J584" i="7"/>
  <c r="H584" i="7"/>
  <c r="J583" i="7"/>
  <c r="H583" i="7"/>
  <c r="J582" i="7"/>
  <c r="H582" i="7"/>
  <c r="J581" i="7"/>
  <c r="H581" i="7"/>
  <c r="J580" i="7"/>
  <c r="H580" i="7"/>
  <c r="J579" i="7"/>
  <c r="H579" i="7"/>
  <c r="J578" i="7"/>
  <c r="H578" i="7"/>
  <c r="J577" i="7"/>
  <c r="H577" i="7"/>
  <c r="J576" i="7"/>
  <c r="H576" i="7"/>
  <c r="J575" i="7"/>
  <c r="H575" i="7"/>
  <c r="J574" i="7"/>
  <c r="H574" i="7"/>
  <c r="J573" i="7"/>
  <c r="H573" i="7"/>
  <c r="I573" i="7" s="1"/>
  <c r="J572" i="7"/>
  <c r="H572" i="7"/>
  <c r="E570" i="7"/>
  <c r="J567" i="7"/>
  <c r="H567" i="7"/>
  <c r="J566" i="7"/>
  <c r="H566" i="7"/>
  <c r="J565" i="7"/>
  <c r="H565" i="7"/>
  <c r="J564" i="7"/>
  <c r="H564" i="7"/>
  <c r="J563" i="7"/>
  <c r="H563" i="7"/>
  <c r="J562" i="7"/>
  <c r="H562" i="7"/>
  <c r="J561" i="7"/>
  <c r="H561" i="7"/>
  <c r="J560" i="7"/>
  <c r="H560" i="7"/>
  <c r="J559" i="7"/>
  <c r="H559" i="7"/>
  <c r="J558" i="7"/>
  <c r="H558" i="7"/>
  <c r="J557" i="7"/>
  <c r="H557" i="7"/>
  <c r="J556" i="7"/>
  <c r="H556" i="7"/>
  <c r="J555" i="7"/>
  <c r="H555" i="7"/>
  <c r="J554" i="7"/>
  <c r="H554" i="7"/>
  <c r="J553" i="7"/>
  <c r="H553" i="7"/>
  <c r="J552" i="7"/>
  <c r="H552" i="7"/>
  <c r="J551" i="7"/>
  <c r="H551" i="7"/>
  <c r="J550" i="7"/>
  <c r="H550" i="7"/>
  <c r="J549" i="7"/>
  <c r="H549" i="7"/>
  <c r="J548" i="7"/>
  <c r="H548" i="7"/>
  <c r="J547" i="7"/>
  <c r="H547" i="7"/>
  <c r="J546" i="7"/>
  <c r="H546" i="7"/>
  <c r="J545" i="7"/>
  <c r="H545" i="7"/>
  <c r="J544" i="7"/>
  <c r="H544" i="7"/>
  <c r="J543" i="7"/>
  <c r="H543" i="7"/>
  <c r="J542" i="7"/>
  <c r="H542" i="7"/>
  <c r="J541" i="7"/>
  <c r="H541" i="7"/>
  <c r="J540" i="7"/>
  <c r="H540" i="7"/>
  <c r="J539" i="7"/>
  <c r="H539" i="7"/>
  <c r="J538" i="7"/>
  <c r="H538" i="7"/>
  <c r="J537" i="7"/>
  <c r="H537" i="7"/>
  <c r="J536" i="7"/>
  <c r="H536" i="7"/>
  <c r="J535" i="7"/>
  <c r="H535" i="7"/>
  <c r="J534" i="7"/>
  <c r="H534" i="7"/>
  <c r="J533" i="7"/>
  <c r="H533" i="7"/>
  <c r="J532" i="7"/>
  <c r="H532" i="7"/>
  <c r="J531" i="7"/>
  <c r="H531" i="7"/>
  <c r="J530" i="7"/>
  <c r="H530" i="7"/>
  <c r="J529" i="7"/>
  <c r="H529" i="7"/>
  <c r="H526" i="7"/>
  <c r="E527" i="7"/>
  <c r="J524" i="7"/>
  <c r="H524" i="7"/>
  <c r="J523" i="7"/>
  <c r="H523" i="7"/>
  <c r="J522" i="7"/>
  <c r="H522" i="7"/>
  <c r="J521" i="7"/>
  <c r="H521" i="7"/>
  <c r="J520" i="7"/>
  <c r="H520" i="7"/>
  <c r="J519" i="7"/>
  <c r="H519" i="7"/>
  <c r="J518" i="7"/>
  <c r="H518" i="7"/>
  <c r="J517" i="7"/>
  <c r="H517" i="7"/>
  <c r="J516" i="7"/>
  <c r="H516" i="7"/>
  <c r="J515" i="7"/>
  <c r="H515" i="7"/>
  <c r="J514" i="7"/>
  <c r="H514" i="7"/>
  <c r="J513" i="7"/>
  <c r="H513" i="7"/>
  <c r="J512" i="7"/>
  <c r="H512" i="7"/>
  <c r="J511" i="7"/>
  <c r="H511" i="7"/>
  <c r="J510" i="7"/>
  <c r="H510" i="7"/>
  <c r="J509" i="7"/>
  <c r="H509" i="7"/>
  <c r="J508" i="7"/>
  <c r="H508" i="7"/>
  <c r="J507" i="7"/>
  <c r="H507" i="7"/>
  <c r="J506" i="7"/>
  <c r="H506" i="7"/>
  <c r="H503" i="7"/>
  <c r="E504" i="7"/>
  <c r="J501" i="7"/>
  <c r="H501" i="7"/>
  <c r="J500" i="7"/>
  <c r="H500" i="7"/>
  <c r="J499" i="7"/>
  <c r="H499" i="7"/>
  <c r="J498" i="7"/>
  <c r="H498" i="7"/>
  <c r="J497" i="7"/>
  <c r="H497" i="7"/>
  <c r="J496" i="7"/>
  <c r="H496" i="7"/>
  <c r="J495" i="7"/>
  <c r="H495" i="7"/>
  <c r="J494" i="7"/>
  <c r="H494" i="7"/>
  <c r="J493" i="7"/>
  <c r="H493" i="7"/>
  <c r="J492" i="7"/>
  <c r="H492" i="7"/>
  <c r="J491" i="7"/>
  <c r="H491" i="7"/>
  <c r="J490" i="7"/>
  <c r="H490" i="7"/>
  <c r="J489" i="7"/>
  <c r="H489" i="7"/>
  <c r="J488" i="7"/>
  <c r="H488" i="7"/>
  <c r="J487" i="7"/>
  <c r="H487" i="7"/>
  <c r="J486" i="7"/>
  <c r="H486" i="7"/>
  <c r="J485" i="7"/>
  <c r="H485" i="7"/>
  <c r="J484" i="7"/>
  <c r="H484" i="7"/>
  <c r="J483" i="7"/>
  <c r="H483" i="7"/>
  <c r="J482" i="7"/>
  <c r="H482" i="7"/>
  <c r="J481" i="7"/>
  <c r="H481" i="7"/>
  <c r="J480" i="7"/>
  <c r="H480" i="7"/>
  <c r="J479" i="7"/>
  <c r="H479" i="7"/>
  <c r="J478" i="7"/>
  <c r="H478" i="7"/>
  <c r="J477" i="7"/>
  <c r="H477" i="7"/>
  <c r="J476" i="7"/>
  <c r="H476" i="7"/>
  <c r="J475" i="7"/>
  <c r="H475" i="7"/>
  <c r="J474" i="7"/>
  <c r="H474" i="7"/>
  <c r="J473" i="7"/>
  <c r="H473" i="7"/>
  <c r="J472" i="7"/>
  <c r="H472" i="7"/>
  <c r="J471" i="7"/>
  <c r="H471" i="7"/>
  <c r="J470" i="7"/>
  <c r="H470" i="7"/>
  <c r="J469" i="7"/>
  <c r="H469" i="7"/>
  <c r="J468" i="7"/>
  <c r="H468" i="7"/>
  <c r="J467" i="7"/>
  <c r="H467" i="7"/>
  <c r="J466" i="7"/>
  <c r="H466" i="7"/>
  <c r="J465" i="7"/>
  <c r="H465" i="7"/>
  <c r="J464" i="7"/>
  <c r="H464" i="7"/>
  <c r="J463" i="7"/>
  <c r="H463" i="7"/>
  <c r="J462" i="7"/>
  <c r="H462" i="7"/>
  <c r="H459" i="7"/>
  <c r="E460" i="7"/>
  <c r="J457" i="7"/>
  <c r="H457" i="7"/>
  <c r="J456" i="7"/>
  <c r="H456" i="7"/>
  <c r="J455" i="7"/>
  <c r="H455" i="7"/>
  <c r="J454" i="7"/>
  <c r="H454" i="7"/>
  <c r="J453" i="7"/>
  <c r="H453" i="7"/>
  <c r="J452" i="7"/>
  <c r="H452" i="7"/>
  <c r="J451" i="7"/>
  <c r="H451" i="7"/>
  <c r="J450" i="7"/>
  <c r="H450" i="7"/>
  <c r="J449" i="7"/>
  <c r="H449" i="7"/>
  <c r="J448" i="7"/>
  <c r="H448" i="7"/>
  <c r="J447" i="7"/>
  <c r="H447" i="7"/>
  <c r="J446" i="7"/>
  <c r="H446" i="7"/>
  <c r="J445" i="7"/>
  <c r="H445" i="7"/>
  <c r="J444" i="7"/>
  <c r="H444" i="7"/>
  <c r="J443" i="7"/>
  <c r="H443" i="7"/>
  <c r="J442" i="7"/>
  <c r="H442" i="7"/>
  <c r="J441" i="7"/>
  <c r="H441" i="7"/>
  <c r="J440" i="7"/>
  <c r="H440" i="7"/>
  <c r="J439" i="7"/>
  <c r="H439" i="7"/>
  <c r="J438" i="7"/>
  <c r="H438" i="7"/>
  <c r="J437" i="7"/>
  <c r="H437" i="7"/>
  <c r="J436" i="7"/>
  <c r="H436" i="7"/>
  <c r="J435" i="7"/>
  <c r="H435" i="7"/>
  <c r="J434" i="7"/>
  <c r="H434" i="7"/>
  <c r="J433" i="7"/>
  <c r="H433" i="7"/>
  <c r="J432" i="7"/>
  <c r="H432" i="7"/>
  <c r="J431" i="7"/>
  <c r="H431" i="7"/>
  <c r="J430" i="7"/>
  <c r="H430" i="7"/>
  <c r="J429" i="7"/>
  <c r="H429" i="7"/>
  <c r="J428" i="7"/>
  <c r="H428" i="7"/>
  <c r="J427" i="7"/>
  <c r="H427" i="7"/>
  <c r="J426" i="7"/>
  <c r="H426" i="7"/>
  <c r="J425" i="7"/>
  <c r="H425" i="7"/>
  <c r="H422" i="7"/>
  <c r="E423" i="7"/>
  <c r="J420" i="7"/>
  <c r="H420" i="7"/>
  <c r="J419" i="7"/>
  <c r="H419" i="7"/>
  <c r="J418" i="7"/>
  <c r="H418" i="7"/>
  <c r="J417" i="7"/>
  <c r="H417" i="7"/>
  <c r="J416" i="7"/>
  <c r="H416" i="7"/>
  <c r="J415" i="7"/>
  <c r="H415" i="7"/>
  <c r="J414" i="7"/>
  <c r="H414" i="7"/>
  <c r="J413" i="7"/>
  <c r="H413" i="7"/>
  <c r="J412" i="7"/>
  <c r="H412" i="7"/>
  <c r="J411" i="7"/>
  <c r="H411" i="7"/>
  <c r="J410" i="7"/>
  <c r="H410" i="7"/>
  <c r="J409" i="7"/>
  <c r="H409" i="7"/>
  <c r="J408" i="7"/>
  <c r="H408" i="7"/>
  <c r="J407" i="7"/>
  <c r="H407" i="7"/>
  <c r="J406" i="7"/>
  <c r="H406" i="7"/>
  <c r="J405" i="7"/>
  <c r="H405" i="7"/>
  <c r="J404" i="7"/>
  <c r="H404" i="7"/>
  <c r="J403" i="7"/>
  <c r="H403" i="7"/>
  <c r="J402" i="7"/>
  <c r="H402" i="7"/>
  <c r="J401" i="7"/>
  <c r="H401" i="7"/>
  <c r="J400" i="7"/>
  <c r="H400" i="7"/>
  <c r="J399" i="7"/>
  <c r="H399" i="7"/>
  <c r="J398" i="7"/>
  <c r="H398" i="7"/>
  <c r="J397" i="7"/>
  <c r="H397" i="7"/>
  <c r="J396" i="7"/>
  <c r="H396" i="7"/>
  <c r="J395" i="7"/>
  <c r="H395" i="7"/>
  <c r="J394" i="7"/>
  <c r="H394" i="7"/>
  <c r="J393" i="7"/>
  <c r="H393" i="7"/>
  <c r="J392" i="7"/>
  <c r="H392" i="7"/>
  <c r="J391" i="7"/>
  <c r="H391" i="7"/>
  <c r="J390" i="7"/>
  <c r="H390" i="7"/>
  <c r="J389" i="7"/>
  <c r="H389" i="7"/>
  <c r="H386" i="7"/>
  <c r="E387" i="7"/>
  <c r="J384" i="7"/>
  <c r="H384" i="7"/>
  <c r="J383" i="7"/>
  <c r="H383" i="7"/>
  <c r="J382" i="7"/>
  <c r="H382" i="7"/>
  <c r="J381" i="7"/>
  <c r="H381" i="7"/>
  <c r="J380" i="7"/>
  <c r="H380" i="7"/>
  <c r="J379" i="7"/>
  <c r="H379" i="7"/>
  <c r="J378" i="7"/>
  <c r="H378" i="7"/>
  <c r="J377" i="7"/>
  <c r="H377" i="7"/>
  <c r="J376" i="7"/>
  <c r="H376" i="7"/>
  <c r="J375" i="7"/>
  <c r="H375" i="7"/>
  <c r="J374" i="7"/>
  <c r="H374" i="7"/>
  <c r="H371" i="7"/>
  <c r="E372" i="7"/>
  <c r="J369" i="7"/>
  <c r="H369" i="7"/>
  <c r="J368" i="7"/>
  <c r="H368" i="7"/>
  <c r="J367" i="7"/>
  <c r="H367" i="7"/>
  <c r="J366" i="7"/>
  <c r="H366" i="7"/>
  <c r="J365" i="7"/>
  <c r="H365" i="7"/>
  <c r="J364" i="7"/>
  <c r="H364" i="7"/>
  <c r="J363" i="7"/>
  <c r="H363" i="7"/>
  <c r="J362" i="7"/>
  <c r="H362" i="7"/>
  <c r="J361" i="7"/>
  <c r="H361" i="7"/>
  <c r="J360" i="7"/>
  <c r="H360" i="7"/>
  <c r="J359" i="7"/>
  <c r="H359" i="7"/>
  <c r="J358" i="7"/>
  <c r="H358" i="7"/>
  <c r="J357" i="7"/>
  <c r="H357" i="7"/>
  <c r="J356" i="7"/>
  <c r="H356" i="7"/>
  <c r="J355" i="7"/>
  <c r="H355" i="7"/>
  <c r="J354" i="7"/>
  <c r="H354" i="7"/>
  <c r="J353" i="7"/>
  <c r="H353" i="7"/>
  <c r="J352" i="7"/>
  <c r="H352" i="7"/>
  <c r="J351" i="7"/>
  <c r="H351" i="7"/>
  <c r="J350" i="7"/>
  <c r="H350" i="7"/>
  <c r="J349" i="7"/>
  <c r="H349" i="7"/>
  <c r="J348" i="7"/>
  <c r="H348" i="7"/>
  <c r="J347" i="7"/>
  <c r="H347" i="7"/>
  <c r="J346" i="7"/>
  <c r="H346" i="7"/>
  <c r="J345" i="7"/>
  <c r="H345" i="7"/>
  <c r="J344" i="7"/>
  <c r="H344" i="7"/>
  <c r="J343" i="7"/>
  <c r="H343" i="7"/>
  <c r="I343" i="7" s="1"/>
  <c r="J342" i="7"/>
  <c r="H342" i="7"/>
  <c r="E340" i="7"/>
  <c r="J337" i="7"/>
  <c r="H337" i="7"/>
  <c r="J336" i="7"/>
  <c r="H336" i="7"/>
  <c r="J335" i="7"/>
  <c r="H335" i="7"/>
  <c r="J334" i="7"/>
  <c r="H334" i="7"/>
  <c r="J333" i="7"/>
  <c r="H333" i="7"/>
  <c r="J332" i="7"/>
  <c r="H332" i="7"/>
  <c r="J331" i="7"/>
  <c r="H331" i="7"/>
  <c r="J330" i="7"/>
  <c r="H330" i="7"/>
  <c r="J329" i="7"/>
  <c r="H329" i="7"/>
  <c r="J328" i="7"/>
  <c r="H328" i="7"/>
  <c r="J327" i="7"/>
  <c r="H327" i="7"/>
  <c r="J326" i="7"/>
  <c r="H326" i="7"/>
  <c r="J325" i="7"/>
  <c r="H325" i="7"/>
  <c r="J324" i="7"/>
  <c r="H324" i="7"/>
  <c r="J323" i="7"/>
  <c r="H323" i="7"/>
  <c r="J322" i="7"/>
  <c r="H322" i="7"/>
  <c r="J321" i="7"/>
  <c r="H321" i="7"/>
  <c r="J320" i="7"/>
  <c r="H320" i="7"/>
  <c r="J319" i="7"/>
  <c r="H319" i="7"/>
  <c r="J318" i="7"/>
  <c r="H318" i="7"/>
  <c r="J317" i="7"/>
  <c r="H317" i="7"/>
  <c r="J316" i="7"/>
  <c r="H316" i="7"/>
  <c r="H313" i="7"/>
  <c r="E314" i="7"/>
  <c r="J311" i="7"/>
  <c r="H311" i="7"/>
  <c r="J310" i="7"/>
  <c r="H310" i="7"/>
  <c r="J309" i="7"/>
  <c r="H309" i="7"/>
  <c r="J308" i="7"/>
  <c r="H308" i="7"/>
  <c r="J307" i="7"/>
  <c r="H307" i="7"/>
  <c r="J306" i="7"/>
  <c r="H306" i="7"/>
  <c r="J305" i="7"/>
  <c r="H305" i="7"/>
  <c r="J304" i="7"/>
  <c r="H304" i="7"/>
  <c r="J303" i="7"/>
  <c r="H303" i="7"/>
  <c r="J302" i="7"/>
  <c r="H302" i="7"/>
  <c r="J301" i="7"/>
  <c r="H301" i="7"/>
  <c r="J300" i="7"/>
  <c r="H300" i="7"/>
  <c r="J299" i="7"/>
  <c r="H299" i="7"/>
  <c r="J298" i="7"/>
  <c r="H298" i="7"/>
  <c r="J297" i="7"/>
  <c r="H297" i="7"/>
  <c r="J296" i="7"/>
  <c r="H296" i="7"/>
  <c r="J295" i="7"/>
  <c r="H295" i="7"/>
  <c r="J294" i="7"/>
  <c r="H294" i="7"/>
  <c r="J293" i="7"/>
  <c r="H293" i="7"/>
  <c r="J292" i="7"/>
  <c r="H292" i="7"/>
  <c r="J291" i="7"/>
  <c r="H291" i="7"/>
  <c r="J290" i="7"/>
  <c r="H290" i="7"/>
  <c r="J289" i="7"/>
  <c r="H289" i="7"/>
  <c r="J288" i="7"/>
  <c r="H288" i="7"/>
  <c r="J287" i="7"/>
  <c r="H287" i="7"/>
  <c r="H284" i="7"/>
  <c r="E285" i="7"/>
  <c r="J282" i="7"/>
  <c r="H282" i="7"/>
  <c r="J281" i="7"/>
  <c r="H281" i="7"/>
  <c r="J280" i="7"/>
  <c r="H280" i="7"/>
  <c r="J279" i="7"/>
  <c r="H279" i="7"/>
  <c r="J278" i="7"/>
  <c r="H278" i="7"/>
  <c r="J277" i="7"/>
  <c r="H277" i="7"/>
  <c r="J276" i="7"/>
  <c r="H276" i="7"/>
  <c r="J275" i="7"/>
  <c r="H275" i="7"/>
  <c r="J274" i="7"/>
  <c r="H274" i="7"/>
  <c r="J273" i="7"/>
  <c r="H273" i="7"/>
  <c r="J272" i="7"/>
  <c r="H272" i="7"/>
  <c r="J271" i="7"/>
  <c r="H271" i="7"/>
  <c r="J270" i="7"/>
  <c r="H270" i="7"/>
  <c r="J269" i="7"/>
  <c r="H269" i="7"/>
  <c r="J268" i="7"/>
  <c r="H268" i="7"/>
  <c r="J267" i="7"/>
  <c r="H267" i="7"/>
  <c r="J266" i="7"/>
  <c r="H266" i="7"/>
  <c r="J265" i="7"/>
  <c r="H265" i="7"/>
  <c r="J264" i="7"/>
  <c r="H264" i="7"/>
  <c r="J263" i="7"/>
  <c r="H263" i="7"/>
  <c r="J262" i="7"/>
  <c r="H262" i="7"/>
  <c r="J261" i="7"/>
  <c r="H261" i="7"/>
  <c r="J260" i="7"/>
  <c r="H260" i="7"/>
  <c r="H257" i="7"/>
  <c r="E258" i="7"/>
  <c r="J255" i="7"/>
  <c r="H255" i="7"/>
  <c r="J254" i="7"/>
  <c r="H254" i="7"/>
  <c r="J253" i="7"/>
  <c r="H253" i="7"/>
  <c r="J252" i="7"/>
  <c r="H252" i="7"/>
  <c r="J251" i="7"/>
  <c r="H251" i="7"/>
  <c r="J250" i="7"/>
  <c r="H250" i="7"/>
  <c r="J249" i="7"/>
  <c r="H249" i="7"/>
  <c r="J248" i="7"/>
  <c r="H248" i="7"/>
  <c r="J247" i="7"/>
  <c r="H247" i="7"/>
  <c r="J246" i="7"/>
  <c r="H246" i="7"/>
  <c r="J245" i="7"/>
  <c r="H245" i="7"/>
  <c r="J244" i="7"/>
  <c r="H244" i="7"/>
  <c r="J243" i="7"/>
  <c r="H243" i="7"/>
  <c r="J242" i="7"/>
  <c r="H242" i="7"/>
  <c r="J241" i="7"/>
  <c r="H241" i="7"/>
  <c r="J240" i="7"/>
  <c r="H240" i="7"/>
  <c r="J239" i="7"/>
  <c r="H239" i="7"/>
  <c r="J238" i="7"/>
  <c r="H238" i="7"/>
  <c r="D238" i="7"/>
  <c r="J237" i="7"/>
  <c r="H237" i="7"/>
  <c r="J236" i="7"/>
  <c r="H236" i="7"/>
  <c r="J235" i="7"/>
  <c r="H235" i="7"/>
  <c r="J234" i="7"/>
  <c r="H234" i="7"/>
  <c r="J233" i="7"/>
  <c r="H233" i="7"/>
  <c r="J232" i="7"/>
  <c r="H232" i="7"/>
  <c r="J231" i="7"/>
  <c r="H231" i="7"/>
  <c r="J230" i="7"/>
  <c r="H230" i="7"/>
  <c r="D230" i="7"/>
  <c r="J229" i="7"/>
  <c r="H229" i="7"/>
  <c r="D229" i="7"/>
  <c r="H226" i="7"/>
  <c r="E227" i="7"/>
  <c r="J224" i="7"/>
  <c r="H224" i="7"/>
  <c r="J223" i="7"/>
  <c r="H223" i="7"/>
  <c r="J222" i="7"/>
  <c r="H222" i="7"/>
  <c r="J221" i="7"/>
  <c r="H221" i="7"/>
  <c r="J220" i="7"/>
  <c r="H220" i="7"/>
  <c r="J219" i="7"/>
  <c r="H219" i="7"/>
  <c r="J218" i="7"/>
  <c r="H218" i="7"/>
  <c r="J217" i="7"/>
  <c r="H217" i="7"/>
  <c r="J216" i="7"/>
  <c r="H216" i="7"/>
  <c r="J215" i="7"/>
  <c r="H215" i="7"/>
  <c r="J214" i="7"/>
  <c r="H214" i="7"/>
  <c r="J213" i="7"/>
  <c r="H213" i="7"/>
  <c r="J212" i="7"/>
  <c r="H212" i="7"/>
  <c r="J211" i="7"/>
  <c r="H211" i="7"/>
  <c r="J210" i="7"/>
  <c r="H210" i="7"/>
  <c r="J209" i="7"/>
  <c r="H209" i="7"/>
  <c r="J208" i="7"/>
  <c r="H208" i="7"/>
  <c r="J207" i="7"/>
  <c r="H207" i="7"/>
  <c r="J206" i="7"/>
  <c r="H206" i="7"/>
  <c r="J205" i="7"/>
  <c r="H205" i="7"/>
  <c r="J204" i="7"/>
  <c r="H204" i="7"/>
  <c r="J203" i="7"/>
  <c r="H203" i="7"/>
  <c r="J202" i="7"/>
  <c r="H202" i="7"/>
  <c r="J201" i="7"/>
  <c r="H201" i="7"/>
  <c r="J200" i="7"/>
  <c r="H200" i="7"/>
  <c r="J199" i="7"/>
  <c r="H199" i="7"/>
  <c r="J198" i="7"/>
  <c r="H198" i="7"/>
  <c r="J197" i="7"/>
  <c r="H197" i="7"/>
  <c r="H194" i="7"/>
  <c r="E195" i="7"/>
  <c r="J192" i="7"/>
  <c r="H192" i="7"/>
  <c r="J191" i="7"/>
  <c r="H191" i="7"/>
  <c r="J190" i="7"/>
  <c r="H190" i="7"/>
  <c r="J189" i="7"/>
  <c r="H189" i="7"/>
  <c r="J188" i="7"/>
  <c r="H188" i="7"/>
  <c r="J187" i="7"/>
  <c r="H187" i="7"/>
  <c r="J186" i="7"/>
  <c r="H186" i="7"/>
  <c r="J185" i="7"/>
  <c r="H185" i="7"/>
  <c r="J184" i="7"/>
  <c r="H184" i="7"/>
  <c r="J183" i="7"/>
  <c r="H183" i="7"/>
  <c r="J182" i="7"/>
  <c r="H182" i="7"/>
  <c r="J181" i="7"/>
  <c r="H181" i="7"/>
  <c r="J180" i="7"/>
  <c r="H180" i="7"/>
  <c r="J179" i="7"/>
  <c r="H179" i="7"/>
  <c r="J178" i="7"/>
  <c r="H178" i="7"/>
  <c r="J177" i="7"/>
  <c r="H177" i="7"/>
  <c r="J176" i="7"/>
  <c r="H176" i="7"/>
  <c r="J175" i="7"/>
  <c r="H175" i="7"/>
  <c r="J174" i="7"/>
  <c r="H174" i="7"/>
  <c r="J173" i="7"/>
  <c r="H173" i="7"/>
  <c r="J172" i="7"/>
  <c r="H172" i="7"/>
  <c r="J171" i="7"/>
  <c r="H171" i="7"/>
  <c r="J170" i="7"/>
  <c r="H170" i="7"/>
  <c r="J169" i="7"/>
  <c r="H169" i="7"/>
  <c r="J168" i="7"/>
  <c r="H168" i="7"/>
  <c r="J167" i="7"/>
  <c r="H167" i="7"/>
  <c r="J166" i="7"/>
  <c r="H166" i="7"/>
  <c r="H163" i="7"/>
  <c r="E164" i="7"/>
  <c r="J161" i="7"/>
  <c r="H161" i="7"/>
  <c r="J160" i="7"/>
  <c r="H160" i="7"/>
  <c r="J159" i="7"/>
  <c r="H159" i="7"/>
  <c r="J158" i="7"/>
  <c r="H158" i="7"/>
  <c r="J157" i="7"/>
  <c r="H157" i="7"/>
  <c r="J156" i="7"/>
  <c r="H156" i="7"/>
  <c r="J155" i="7"/>
  <c r="H155" i="7"/>
  <c r="J154" i="7"/>
  <c r="H154" i="7"/>
  <c r="J153" i="7"/>
  <c r="H153" i="7"/>
  <c r="J152" i="7"/>
  <c r="H152" i="7"/>
  <c r="J151" i="7"/>
  <c r="H151" i="7"/>
  <c r="J150" i="7"/>
  <c r="H150" i="7"/>
  <c r="J149" i="7"/>
  <c r="H149" i="7"/>
  <c r="J148" i="7"/>
  <c r="H148" i="7"/>
  <c r="J147" i="7"/>
  <c r="H147" i="7"/>
  <c r="J146" i="7"/>
  <c r="H146" i="7"/>
  <c r="J145" i="7"/>
  <c r="H145" i="7"/>
  <c r="J144" i="7"/>
  <c r="H144" i="7"/>
  <c r="J143" i="7"/>
  <c r="H143" i="7"/>
  <c r="J142" i="7"/>
  <c r="H142" i="7"/>
  <c r="J141" i="7"/>
  <c r="H141" i="7"/>
  <c r="J140" i="7"/>
  <c r="H140" i="7"/>
  <c r="J139" i="7"/>
  <c r="H139" i="7"/>
  <c r="J138" i="7"/>
  <c r="H138" i="7"/>
  <c r="J137" i="7"/>
  <c r="H137" i="7"/>
  <c r="J136" i="7"/>
  <c r="H136" i="7"/>
  <c r="J135" i="7"/>
  <c r="H135" i="7"/>
  <c r="J134" i="7"/>
  <c r="H134" i="7"/>
  <c r="J133" i="7"/>
  <c r="H133" i="7"/>
  <c r="J132" i="7"/>
  <c r="H132" i="7"/>
  <c r="J131" i="7"/>
  <c r="H131" i="7"/>
  <c r="J130" i="7"/>
  <c r="H130" i="7"/>
  <c r="J129" i="7"/>
  <c r="H129" i="7"/>
  <c r="J128" i="7"/>
  <c r="H128" i="7"/>
  <c r="J127" i="7"/>
  <c r="H127" i="7"/>
  <c r="J126" i="7"/>
  <c r="H126" i="7"/>
  <c r="J125" i="7"/>
  <c r="H125" i="7"/>
  <c r="H122" i="7"/>
  <c r="E123" i="7"/>
  <c r="J120" i="7"/>
  <c r="H120" i="7"/>
  <c r="J119" i="7"/>
  <c r="H119" i="7"/>
  <c r="J118" i="7"/>
  <c r="H118" i="7"/>
  <c r="J117" i="7"/>
  <c r="H117" i="7"/>
  <c r="J116" i="7"/>
  <c r="H116" i="7"/>
  <c r="J115" i="7"/>
  <c r="H115" i="7"/>
  <c r="J114" i="7"/>
  <c r="H114" i="7"/>
  <c r="J113" i="7"/>
  <c r="H113" i="7"/>
  <c r="J112" i="7"/>
  <c r="H112" i="7"/>
  <c r="J111" i="7"/>
  <c r="H111" i="7"/>
  <c r="J110" i="7"/>
  <c r="H110" i="7"/>
  <c r="J109" i="7"/>
  <c r="H109" i="7"/>
  <c r="J108" i="7"/>
  <c r="H108" i="7"/>
  <c r="J107" i="7"/>
  <c r="H107" i="7"/>
  <c r="J106" i="7"/>
  <c r="H106" i="7"/>
  <c r="J105" i="7"/>
  <c r="H105" i="7"/>
  <c r="J104" i="7"/>
  <c r="H104" i="7"/>
  <c r="J103" i="7"/>
  <c r="H103" i="7"/>
  <c r="J102" i="7"/>
  <c r="H102" i="7"/>
  <c r="J101" i="7"/>
  <c r="H101" i="7"/>
  <c r="J100" i="7"/>
  <c r="H100" i="7"/>
  <c r="J99" i="7"/>
  <c r="H99" i="7"/>
  <c r="J98" i="7"/>
  <c r="H98" i="7"/>
  <c r="J97" i="7"/>
  <c r="H97" i="7"/>
  <c r="J96" i="7"/>
  <c r="H96" i="7"/>
  <c r="J95" i="7"/>
  <c r="H95" i="7"/>
  <c r="J94" i="7"/>
  <c r="H94" i="7"/>
  <c r="J93" i="7"/>
  <c r="H93" i="7"/>
  <c r="H90" i="7"/>
  <c r="E91" i="7"/>
  <c r="J88" i="7"/>
  <c r="H88" i="7"/>
  <c r="J87" i="7"/>
  <c r="H87" i="7"/>
  <c r="J86" i="7"/>
  <c r="H86" i="7"/>
  <c r="J85" i="7"/>
  <c r="H85" i="7"/>
  <c r="J84" i="7"/>
  <c r="H84" i="7"/>
  <c r="J83" i="7"/>
  <c r="H83" i="7"/>
  <c r="J82" i="7"/>
  <c r="H82" i="7"/>
  <c r="H79" i="7"/>
  <c r="E80" i="7"/>
  <c r="J77" i="7"/>
  <c r="H77" i="7"/>
  <c r="J76" i="7"/>
  <c r="H76" i="7"/>
  <c r="J75" i="7"/>
  <c r="H75" i="7"/>
  <c r="J74" i="7"/>
  <c r="H74" i="7"/>
  <c r="J73" i="7"/>
  <c r="H73" i="7"/>
  <c r="J72" i="7"/>
  <c r="H72" i="7"/>
  <c r="J71" i="7"/>
  <c r="H71" i="7"/>
  <c r="J70" i="7"/>
  <c r="H70" i="7"/>
  <c r="J69" i="7"/>
  <c r="H69" i="7"/>
  <c r="J68" i="7"/>
  <c r="H68" i="7"/>
  <c r="J67" i="7"/>
  <c r="H67" i="7"/>
  <c r="J66" i="7"/>
  <c r="H66" i="7"/>
  <c r="J65" i="7"/>
  <c r="H65" i="7"/>
  <c r="J64" i="7"/>
  <c r="H64" i="7"/>
  <c r="H372" i="7" l="1"/>
  <c r="I462" i="7"/>
  <c r="I464" i="7"/>
  <c r="I466" i="7"/>
  <c r="I468" i="7"/>
  <c r="I470" i="7"/>
  <c r="I472" i="7"/>
  <c r="I474" i="7"/>
  <c r="I476" i="7"/>
  <c r="I478" i="7"/>
  <c r="I480" i="7"/>
  <c r="I482" i="7"/>
  <c r="I484" i="7"/>
  <c r="I486" i="7"/>
  <c r="I488" i="7"/>
  <c r="I490" i="7"/>
  <c r="I492" i="7"/>
  <c r="I494" i="7"/>
  <c r="I496" i="7"/>
  <c r="I498" i="7"/>
  <c r="I500" i="7"/>
  <c r="E598" i="7"/>
  <c r="I288" i="7"/>
  <c r="I290" i="7"/>
  <c r="I292" i="7"/>
  <c r="I294" i="7"/>
  <c r="I296" i="7"/>
  <c r="I298" i="7"/>
  <c r="I300" i="7"/>
  <c r="I302" i="7"/>
  <c r="I304" i="7"/>
  <c r="I306" i="7"/>
  <c r="I308" i="7"/>
  <c r="I310" i="7"/>
  <c r="E313" i="7"/>
  <c r="I912" i="7"/>
  <c r="I914" i="7"/>
  <c r="I916" i="7"/>
  <c r="I918" i="7"/>
  <c r="I287" i="7"/>
  <c r="I289" i="7"/>
  <c r="I291" i="7"/>
  <c r="I293" i="7"/>
  <c r="I295" i="7"/>
  <c r="I297" i="7"/>
  <c r="I299" i="7"/>
  <c r="I301" i="7"/>
  <c r="I303" i="7"/>
  <c r="I305" i="7"/>
  <c r="I307" i="7"/>
  <c r="I309" i="7"/>
  <c r="I913" i="7"/>
  <c r="I915" i="7"/>
  <c r="I917" i="7"/>
  <c r="I551" i="7"/>
  <c r="I565" i="7"/>
  <c r="I483" i="7"/>
  <c r="I485" i="7"/>
  <c r="I501" i="7"/>
  <c r="I316" i="7"/>
  <c r="I318" i="7"/>
  <c r="I320" i="7"/>
  <c r="I322" i="7"/>
  <c r="E955" i="7"/>
  <c r="H910" i="7"/>
  <c r="H628" i="7"/>
  <c r="H599" i="7"/>
  <c r="I596" i="7"/>
  <c r="I594" i="7"/>
  <c r="I592" i="7"/>
  <c r="I590" i="7"/>
  <c r="I588" i="7"/>
  <c r="I586" i="7"/>
  <c r="I584" i="7"/>
  <c r="I582" i="7"/>
  <c r="I580" i="7"/>
  <c r="I578" i="7"/>
  <c r="I576" i="7"/>
  <c r="I574" i="7"/>
  <c r="I567" i="7"/>
  <c r="I563" i="7"/>
  <c r="I561" i="7"/>
  <c r="I559" i="7"/>
  <c r="I557" i="7"/>
  <c r="I555" i="7"/>
  <c r="I553" i="7"/>
  <c r="I549" i="7"/>
  <c r="I545" i="7"/>
  <c r="I543" i="7"/>
  <c r="I541" i="7"/>
  <c r="I539" i="7"/>
  <c r="I537" i="7"/>
  <c r="I535" i="7"/>
  <c r="I533" i="7"/>
  <c r="I531" i="7"/>
  <c r="I529" i="7"/>
  <c r="H504" i="7"/>
  <c r="I499" i="7"/>
  <c r="I497" i="7"/>
  <c r="I495" i="7"/>
  <c r="I493" i="7"/>
  <c r="I491" i="7"/>
  <c r="I489" i="7"/>
  <c r="I487" i="7"/>
  <c r="I481" i="7"/>
  <c r="I479" i="7"/>
  <c r="I477" i="7"/>
  <c r="I475" i="7"/>
  <c r="I473" i="7"/>
  <c r="I471" i="7"/>
  <c r="I469" i="7"/>
  <c r="I467" i="7"/>
  <c r="I465" i="7"/>
  <c r="I463" i="7"/>
  <c r="H460" i="7"/>
  <c r="H340" i="7"/>
  <c r="H314" i="7"/>
  <c r="H285" i="7"/>
  <c r="H164" i="7"/>
  <c r="I87" i="7"/>
  <c r="I127" i="7"/>
  <c r="I129" i="7"/>
  <c r="I131" i="7"/>
  <c r="I135" i="7"/>
  <c r="I139" i="7"/>
  <c r="I141" i="7"/>
  <c r="I143" i="7"/>
  <c r="I145" i="7"/>
  <c r="I147" i="7"/>
  <c r="I149" i="7"/>
  <c r="I151" i="7"/>
  <c r="I153" i="7"/>
  <c r="I155" i="7"/>
  <c r="I157" i="7"/>
  <c r="I159" i="7"/>
  <c r="I161" i="7"/>
  <c r="I261" i="7"/>
  <c r="I133" i="7"/>
  <c r="D227" i="7"/>
  <c r="D226" i="7" s="1"/>
  <c r="I239" i="7"/>
  <c r="I241" i="7"/>
  <c r="I243" i="7"/>
  <c r="I245" i="7"/>
  <c r="I247" i="7"/>
  <c r="I249" i="7"/>
  <c r="I251" i="7"/>
  <c r="I253" i="7"/>
  <c r="I255" i="7"/>
  <c r="H258" i="7"/>
  <c r="H195" i="7"/>
  <c r="I83" i="7"/>
  <c r="I85" i="7"/>
  <c r="I125" i="7"/>
  <c r="I137" i="7"/>
  <c r="H80" i="7"/>
  <c r="H91" i="7"/>
  <c r="I82" i="7"/>
  <c r="I84" i="7"/>
  <c r="I126" i="7"/>
  <c r="I128" i="7"/>
  <c r="I130" i="7"/>
  <c r="I132" i="7"/>
  <c r="I134" i="7"/>
  <c r="I136" i="7"/>
  <c r="I138" i="7"/>
  <c r="I140" i="7"/>
  <c r="I142" i="7"/>
  <c r="I144" i="7"/>
  <c r="I146" i="7"/>
  <c r="I148" i="7"/>
  <c r="I150" i="7"/>
  <c r="I152" i="7"/>
  <c r="I154" i="7"/>
  <c r="I156" i="7"/>
  <c r="I158" i="7"/>
  <c r="I160" i="7"/>
  <c r="E194" i="7"/>
  <c r="I198" i="7"/>
  <c r="I200" i="7"/>
  <c r="I317" i="7"/>
  <c r="I319" i="7"/>
  <c r="I321" i="7"/>
  <c r="I323" i="7"/>
  <c r="I325" i="7"/>
  <c r="I327" i="7"/>
  <c r="I329" i="7"/>
  <c r="I331" i="7"/>
  <c r="I333" i="7"/>
  <c r="I335" i="7"/>
  <c r="I337" i="7"/>
  <c r="I344" i="7"/>
  <c r="I346" i="7"/>
  <c r="I348" i="7"/>
  <c r="I350" i="7"/>
  <c r="I352" i="7"/>
  <c r="I354" i="7"/>
  <c r="I356" i="7"/>
  <c r="I358" i="7"/>
  <c r="I360" i="7"/>
  <c r="I362" i="7"/>
  <c r="I364" i="7"/>
  <c r="I366" i="7"/>
  <c r="I368" i="7"/>
  <c r="I390" i="7"/>
  <c r="I392" i="7"/>
  <c r="I394" i="7"/>
  <c r="I396" i="7"/>
  <c r="I398" i="7"/>
  <c r="I400" i="7"/>
  <c r="I404" i="7"/>
  <c r="I406" i="7"/>
  <c r="I408" i="7"/>
  <c r="I410" i="7"/>
  <c r="I601" i="7"/>
  <c r="I603" i="7"/>
  <c r="I605" i="7"/>
  <c r="I607" i="7"/>
  <c r="I609" i="7"/>
  <c r="I611" i="7"/>
  <c r="I613" i="7"/>
  <c r="I615" i="7"/>
  <c r="I617" i="7"/>
  <c r="I619" i="7"/>
  <c r="I621" i="7"/>
  <c r="I623" i="7"/>
  <c r="I625" i="7"/>
  <c r="E721" i="7"/>
  <c r="E851" i="7"/>
  <c r="E882" i="7"/>
  <c r="I311" i="7"/>
  <c r="H387" i="7"/>
  <c r="I263" i="7"/>
  <c r="I265" i="7"/>
  <c r="I267" i="7"/>
  <c r="I269" i="7"/>
  <c r="I271" i="7"/>
  <c r="I273" i="7"/>
  <c r="I275" i="7"/>
  <c r="I277" i="7"/>
  <c r="I279" i="7"/>
  <c r="I281" i="7"/>
  <c r="I324" i="7"/>
  <c r="I326" i="7"/>
  <c r="I328" i="7"/>
  <c r="I330" i="7"/>
  <c r="I332" i="7"/>
  <c r="I334" i="7"/>
  <c r="I336" i="7"/>
  <c r="I345" i="7"/>
  <c r="I347" i="7"/>
  <c r="I349" i="7"/>
  <c r="I351" i="7"/>
  <c r="I353" i="7"/>
  <c r="I355" i="7"/>
  <c r="I357" i="7"/>
  <c r="I359" i="7"/>
  <c r="I361" i="7"/>
  <c r="I363" i="7"/>
  <c r="I365" i="7"/>
  <c r="I602" i="7"/>
  <c r="I604" i="7"/>
  <c r="I606" i="7"/>
  <c r="I608" i="7"/>
  <c r="I610" i="7"/>
  <c r="I612" i="7"/>
  <c r="I614" i="7"/>
  <c r="I616" i="7"/>
  <c r="I618" i="7"/>
  <c r="I620" i="7"/>
  <c r="I622" i="7"/>
  <c r="I624" i="7"/>
  <c r="I631" i="7"/>
  <c r="I633" i="7"/>
  <c r="I635" i="7"/>
  <c r="I637" i="7"/>
  <c r="I639" i="7"/>
  <c r="I641" i="7"/>
  <c r="I643" i="7"/>
  <c r="I645" i="7"/>
  <c r="I647" i="7"/>
  <c r="I649" i="7"/>
  <c r="I651" i="7"/>
  <c r="I658" i="7"/>
  <c r="I660" i="7"/>
  <c r="I662" i="7"/>
  <c r="I664" i="7"/>
  <c r="I666" i="7"/>
  <c r="I668" i="7"/>
  <c r="I670" i="7"/>
  <c r="I672" i="7"/>
  <c r="I674" i="7"/>
  <c r="I676" i="7"/>
  <c r="I755" i="7"/>
  <c r="I757" i="7"/>
  <c r="I759" i="7"/>
  <c r="I761" i="7"/>
  <c r="I763" i="7"/>
  <c r="I765" i="7"/>
  <c r="I767" i="7"/>
  <c r="I769" i="7"/>
  <c r="I771" i="7"/>
  <c r="I775" i="7"/>
  <c r="I777" i="7"/>
  <c r="I779" i="7"/>
  <c r="I788" i="7"/>
  <c r="I790" i="7"/>
  <c r="I792" i="7"/>
  <c r="I794" i="7"/>
  <c r="I796" i="7"/>
  <c r="I798" i="7"/>
  <c r="I800" i="7"/>
  <c r="I802" i="7"/>
  <c r="I804" i="7"/>
  <c r="I806" i="7"/>
  <c r="I808" i="7"/>
  <c r="H852" i="7"/>
  <c r="H813" i="7"/>
  <c r="I787" i="7"/>
  <c r="I789" i="7"/>
  <c r="I791" i="7"/>
  <c r="I793" i="7"/>
  <c r="I795" i="7"/>
  <c r="I797" i="7"/>
  <c r="I799" i="7"/>
  <c r="I801" i="7"/>
  <c r="I803" i="7"/>
  <c r="I805" i="7"/>
  <c r="I807" i="7"/>
  <c r="I809" i="7"/>
  <c r="H783" i="7"/>
  <c r="I773" i="7"/>
  <c r="I756" i="7"/>
  <c r="I758" i="7"/>
  <c r="I760" i="7"/>
  <c r="I762" i="7"/>
  <c r="I764" i="7"/>
  <c r="I766" i="7"/>
  <c r="I768" i="7"/>
  <c r="I770" i="7"/>
  <c r="I772" i="7"/>
  <c r="I774" i="7"/>
  <c r="I776" i="7"/>
  <c r="I778" i="7"/>
  <c r="I780" i="7"/>
  <c r="H751" i="7"/>
  <c r="H722" i="7"/>
  <c r="H680" i="7"/>
  <c r="H655" i="7"/>
  <c r="I657" i="7"/>
  <c r="I659" i="7"/>
  <c r="I661" i="7"/>
  <c r="I663" i="7"/>
  <c r="I665" i="7"/>
  <c r="I667" i="7"/>
  <c r="I669" i="7"/>
  <c r="I630" i="7"/>
  <c r="I632" i="7"/>
  <c r="I634" i="7"/>
  <c r="I636" i="7"/>
  <c r="I638" i="7"/>
  <c r="I640" i="7"/>
  <c r="I642" i="7"/>
  <c r="I644" i="7"/>
  <c r="I646" i="7"/>
  <c r="I648" i="7"/>
  <c r="I650" i="7"/>
  <c r="I652" i="7"/>
  <c r="I575" i="7"/>
  <c r="I577" i="7"/>
  <c r="I579" i="7"/>
  <c r="I581" i="7"/>
  <c r="I583" i="7"/>
  <c r="I585" i="7"/>
  <c r="I587" i="7"/>
  <c r="I589" i="7"/>
  <c r="I591" i="7"/>
  <c r="I593" i="7"/>
  <c r="I595" i="7"/>
  <c r="H570" i="7"/>
  <c r="H527" i="7"/>
  <c r="I547" i="7"/>
  <c r="I530" i="7"/>
  <c r="I532" i="7"/>
  <c r="I534" i="7"/>
  <c r="I536" i="7"/>
  <c r="I538" i="7"/>
  <c r="I540" i="7"/>
  <c r="I542" i="7"/>
  <c r="I544" i="7"/>
  <c r="I546" i="7"/>
  <c r="I548" i="7"/>
  <c r="I550" i="7"/>
  <c r="I552" i="7"/>
  <c r="I554" i="7"/>
  <c r="I556" i="7"/>
  <c r="I558" i="7"/>
  <c r="I560" i="7"/>
  <c r="I562" i="7"/>
  <c r="I564" i="7"/>
  <c r="I566" i="7"/>
  <c r="H423" i="7"/>
  <c r="I402" i="7"/>
  <c r="I389" i="7"/>
  <c r="I393" i="7"/>
  <c r="I399" i="7"/>
  <c r="I403" i="7"/>
  <c r="I407" i="7"/>
  <c r="I411" i="7"/>
  <c r="I415" i="7"/>
  <c r="I419" i="7"/>
  <c r="I395" i="7"/>
  <c r="I391" i="7"/>
  <c r="I397" i="7"/>
  <c r="I401" i="7"/>
  <c r="I405" i="7"/>
  <c r="I409" i="7"/>
  <c r="I413" i="7"/>
  <c r="I417" i="7"/>
  <c r="I260" i="7"/>
  <c r="I262" i="7"/>
  <c r="I264" i="7"/>
  <c r="I266" i="7"/>
  <c r="I268" i="7"/>
  <c r="I270" i="7"/>
  <c r="I272" i="7"/>
  <c r="I274" i="7"/>
  <c r="I276" i="7"/>
  <c r="I278" i="7"/>
  <c r="I280" i="7"/>
  <c r="I282" i="7"/>
  <c r="I229" i="7"/>
  <c r="I238" i="7"/>
  <c r="I240" i="7"/>
  <c r="I242" i="7"/>
  <c r="I244" i="7"/>
  <c r="I246" i="7"/>
  <c r="I248" i="7"/>
  <c r="I250" i="7"/>
  <c r="I252" i="7"/>
  <c r="I254" i="7"/>
  <c r="H227" i="7"/>
  <c r="H123" i="7"/>
  <c r="I367" i="7"/>
  <c r="I369" i="7"/>
  <c r="I412" i="7"/>
  <c r="I414" i="7"/>
  <c r="I416" i="7"/>
  <c r="I418" i="7"/>
  <c r="I420" i="7"/>
  <c r="I671" i="7"/>
  <c r="I673" i="7"/>
  <c r="I675" i="7"/>
  <c r="H937" i="7"/>
  <c r="E226" i="7"/>
  <c r="I86" i="7"/>
  <c r="I88" i="7"/>
  <c r="I810" i="7"/>
  <c r="E909" i="7"/>
  <c r="I197" i="7"/>
  <c r="I199" i="7"/>
  <c r="H883" i="7"/>
  <c r="E936" i="7"/>
  <c r="I956" i="7"/>
  <c r="I939" i="7"/>
  <c r="I940" i="7"/>
  <c r="I941" i="7"/>
  <c r="I942" i="7"/>
  <c r="I943" i="7"/>
  <c r="I944" i="7"/>
  <c r="I945" i="7"/>
  <c r="I946" i="7"/>
  <c r="I947" i="7"/>
  <c r="I948" i="7"/>
  <c r="I949" i="7"/>
  <c r="I950" i="7"/>
  <c r="I951" i="7"/>
  <c r="I952" i="7"/>
  <c r="I953" i="7"/>
  <c r="I919" i="7"/>
  <c r="I920" i="7"/>
  <c r="I921" i="7"/>
  <c r="I922" i="7"/>
  <c r="I923" i="7"/>
  <c r="I924" i="7"/>
  <c r="I925" i="7"/>
  <c r="I926" i="7"/>
  <c r="I927" i="7"/>
  <c r="I928" i="7"/>
  <c r="I929" i="7"/>
  <c r="I930" i="7"/>
  <c r="I931" i="7"/>
  <c r="I932" i="7"/>
  <c r="I933" i="7"/>
  <c r="I93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903" i="7"/>
  <c r="I904" i="7"/>
  <c r="I905" i="7"/>
  <c r="I906" i="7"/>
  <c r="I907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I873" i="7"/>
  <c r="I874" i="7"/>
  <c r="I875" i="7"/>
  <c r="I876" i="7"/>
  <c r="I877" i="7"/>
  <c r="I878" i="7"/>
  <c r="I879" i="7"/>
  <c r="I880" i="7"/>
  <c r="E812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I845" i="7"/>
  <c r="I846" i="7"/>
  <c r="I847" i="7"/>
  <c r="I848" i="7"/>
  <c r="I849" i="7"/>
  <c r="H782" i="7"/>
  <c r="I784" i="7"/>
  <c r="I785" i="7"/>
  <c r="H750" i="7"/>
  <c r="E750" i="7" s="1"/>
  <c r="I752" i="7"/>
  <c r="I75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E679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E654" i="7"/>
  <c r="I677" i="7"/>
  <c r="E627" i="7"/>
  <c r="H569" i="7"/>
  <c r="I571" i="7"/>
  <c r="I572" i="7"/>
  <c r="E526" i="7"/>
  <c r="E503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E459" i="7"/>
  <c r="E422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E386" i="7"/>
  <c r="E371" i="7"/>
  <c r="I374" i="7"/>
  <c r="I375" i="7"/>
  <c r="I376" i="7"/>
  <c r="I377" i="7"/>
  <c r="I378" i="7"/>
  <c r="I379" i="7"/>
  <c r="I380" i="7"/>
  <c r="I381" i="7"/>
  <c r="I382" i="7"/>
  <c r="I383" i="7"/>
  <c r="I384" i="7"/>
  <c r="H339" i="7"/>
  <c r="I341" i="7"/>
  <c r="I342" i="7"/>
  <c r="E284" i="7"/>
  <c r="E257" i="7"/>
  <c r="I230" i="7"/>
  <c r="I231" i="7"/>
  <c r="I232" i="7"/>
  <c r="I233" i="7"/>
  <c r="I234" i="7"/>
  <c r="I235" i="7"/>
  <c r="I236" i="7"/>
  <c r="I237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E163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E122" i="7"/>
  <c r="E90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E79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J63" i="7"/>
  <c r="H63" i="7"/>
  <c r="J62" i="7"/>
  <c r="H62" i="7"/>
  <c r="J61" i="7"/>
  <c r="H61" i="7"/>
  <c r="J60" i="7"/>
  <c r="H60" i="7"/>
  <c r="J59" i="7"/>
  <c r="H59" i="7"/>
  <c r="J58" i="7"/>
  <c r="H58" i="7"/>
  <c r="J57" i="7"/>
  <c r="H57" i="7"/>
  <c r="J56" i="7"/>
  <c r="H56" i="7"/>
  <c r="J55" i="7"/>
  <c r="H55" i="7"/>
  <c r="J54" i="7"/>
  <c r="H54" i="7"/>
  <c r="J53" i="7"/>
  <c r="H53" i="7"/>
  <c r="J52" i="7"/>
  <c r="H52" i="7"/>
  <c r="H49" i="7"/>
  <c r="E50" i="7"/>
  <c r="J47" i="7"/>
  <c r="H47" i="7"/>
  <c r="J46" i="7"/>
  <c r="H46" i="7"/>
  <c r="N45" i="7"/>
  <c r="H43" i="7"/>
  <c r="E44" i="7"/>
  <c r="M43" i="7"/>
  <c r="I285" i="7" l="1"/>
  <c r="I599" i="7"/>
  <c r="I460" i="7"/>
  <c r="I314" i="7"/>
  <c r="I123" i="7"/>
  <c r="I46" i="7"/>
  <c r="H44" i="7"/>
  <c r="E43" i="7"/>
  <c r="I387" i="7"/>
  <c r="I258" i="7"/>
  <c r="I527" i="7"/>
  <c r="I655" i="7"/>
  <c r="I628" i="7"/>
  <c r="I80" i="7"/>
  <c r="I227" i="7"/>
  <c r="N43" i="7"/>
  <c r="I45" i="7"/>
  <c r="I43" i="7" s="1"/>
  <c r="I47" i="7"/>
  <c r="H50" i="7"/>
  <c r="H48" i="7" s="1"/>
  <c r="I937" i="7"/>
  <c r="I910" i="7"/>
  <c r="I883" i="7"/>
  <c r="I852" i="7"/>
  <c r="I813" i="7"/>
  <c r="E782" i="7"/>
  <c r="I722" i="7"/>
  <c r="I680" i="7"/>
  <c r="E569" i="7"/>
  <c r="I504" i="7"/>
  <c r="I423" i="7"/>
  <c r="I372" i="7"/>
  <c r="E339" i="7"/>
  <c r="I195" i="7"/>
  <c r="I164" i="7"/>
  <c r="I91" i="7"/>
  <c r="E49" i="7"/>
  <c r="I52" i="7"/>
  <c r="I53" i="7"/>
  <c r="I54" i="7"/>
  <c r="I55" i="7"/>
  <c r="I56" i="7"/>
  <c r="I57" i="7"/>
  <c r="I58" i="7"/>
  <c r="I59" i="7"/>
  <c r="I60" i="7"/>
  <c r="I61" i="7"/>
  <c r="I62" i="7"/>
  <c r="I63" i="7"/>
  <c r="J41" i="7"/>
  <c r="H41" i="7"/>
  <c r="J40" i="7"/>
  <c r="H40" i="7"/>
  <c r="J39" i="7"/>
  <c r="H39" i="7"/>
  <c r="J38" i="7"/>
  <c r="H38" i="7"/>
  <c r="J37" i="7"/>
  <c r="H37" i="7"/>
  <c r="J36" i="7"/>
  <c r="H36" i="7"/>
  <c r="J35" i="7"/>
  <c r="H35" i="7"/>
  <c r="J34" i="7"/>
  <c r="H34" i="7"/>
  <c r="J33" i="7"/>
  <c r="H33" i="7"/>
  <c r="J32" i="7"/>
  <c r="H32" i="7"/>
  <c r="J31" i="7"/>
  <c r="H31" i="7"/>
  <c r="J30" i="7"/>
  <c r="H30" i="7"/>
  <c r="J29" i="7"/>
  <c r="H29" i="7"/>
  <c r="J28" i="7"/>
  <c r="H28" i="7"/>
  <c r="J27" i="7"/>
  <c r="H27" i="7"/>
  <c r="J26" i="7"/>
  <c r="H26" i="7"/>
  <c r="J24" i="7"/>
  <c r="H24" i="7"/>
  <c r="N23" i="7"/>
  <c r="H21" i="7"/>
  <c r="F22" i="7"/>
  <c r="E22" i="7"/>
  <c r="M21" i="7"/>
  <c r="F21" i="7"/>
  <c r="M19" i="7"/>
  <c r="H22" i="7" l="1"/>
  <c r="H19" i="7" s="1"/>
  <c r="N21" i="7"/>
  <c r="E21" i="7"/>
  <c r="E18" i="7" s="1"/>
  <c r="I26" i="7"/>
  <c r="I28" i="7"/>
  <c r="I30" i="7"/>
  <c r="I32" i="7"/>
  <c r="I34" i="7"/>
  <c r="I36" i="7"/>
  <c r="I38" i="7"/>
  <c r="I40" i="7"/>
  <c r="I25" i="7"/>
  <c r="I27" i="7"/>
  <c r="I29" i="7"/>
  <c r="I31" i="7"/>
  <c r="I33" i="7"/>
  <c r="I35" i="7"/>
  <c r="I37" i="7"/>
  <c r="I39" i="7"/>
  <c r="I41" i="7"/>
  <c r="I50" i="7"/>
  <c r="I21" i="7"/>
  <c r="I24" i="7"/>
  <c r="F19" i="7"/>
  <c r="E19" i="7"/>
  <c r="D19" i="7"/>
  <c r="L18" i="7"/>
  <c r="H18" i="7"/>
  <c r="F18" i="7"/>
  <c r="H1026" i="6"/>
  <c r="J1025" i="6"/>
  <c r="H1025" i="6"/>
  <c r="J1024" i="6"/>
  <c r="H1024" i="6"/>
  <c r="J1023" i="6"/>
  <c r="H1023" i="6"/>
  <c r="J1022" i="6"/>
  <c r="H1022" i="6"/>
  <c r="J1021" i="6"/>
  <c r="H1021" i="6"/>
  <c r="J1020" i="6"/>
  <c r="H1020" i="6"/>
  <c r="J1019" i="6"/>
  <c r="H1019" i="6"/>
  <c r="J1018" i="6"/>
  <c r="H1018" i="6"/>
  <c r="J1017" i="6"/>
  <c r="H1017" i="6"/>
  <c r="J1016" i="6"/>
  <c r="H1016" i="6"/>
  <c r="J1015" i="6"/>
  <c r="H1015" i="6"/>
  <c r="J1014" i="6"/>
  <c r="H1014" i="6"/>
  <c r="J1013" i="6"/>
  <c r="H1013" i="6"/>
  <c r="J1012" i="6"/>
  <c r="H1012" i="6"/>
  <c r="J1011" i="6"/>
  <c r="H1011" i="6"/>
  <c r="J1010" i="6"/>
  <c r="H1010" i="6"/>
  <c r="J1009" i="6"/>
  <c r="H1009" i="6"/>
  <c r="J1008" i="6"/>
  <c r="H1008" i="6"/>
  <c r="J1007" i="6"/>
  <c r="H1007" i="6"/>
  <c r="J1006" i="6"/>
  <c r="H1006" i="6"/>
  <c r="J1005" i="6"/>
  <c r="H1005" i="6"/>
  <c r="J1004" i="6"/>
  <c r="H1004" i="6"/>
  <c r="J1003" i="6"/>
  <c r="H1003" i="6"/>
  <c r="J1002" i="6"/>
  <c r="H1002" i="6"/>
  <c r="J1001" i="6"/>
  <c r="H1001" i="6"/>
  <c r="J1000" i="6"/>
  <c r="H1000" i="6"/>
  <c r="J999" i="6"/>
  <c r="H999" i="6"/>
  <c r="J998" i="6"/>
  <c r="H998" i="6"/>
  <c r="J997" i="6"/>
  <c r="H997" i="6"/>
  <c r="J996" i="6"/>
  <c r="H996" i="6"/>
  <c r="J995" i="6"/>
  <c r="H995" i="6"/>
  <c r="J994" i="6"/>
  <c r="H994" i="6"/>
  <c r="J993" i="6"/>
  <c r="H993" i="6"/>
  <c r="F991" i="6"/>
  <c r="H990" i="6" s="1"/>
  <c r="E991" i="6"/>
  <c r="J988" i="6"/>
  <c r="H988" i="6"/>
  <c r="I988" i="6" s="1"/>
  <c r="J987" i="6"/>
  <c r="H987" i="6"/>
  <c r="I987" i="6" s="1"/>
  <c r="J986" i="6"/>
  <c r="H986" i="6"/>
  <c r="I986" i="6" s="1"/>
  <c r="J985" i="6"/>
  <c r="H985" i="6"/>
  <c r="I985" i="6" s="1"/>
  <c r="J984" i="6"/>
  <c r="H984" i="6"/>
  <c r="I984" i="6" s="1"/>
  <c r="J983" i="6"/>
  <c r="H983" i="6"/>
  <c r="I983" i="6" s="1"/>
  <c r="J982" i="6"/>
  <c r="H982" i="6"/>
  <c r="I982" i="6" s="1"/>
  <c r="J981" i="6"/>
  <c r="H981" i="6"/>
  <c r="I981" i="6" s="1"/>
  <c r="J980" i="6"/>
  <c r="H980" i="6"/>
  <c r="I980" i="6" s="1"/>
  <c r="J979" i="6"/>
  <c r="H979" i="6"/>
  <c r="I979" i="6" s="1"/>
  <c r="J978" i="6"/>
  <c r="H978" i="6"/>
  <c r="I978" i="6" s="1"/>
  <c r="J977" i="6"/>
  <c r="H977" i="6"/>
  <c r="I977" i="6" s="1"/>
  <c r="J976" i="6"/>
  <c r="H976" i="6"/>
  <c r="I976" i="6" s="1"/>
  <c r="J975" i="6"/>
  <c r="H975" i="6"/>
  <c r="I975" i="6" s="1"/>
  <c r="J974" i="6"/>
  <c r="H974" i="6"/>
  <c r="I974" i="6" s="1"/>
  <c r="J973" i="6"/>
  <c r="H973" i="6"/>
  <c r="I973" i="6" s="1"/>
  <c r="J972" i="6"/>
  <c r="H972" i="6"/>
  <c r="I972" i="6" s="1"/>
  <c r="J971" i="6"/>
  <c r="H971" i="6"/>
  <c r="I971" i="6" s="1"/>
  <c r="J970" i="6"/>
  <c r="H970" i="6"/>
  <c r="I970" i="6" s="1"/>
  <c r="J969" i="6"/>
  <c r="H969" i="6"/>
  <c r="I969" i="6" s="1"/>
  <c r="J968" i="6"/>
  <c r="H968" i="6"/>
  <c r="I968" i="6" s="1"/>
  <c r="J967" i="6"/>
  <c r="H967" i="6"/>
  <c r="I967" i="6" s="1"/>
  <c r="J966" i="6"/>
  <c r="H966" i="6"/>
  <c r="I966" i="6" s="1"/>
  <c r="J965" i="6"/>
  <c r="H965" i="6"/>
  <c r="I965" i="6" s="1"/>
  <c r="J964" i="6"/>
  <c r="H964" i="6"/>
  <c r="I964" i="6" s="1"/>
  <c r="J963" i="6"/>
  <c r="H963" i="6"/>
  <c r="I963" i="6" s="1"/>
  <c r="J962" i="6"/>
  <c r="H962" i="6"/>
  <c r="I962" i="6" s="1"/>
  <c r="J961" i="6"/>
  <c r="H961" i="6"/>
  <c r="I961" i="6" s="1"/>
  <c r="J960" i="6"/>
  <c r="H960" i="6"/>
  <c r="I960" i="6" s="1"/>
  <c r="J959" i="6"/>
  <c r="H959" i="6"/>
  <c r="I959" i="6" s="1"/>
  <c r="J958" i="6"/>
  <c r="H958" i="6"/>
  <c r="I958" i="6" s="1"/>
  <c r="F956" i="6"/>
  <c r="H955" i="6" s="1"/>
  <c r="E956" i="6"/>
  <c r="J953" i="6"/>
  <c r="H953" i="6"/>
  <c r="I953" i="6" s="1"/>
  <c r="J952" i="6"/>
  <c r="H952" i="6"/>
  <c r="I952" i="6" s="1"/>
  <c r="J951" i="6"/>
  <c r="H951" i="6"/>
  <c r="I951" i="6" s="1"/>
  <c r="J950" i="6"/>
  <c r="H950" i="6"/>
  <c r="I950" i="6" s="1"/>
  <c r="J949" i="6"/>
  <c r="H949" i="6"/>
  <c r="I949" i="6" s="1"/>
  <c r="J948" i="6"/>
  <c r="H948" i="6"/>
  <c r="I948" i="6" s="1"/>
  <c r="J947" i="6"/>
  <c r="H947" i="6"/>
  <c r="I947" i="6" s="1"/>
  <c r="J946" i="6"/>
  <c r="H946" i="6"/>
  <c r="I946" i="6" s="1"/>
  <c r="J945" i="6"/>
  <c r="H945" i="6"/>
  <c r="I945" i="6" s="1"/>
  <c r="J944" i="6"/>
  <c r="H944" i="6"/>
  <c r="I944" i="6" s="1"/>
  <c r="J943" i="6"/>
  <c r="H943" i="6"/>
  <c r="I943" i="6" s="1"/>
  <c r="J942" i="6"/>
  <c r="H942" i="6"/>
  <c r="I942" i="6" s="1"/>
  <c r="J941" i="6"/>
  <c r="H941" i="6"/>
  <c r="I941" i="6" s="1"/>
  <c r="J940" i="6"/>
  <c r="D18" i="7" l="1"/>
  <c r="E990" i="6"/>
  <c r="I22" i="7"/>
  <c r="H991" i="6"/>
  <c r="E955" i="6"/>
  <c r="K869" i="7"/>
  <c r="I956" i="6"/>
  <c r="H956" i="6"/>
  <c r="L10" i="7"/>
  <c r="H17" i="7"/>
  <c r="F17" i="7"/>
  <c r="I993" i="6"/>
  <c r="I995" i="6"/>
  <c r="I997" i="6"/>
  <c r="I999" i="6"/>
  <c r="I1001" i="6"/>
  <c r="I1003" i="6"/>
  <c r="I1005" i="6"/>
  <c r="I1007" i="6"/>
  <c r="I1009" i="6"/>
  <c r="I1011" i="6"/>
  <c r="I1013" i="6"/>
  <c r="I1015" i="6"/>
  <c r="I1017" i="6"/>
  <c r="I1019" i="6"/>
  <c r="I1021" i="6"/>
  <c r="I1023" i="6"/>
  <c r="I994" i="6"/>
  <c r="I996" i="6"/>
  <c r="I998" i="6"/>
  <c r="I1000" i="6"/>
  <c r="I1002" i="6"/>
  <c r="I1004" i="6"/>
  <c r="I1006" i="6"/>
  <c r="I1008" i="6"/>
  <c r="I1010" i="6"/>
  <c r="I1012" i="6"/>
  <c r="I1014" i="6"/>
  <c r="I1016" i="6"/>
  <c r="I1018" i="6"/>
  <c r="I1020" i="6"/>
  <c r="I1022" i="6"/>
  <c r="I1024" i="6"/>
  <c r="I1025" i="6"/>
  <c r="H1028" i="6"/>
  <c r="H940" i="6"/>
  <c r="I940" i="6" s="1"/>
  <c r="J939" i="6"/>
  <c r="H939" i="6"/>
  <c r="F937" i="6"/>
  <c r="H936" i="6" s="1"/>
  <c r="E937" i="6"/>
  <c r="J934" i="6"/>
  <c r="H934" i="6"/>
  <c r="J933" i="6"/>
  <c r="H933" i="6"/>
  <c r="J932" i="6"/>
  <c r="H932" i="6"/>
  <c r="J931" i="6"/>
  <c r="H931" i="6"/>
  <c r="J930" i="6"/>
  <c r="H930" i="6"/>
  <c r="J929" i="6"/>
  <c r="H929" i="6"/>
  <c r="J928" i="6"/>
  <c r="H928" i="6"/>
  <c r="J927" i="6"/>
  <c r="H927" i="6"/>
  <c r="J926" i="6"/>
  <c r="H926" i="6"/>
  <c r="J925" i="6"/>
  <c r="H925" i="6"/>
  <c r="J924" i="6"/>
  <c r="H924" i="6"/>
  <c r="J923" i="6"/>
  <c r="H923" i="6"/>
  <c r="J922" i="6"/>
  <c r="H922" i="6"/>
  <c r="J921" i="6"/>
  <c r="H921" i="6"/>
  <c r="J920" i="6"/>
  <c r="H920" i="6"/>
  <c r="J919" i="6"/>
  <c r="H919" i="6"/>
  <c r="J918" i="6"/>
  <c r="H918" i="6"/>
  <c r="J917" i="6"/>
  <c r="H917" i="6"/>
  <c r="J916" i="6"/>
  <c r="H916" i="6"/>
  <c r="J915" i="6"/>
  <c r="H915" i="6"/>
  <c r="J914" i="6"/>
  <c r="H914" i="6"/>
  <c r="J913" i="6"/>
  <c r="H913" i="6"/>
  <c r="J912" i="6"/>
  <c r="H912" i="6"/>
  <c r="F910" i="6"/>
  <c r="H909" i="6" s="1"/>
  <c r="E910" i="6"/>
  <c r="J907" i="6"/>
  <c r="H907" i="6"/>
  <c r="J906" i="6"/>
  <c r="H906" i="6"/>
  <c r="J905" i="6"/>
  <c r="H905" i="6"/>
  <c r="J904" i="6"/>
  <c r="H904" i="6"/>
  <c r="J903" i="6"/>
  <c r="H903" i="6"/>
  <c r="J902" i="6"/>
  <c r="H902" i="6"/>
  <c r="J901" i="6"/>
  <c r="H901" i="6"/>
  <c r="J900" i="6"/>
  <c r="H900" i="6"/>
  <c r="J899" i="6"/>
  <c r="H899" i="6"/>
  <c r="J898" i="6"/>
  <c r="H898" i="6"/>
  <c r="J897" i="6"/>
  <c r="H897" i="6"/>
  <c r="J896" i="6"/>
  <c r="H896" i="6"/>
  <c r="J895" i="6"/>
  <c r="H895" i="6"/>
  <c r="J894" i="6"/>
  <c r="H894" i="6"/>
  <c r="J893" i="6"/>
  <c r="H893" i="6"/>
  <c r="J892" i="6"/>
  <c r="H892" i="6"/>
  <c r="J891" i="6"/>
  <c r="H891" i="6"/>
  <c r="J890" i="6"/>
  <c r="H890" i="6"/>
  <c r="J889" i="6"/>
  <c r="H889" i="6"/>
  <c r="J888" i="6"/>
  <c r="H888" i="6"/>
  <c r="J887" i="6"/>
  <c r="H887" i="6"/>
  <c r="J886" i="6"/>
  <c r="H886" i="6"/>
  <c r="J885" i="6"/>
  <c r="H885" i="6"/>
  <c r="F883" i="6"/>
  <c r="H882" i="6" s="1"/>
  <c r="E883" i="6"/>
  <c r="J880" i="6"/>
  <c r="H880" i="6"/>
  <c r="J879" i="6"/>
  <c r="H879" i="6"/>
  <c r="J878" i="6"/>
  <c r="H878" i="6"/>
  <c r="J877" i="6"/>
  <c r="H877" i="6"/>
  <c r="J876" i="6"/>
  <c r="H876" i="6"/>
  <c r="J875" i="6"/>
  <c r="H875" i="6"/>
  <c r="J874" i="6"/>
  <c r="H874" i="6"/>
  <c r="J873" i="6"/>
  <c r="H873" i="6"/>
  <c r="J872" i="6"/>
  <c r="H872" i="6"/>
  <c r="J871" i="6"/>
  <c r="H871" i="6"/>
  <c r="J870" i="6"/>
  <c r="H870" i="6"/>
  <c r="J869" i="6"/>
  <c r="H869" i="6"/>
  <c r="J868" i="6"/>
  <c r="H868" i="6"/>
  <c r="J867" i="6"/>
  <c r="H867" i="6"/>
  <c r="J866" i="6"/>
  <c r="H866" i="6"/>
  <c r="J865" i="6"/>
  <c r="H865" i="6"/>
  <c r="J864" i="6"/>
  <c r="H864" i="6"/>
  <c r="J863" i="6"/>
  <c r="H863" i="6"/>
  <c r="J862" i="6"/>
  <c r="H862" i="6"/>
  <c r="J861" i="6"/>
  <c r="H861" i="6"/>
  <c r="J860" i="6"/>
  <c r="H860" i="6"/>
  <c r="J859" i="6"/>
  <c r="H859" i="6"/>
  <c r="J858" i="6"/>
  <c r="H858" i="6"/>
  <c r="J857" i="6"/>
  <c r="H857" i="6"/>
  <c r="J856" i="6"/>
  <c r="H856" i="6"/>
  <c r="J855" i="6"/>
  <c r="H855" i="6"/>
  <c r="J854" i="6"/>
  <c r="H854" i="6"/>
  <c r="H851" i="6"/>
  <c r="E852" i="6"/>
  <c r="J849" i="6"/>
  <c r="H849" i="6"/>
  <c r="J848" i="6"/>
  <c r="H848" i="6"/>
  <c r="J847" i="6"/>
  <c r="H847" i="6"/>
  <c r="J846" i="6"/>
  <c r="H846" i="6"/>
  <c r="J845" i="6"/>
  <c r="H845" i="6"/>
  <c r="J844" i="6"/>
  <c r="H844" i="6"/>
  <c r="J843" i="6"/>
  <c r="H843" i="6"/>
  <c r="J842" i="6"/>
  <c r="H842" i="6"/>
  <c r="J841" i="6"/>
  <c r="H841" i="6"/>
  <c r="J840" i="6"/>
  <c r="H840" i="6"/>
  <c r="J839" i="6"/>
  <c r="H839" i="6"/>
  <c r="J838" i="6"/>
  <c r="H838" i="6"/>
  <c r="J837" i="6"/>
  <c r="H837" i="6"/>
  <c r="J836" i="6"/>
  <c r="H836" i="6"/>
  <c r="J835" i="6"/>
  <c r="H835" i="6"/>
  <c r="J834" i="6"/>
  <c r="H834" i="6"/>
  <c r="J833" i="6"/>
  <c r="H833" i="6"/>
  <c r="J832" i="6"/>
  <c r="H832" i="6"/>
  <c r="J831" i="6"/>
  <c r="H831" i="6"/>
  <c r="J830" i="6"/>
  <c r="H830" i="6"/>
  <c r="J829" i="6"/>
  <c r="H829" i="6"/>
  <c r="J828" i="6"/>
  <c r="H828" i="6"/>
  <c r="J827" i="6"/>
  <c r="H827" i="6"/>
  <c r="J826" i="6"/>
  <c r="H826" i="6"/>
  <c r="J825" i="6"/>
  <c r="H825" i="6"/>
  <c r="J824" i="6"/>
  <c r="H824" i="6"/>
  <c r="J823" i="6"/>
  <c r="H823" i="6"/>
  <c r="J822" i="6"/>
  <c r="H822" i="6"/>
  <c r="J821" i="6"/>
  <c r="H821" i="6"/>
  <c r="J820" i="6"/>
  <c r="H820" i="6"/>
  <c r="J819" i="6"/>
  <c r="H819" i="6"/>
  <c r="J818" i="6"/>
  <c r="H818" i="6"/>
  <c r="J817" i="6"/>
  <c r="H817" i="6"/>
  <c r="J816" i="6"/>
  <c r="H816" i="6"/>
  <c r="J815" i="6"/>
  <c r="H815" i="6"/>
  <c r="H812" i="6"/>
  <c r="E813" i="6"/>
  <c r="J810" i="6"/>
  <c r="H810" i="6"/>
  <c r="J809" i="6"/>
  <c r="H809" i="6"/>
  <c r="J808" i="6"/>
  <c r="H808" i="6"/>
  <c r="J807" i="6"/>
  <c r="H807" i="6"/>
  <c r="J806" i="6"/>
  <c r="H806" i="6"/>
  <c r="J805" i="6"/>
  <c r="H805" i="6"/>
  <c r="J804" i="6"/>
  <c r="H804" i="6"/>
  <c r="J803" i="6"/>
  <c r="H803" i="6"/>
  <c r="J802" i="6"/>
  <c r="H802" i="6"/>
  <c r="J801" i="6"/>
  <c r="H801" i="6"/>
  <c r="J800" i="6"/>
  <c r="H800" i="6"/>
  <c r="J799" i="6"/>
  <c r="H799" i="6"/>
  <c r="J798" i="6"/>
  <c r="H798" i="6"/>
  <c r="J797" i="6"/>
  <c r="H797" i="6"/>
  <c r="J796" i="6"/>
  <c r="H796" i="6"/>
  <c r="J795" i="6"/>
  <c r="H795" i="6"/>
  <c r="J794" i="6"/>
  <c r="H794" i="6"/>
  <c r="J793" i="6"/>
  <c r="H793" i="6"/>
  <c r="J792" i="6"/>
  <c r="H792" i="6"/>
  <c r="J791" i="6"/>
  <c r="H791" i="6"/>
  <c r="J790" i="6"/>
  <c r="H790" i="6"/>
  <c r="J789" i="6"/>
  <c r="H789" i="6"/>
  <c r="J788" i="6"/>
  <c r="H788" i="6"/>
  <c r="J787" i="6"/>
  <c r="H787" i="6"/>
  <c r="J786" i="6"/>
  <c r="H786" i="6"/>
  <c r="J785" i="6"/>
  <c r="H785" i="6"/>
  <c r="F783" i="6"/>
  <c r="H782" i="6" s="1"/>
  <c r="J780" i="6"/>
  <c r="H780" i="6"/>
  <c r="J779" i="6"/>
  <c r="H779" i="6"/>
  <c r="J778" i="6"/>
  <c r="H778" i="6"/>
  <c r="J777" i="6"/>
  <c r="H777" i="6"/>
  <c r="J776" i="6"/>
  <c r="H776" i="6"/>
  <c r="J775" i="6"/>
  <c r="H775" i="6"/>
  <c r="J774" i="6"/>
  <c r="H774" i="6"/>
  <c r="J773" i="6"/>
  <c r="H773" i="6"/>
  <c r="J772" i="6"/>
  <c r="H772" i="6"/>
  <c r="J771" i="6"/>
  <c r="H771" i="6"/>
  <c r="J770" i="6"/>
  <c r="H770" i="6"/>
  <c r="J769" i="6"/>
  <c r="H769" i="6"/>
  <c r="J768" i="6"/>
  <c r="H768" i="6"/>
  <c r="J767" i="6"/>
  <c r="H767" i="6"/>
  <c r="J766" i="6"/>
  <c r="H766" i="6"/>
  <c r="J765" i="6"/>
  <c r="H765" i="6"/>
  <c r="J764" i="6"/>
  <c r="H764" i="6"/>
  <c r="J763" i="6"/>
  <c r="H763" i="6"/>
  <c r="J762" i="6"/>
  <c r="H762" i="6"/>
  <c r="J761" i="6"/>
  <c r="H761" i="6"/>
  <c r="J760" i="6"/>
  <c r="H760" i="6"/>
  <c r="J759" i="6"/>
  <c r="H759" i="6"/>
  <c r="J758" i="6"/>
  <c r="H758" i="6"/>
  <c r="J757" i="6"/>
  <c r="H757" i="6"/>
  <c r="J756" i="6"/>
  <c r="H756" i="6"/>
  <c r="J755" i="6"/>
  <c r="H755" i="6"/>
  <c r="J754" i="6"/>
  <c r="H754" i="6"/>
  <c r="J753" i="6"/>
  <c r="H753" i="6"/>
  <c r="F751" i="6"/>
  <c r="H750" i="6" s="1"/>
  <c r="E751" i="6"/>
  <c r="J748" i="6"/>
  <c r="H748" i="6"/>
  <c r="J747" i="6"/>
  <c r="H747" i="6"/>
  <c r="J746" i="6"/>
  <c r="H746" i="6"/>
  <c r="J745" i="6"/>
  <c r="H745" i="6"/>
  <c r="J744" i="6"/>
  <c r="H744" i="6"/>
  <c r="J743" i="6"/>
  <c r="H743" i="6"/>
  <c r="J742" i="6"/>
  <c r="H742" i="6"/>
  <c r="J741" i="6"/>
  <c r="H741" i="6"/>
  <c r="J740" i="6"/>
  <c r="H740" i="6"/>
  <c r="J739" i="6"/>
  <c r="H739" i="6"/>
  <c r="J738" i="6"/>
  <c r="H738" i="6"/>
  <c r="J737" i="6"/>
  <c r="H737" i="6"/>
  <c r="J736" i="6"/>
  <c r="H736" i="6"/>
  <c r="J735" i="6"/>
  <c r="H735" i="6"/>
  <c r="J734" i="6"/>
  <c r="H734" i="6"/>
  <c r="J733" i="6"/>
  <c r="H733" i="6"/>
  <c r="J732" i="6"/>
  <c r="H732" i="6"/>
  <c r="J731" i="6"/>
  <c r="H731" i="6"/>
  <c r="J730" i="6"/>
  <c r="H730" i="6"/>
  <c r="J729" i="6"/>
  <c r="H729" i="6"/>
  <c r="J728" i="6"/>
  <c r="H728" i="6"/>
  <c r="J727" i="6"/>
  <c r="H727" i="6"/>
  <c r="J726" i="6"/>
  <c r="H726" i="6"/>
  <c r="J725" i="6"/>
  <c r="H725" i="6"/>
  <c r="J724" i="6"/>
  <c r="H724" i="6"/>
  <c r="F722" i="6"/>
  <c r="H721" i="6" s="1"/>
  <c r="E722" i="6"/>
  <c r="J719" i="6"/>
  <c r="H719" i="6"/>
  <c r="J718" i="6"/>
  <c r="H718" i="6"/>
  <c r="J717" i="6"/>
  <c r="H717" i="6"/>
  <c r="J716" i="6"/>
  <c r="H716" i="6"/>
  <c r="J715" i="6"/>
  <c r="H715" i="6"/>
  <c r="J714" i="6"/>
  <c r="H714" i="6"/>
  <c r="J713" i="6"/>
  <c r="H713" i="6"/>
  <c r="J712" i="6"/>
  <c r="H712" i="6"/>
  <c r="J711" i="6"/>
  <c r="H711" i="6"/>
  <c r="J710" i="6"/>
  <c r="H710" i="6"/>
  <c r="J709" i="6"/>
  <c r="H709" i="6"/>
  <c r="J708" i="6"/>
  <c r="H708" i="6"/>
  <c r="J707" i="6"/>
  <c r="H707" i="6"/>
  <c r="J706" i="6"/>
  <c r="H706" i="6"/>
  <c r="J705" i="6"/>
  <c r="H705" i="6"/>
  <c r="J704" i="6"/>
  <c r="H704" i="6"/>
  <c r="J703" i="6"/>
  <c r="H703" i="6"/>
  <c r="J702" i="6"/>
  <c r="H702" i="6"/>
  <c r="J701" i="6"/>
  <c r="H701" i="6"/>
  <c r="J700" i="6"/>
  <c r="H700" i="6"/>
  <c r="J699" i="6"/>
  <c r="H699" i="6"/>
  <c r="J698" i="6"/>
  <c r="H698" i="6"/>
  <c r="J697" i="6"/>
  <c r="H697" i="6"/>
  <c r="J696" i="6"/>
  <c r="H696" i="6"/>
  <c r="J695" i="6"/>
  <c r="H695" i="6"/>
  <c r="J694" i="6"/>
  <c r="H694" i="6"/>
  <c r="J693" i="6"/>
  <c r="H693" i="6"/>
  <c r="J692" i="6"/>
  <c r="H692" i="6"/>
  <c r="J691" i="6"/>
  <c r="H691" i="6"/>
  <c r="J690" i="6"/>
  <c r="H690" i="6"/>
  <c r="J689" i="6"/>
  <c r="H689" i="6"/>
  <c r="J688" i="6"/>
  <c r="H688" i="6"/>
  <c r="J687" i="6"/>
  <c r="H687" i="6"/>
  <c r="J686" i="6"/>
  <c r="H686" i="6"/>
  <c r="J685" i="6"/>
  <c r="H685" i="6"/>
  <c r="J684" i="6"/>
  <c r="H684" i="6"/>
  <c r="J683" i="6"/>
  <c r="H683" i="6"/>
  <c r="J682" i="6"/>
  <c r="H682" i="6"/>
  <c r="F680" i="6"/>
  <c r="H679" i="6" s="1"/>
  <c r="E680" i="6"/>
  <c r="J677" i="6"/>
  <c r="H677" i="6"/>
  <c r="J676" i="6"/>
  <c r="H676" i="6"/>
  <c r="J675" i="6"/>
  <c r="H675" i="6"/>
  <c r="J674" i="6"/>
  <c r="H674" i="6"/>
  <c r="J673" i="6"/>
  <c r="H673" i="6"/>
  <c r="J672" i="6"/>
  <c r="H672" i="6"/>
  <c r="J671" i="6"/>
  <c r="H671" i="6"/>
  <c r="J670" i="6"/>
  <c r="H670" i="6"/>
  <c r="J669" i="6"/>
  <c r="H669" i="6"/>
  <c r="J668" i="6"/>
  <c r="H668" i="6"/>
  <c r="J667" i="6"/>
  <c r="H667" i="6"/>
  <c r="J666" i="6"/>
  <c r="H666" i="6"/>
  <c r="J665" i="6"/>
  <c r="H665" i="6"/>
  <c r="J664" i="6"/>
  <c r="H664" i="6"/>
  <c r="J663" i="6"/>
  <c r="H663" i="6"/>
  <c r="J662" i="6"/>
  <c r="H662" i="6"/>
  <c r="J661" i="6"/>
  <c r="H661" i="6"/>
  <c r="J660" i="6"/>
  <c r="H660" i="6"/>
  <c r="J659" i="6"/>
  <c r="H659" i="6"/>
  <c r="J658" i="6"/>
  <c r="H658" i="6"/>
  <c r="J657" i="6"/>
  <c r="H657" i="6"/>
  <c r="F655" i="6"/>
  <c r="H654" i="6" s="1"/>
  <c r="E655" i="6"/>
  <c r="J652" i="6"/>
  <c r="H652" i="6"/>
  <c r="J651" i="6"/>
  <c r="H651" i="6"/>
  <c r="J650" i="6"/>
  <c r="H650" i="6"/>
  <c r="J649" i="6"/>
  <c r="H649" i="6"/>
  <c r="J648" i="6"/>
  <c r="H648" i="6"/>
  <c r="J647" i="6"/>
  <c r="H647" i="6"/>
  <c r="J646" i="6"/>
  <c r="H646" i="6"/>
  <c r="J645" i="6"/>
  <c r="H645" i="6"/>
  <c r="J644" i="6"/>
  <c r="H644" i="6"/>
  <c r="J643" i="6"/>
  <c r="H643" i="6"/>
  <c r="J642" i="6"/>
  <c r="H642" i="6"/>
  <c r="J641" i="6"/>
  <c r="H641" i="6"/>
  <c r="J640" i="6"/>
  <c r="H640" i="6"/>
  <c r="J639" i="6"/>
  <c r="H639" i="6"/>
  <c r="J638" i="6"/>
  <c r="H638" i="6"/>
  <c r="J637" i="6"/>
  <c r="H637" i="6"/>
  <c r="J636" i="6"/>
  <c r="H636" i="6"/>
  <c r="J635" i="6"/>
  <c r="H635" i="6"/>
  <c r="J634" i="6"/>
  <c r="H634" i="6"/>
  <c r="J633" i="6"/>
  <c r="H633" i="6"/>
  <c r="J632" i="6"/>
  <c r="H632" i="6"/>
  <c r="J631" i="6"/>
  <c r="H631" i="6"/>
  <c r="J630" i="6"/>
  <c r="H630" i="6"/>
  <c r="F628" i="6"/>
  <c r="H627" i="6" s="1"/>
  <c r="E628" i="6"/>
  <c r="J625" i="6"/>
  <c r="H625" i="6"/>
  <c r="J624" i="6"/>
  <c r="H624" i="6"/>
  <c r="J623" i="6"/>
  <c r="H623" i="6"/>
  <c r="J622" i="6"/>
  <c r="H622" i="6"/>
  <c r="J621" i="6"/>
  <c r="H621" i="6"/>
  <c r="J620" i="6"/>
  <c r="H620" i="6"/>
  <c r="J619" i="6"/>
  <c r="H619" i="6"/>
  <c r="J618" i="6"/>
  <c r="H618" i="6"/>
  <c r="J617" i="6"/>
  <c r="H617" i="6"/>
  <c r="J616" i="6"/>
  <c r="H616" i="6"/>
  <c r="J615" i="6"/>
  <c r="H615" i="6"/>
  <c r="J614" i="6"/>
  <c r="H614" i="6"/>
  <c r="J613" i="6"/>
  <c r="H613" i="6"/>
  <c r="J612" i="6"/>
  <c r="H612" i="6"/>
  <c r="J611" i="6"/>
  <c r="H611" i="6"/>
  <c r="J610" i="6"/>
  <c r="H610" i="6"/>
  <c r="J609" i="6"/>
  <c r="H609" i="6"/>
  <c r="J608" i="6"/>
  <c r="H608" i="6"/>
  <c r="J607" i="6"/>
  <c r="H607" i="6"/>
  <c r="J606" i="6"/>
  <c r="H606" i="6"/>
  <c r="J605" i="6"/>
  <c r="H605" i="6"/>
  <c r="J604" i="6"/>
  <c r="H604" i="6"/>
  <c r="J603" i="6"/>
  <c r="H603" i="6"/>
  <c r="J602" i="6"/>
  <c r="H602" i="6"/>
  <c r="J601" i="6"/>
  <c r="H601" i="6"/>
  <c r="F599" i="6"/>
  <c r="H598" i="6" s="1"/>
  <c r="E599" i="6"/>
  <c r="J596" i="6"/>
  <c r="H596" i="6"/>
  <c r="J595" i="6"/>
  <c r="H595" i="6"/>
  <c r="J594" i="6"/>
  <c r="H594" i="6"/>
  <c r="J593" i="6"/>
  <c r="H593" i="6"/>
  <c r="J592" i="6"/>
  <c r="H592" i="6"/>
  <c r="J591" i="6"/>
  <c r="H591" i="6"/>
  <c r="J590" i="6"/>
  <c r="H590" i="6"/>
  <c r="J589" i="6"/>
  <c r="H589" i="6"/>
  <c r="J588" i="6"/>
  <c r="H588" i="6"/>
  <c r="J587" i="6"/>
  <c r="H587" i="6"/>
  <c r="J586" i="6"/>
  <c r="H586" i="6"/>
  <c r="J585" i="6"/>
  <c r="H585" i="6"/>
  <c r="J584" i="6"/>
  <c r="H584" i="6"/>
  <c r="J583" i="6"/>
  <c r="H583" i="6"/>
  <c r="J582" i="6"/>
  <c r="H582" i="6"/>
  <c r="J581" i="6"/>
  <c r="H581" i="6"/>
  <c r="J580" i="6"/>
  <c r="H580" i="6"/>
  <c r="J579" i="6"/>
  <c r="H579" i="6"/>
  <c r="J578" i="6"/>
  <c r="H578" i="6"/>
  <c r="J577" i="6"/>
  <c r="H577" i="6"/>
  <c r="J576" i="6"/>
  <c r="H576" i="6"/>
  <c r="J575" i="6"/>
  <c r="H575" i="6"/>
  <c r="J574" i="6"/>
  <c r="H574" i="6"/>
  <c r="J573" i="6"/>
  <c r="H573" i="6"/>
  <c r="J572" i="6"/>
  <c r="H572" i="6"/>
  <c r="H569" i="6"/>
  <c r="E570" i="6"/>
  <c r="J567" i="6"/>
  <c r="H567" i="6"/>
  <c r="J566" i="6"/>
  <c r="H566" i="6"/>
  <c r="J565" i="6"/>
  <c r="H565" i="6"/>
  <c r="J564" i="6"/>
  <c r="H564" i="6"/>
  <c r="J563" i="6"/>
  <c r="H563" i="6"/>
  <c r="J562" i="6"/>
  <c r="H562" i="6"/>
  <c r="J561" i="6"/>
  <c r="H561" i="6"/>
  <c r="J560" i="6"/>
  <c r="H560" i="6"/>
  <c r="J559" i="6"/>
  <c r="H559" i="6"/>
  <c r="J558" i="6"/>
  <c r="H558" i="6"/>
  <c r="J557" i="6"/>
  <c r="H557" i="6"/>
  <c r="J556" i="6"/>
  <c r="H556" i="6"/>
  <c r="J555" i="6"/>
  <c r="H555" i="6"/>
  <c r="J554" i="6"/>
  <c r="H554" i="6"/>
  <c r="J553" i="6"/>
  <c r="H553" i="6"/>
  <c r="J552" i="6"/>
  <c r="H552" i="6"/>
  <c r="J551" i="6"/>
  <c r="H551" i="6"/>
  <c r="J550" i="6"/>
  <c r="H550" i="6"/>
  <c r="J549" i="6"/>
  <c r="H549" i="6"/>
  <c r="J548" i="6"/>
  <c r="H548" i="6"/>
  <c r="J547" i="6"/>
  <c r="H547" i="6"/>
  <c r="J546" i="6"/>
  <c r="H546" i="6"/>
  <c r="J545" i="6"/>
  <c r="H545" i="6"/>
  <c r="J544" i="6"/>
  <c r="H544" i="6"/>
  <c r="J543" i="6"/>
  <c r="H543" i="6"/>
  <c r="J542" i="6"/>
  <c r="H542" i="6"/>
  <c r="J541" i="6"/>
  <c r="H541" i="6"/>
  <c r="J540" i="6"/>
  <c r="H540" i="6"/>
  <c r="J539" i="6"/>
  <c r="H539" i="6"/>
  <c r="J538" i="6"/>
  <c r="H538" i="6"/>
  <c r="J537" i="6"/>
  <c r="H537" i="6"/>
  <c r="J536" i="6"/>
  <c r="H536" i="6"/>
  <c r="J535" i="6"/>
  <c r="H535" i="6"/>
  <c r="J534" i="6"/>
  <c r="H534" i="6"/>
  <c r="J533" i="6"/>
  <c r="H533" i="6"/>
  <c r="J532" i="6"/>
  <c r="H532" i="6"/>
  <c r="J531" i="6"/>
  <c r="H531" i="6"/>
  <c r="J530" i="6"/>
  <c r="H530" i="6"/>
  <c r="J529" i="6"/>
  <c r="H529" i="6"/>
  <c r="F527" i="6"/>
  <c r="H526" i="6" s="1"/>
  <c r="E527" i="6"/>
  <c r="J524" i="6"/>
  <c r="H524" i="6"/>
  <c r="J523" i="6"/>
  <c r="H523" i="6"/>
  <c r="J522" i="6"/>
  <c r="H522" i="6"/>
  <c r="J521" i="6"/>
  <c r="H521" i="6"/>
  <c r="J520" i="6"/>
  <c r="H520" i="6"/>
  <c r="J519" i="6"/>
  <c r="H519" i="6"/>
  <c r="J518" i="6"/>
  <c r="H518" i="6"/>
  <c r="J517" i="6"/>
  <c r="H517" i="6"/>
  <c r="J516" i="6"/>
  <c r="H516" i="6"/>
  <c r="J515" i="6"/>
  <c r="H515" i="6"/>
  <c r="J514" i="6"/>
  <c r="H514" i="6"/>
  <c r="J513" i="6"/>
  <c r="H513" i="6"/>
  <c r="J512" i="6"/>
  <c r="H512" i="6"/>
  <c r="J511" i="6"/>
  <c r="H511" i="6"/>
  <c r="J510" i="6"/>
  <c r="H510" i="6"/>
  <c r="J509" i="6"/>
  <c r="H509" i="6"/>
  <c r="J508" i="6"/>
  <c r="H508" i="6"/>
  <c r="J507" i="6"/>
  <c r="H507" i="6"/>
  <c r="J506" i="6"/>
  <c r="H506" i="6"/>
  <c r="F504" i="6"/>
  <c r="H503" i="6" s="1"/>
  <c r="E504" i="6"/>
  <c r="J501" i="6"/>
  <c r="H501" i="6"/>
  <c r="J500" i="6"/>
  <c r="H500" i="6"/>
  <c r="J499" i="6"/>
  <c r="H499" i="6"/>
  <c r="J498" i="6"/>
  <c r="H498" i="6"/>
  <c r="J497" i="6"/>
  <c r="H497" i="6"/>
  <c r="J496" i="6"/>
  <c r="H496" i="6"/>
  <c r="J495" i="6"/>
  <c r="H495" i="6"/>
  <c r="J494" i="6"/>
  <c r="H494" i="6"/>
  <c r="J493" i="6"/>
  <c r="H493" i="6"/>
  <c r="J492" i="6"/>
  <c r="H492" i="6"/>
  <c r="J491" i="6"/>
  <c r="H491" i="6"/>
  <c r="J490" i="6"/>
  <c r="H490" i="6"/>
  <c r="J489" i="6"/>
  <c r="H489" i="6"/>
  <c r="J488" i="6"/>
  <c r="H488" i="6"/>
  <c r="J487" i="6"/>
  <c r="H487" i="6"/>
  <c r="J486" i="6"/>
  <c r="H486" i="6"/>
  <c r="J485" i="6"/>
  <c r="H485" i="6"/>
  <c r="J484" i="6"/>
  <c r="H484" i="6"/>
  <c r="J483" i="6"/>
  <c r="H483" i="6"/>
  <c r="J482" i="6"/>
  <c r="H482" i="6"/>
  <c r="J481" i="6"/>
  <c r="H481" i="6"/>
  <c r="J480" i="6"/>
  <c r="H480" i="6"/>
  <c r="J479" i="6"/>
  <c r="H479" i="6"/>
  <c r="J478" i="6"/>
  <c r="H478" i="6"/>
  <c r="J477" i="6"/>
  <c r="H477" i="6"/>
  <c r="J476" i="6"/>
  <c r="H476" i="6"/>
  <c r="J475" i="6"/>
  <c r="H475" i="6"/>
  <c r="J474" i="6"/>
  <c r="H474" i="6"/>
  <c r="J473" i="6"/>
  <c r="H473" i="6"/>
  <c r="J472" i="6"/>
  <c r="H472" i="6"/>
  <c r="J471" i="6"/>
  <c r="H471" i="6"/>
  <c r="J470" i="6"/>
  <c r="H470" i="6"/>
  <c r="J469" i="6"/>
  <c r="H469" i="6"/>
  <c r="J468" i="6"/>
  <c r="H468" i="6"/>
  <c r="J467" i="6"/>
  <c r="H467" i="6"/>
  <c r="J466" i="6"/>
  <c r="H466" i="6"/>
  <c r="J465" i="6"/>
  <c r="H465" i="6"/>
  <c r="J464" i="6"/>
  <c r="H464" i="6"/>
  <c r="J463" i="6"/>
  <c r="H463" i="6"/>
  <c r="J462" i="6"/>
  <c r="H462" i="6"/>
  <c r="F460" i="6"/>
  <c r="H459" i="6" s="1"/>
  <c r="E460" i="6"/>
  <c r="J457" i="6"/>
  <c r="H457" i="6"/>
  <c r="J456" i="6"/>
  <c r="H456" i="6"/>
  <c r="J455" i="6"/>
  <c r="H455" i="6"/>
  <c r="J454" i="6"/>
  <c r="H454" i="6"/>
  <c r="J453" i="6"/>
  <c r="H453" i="6"/>
  <c r="J452" i="6"/>
  <c r="H452" i="6"/>
  <c r="J451" i="6"/>
  <c r="H451" i="6"/>
  <c r="J450" i="6"/>
  <c r="H450" i="6"/>
  <c r="J449" i="6"/>
  <c r="H449" i="6"/>
  <c r="J448" i="6"/>
  <c r="H448" i="6"/>
  <c r="J447" i="6"/>
  <c r="H447" i="6"/>
  <c r="J446" i="6"/>
  <c r="H446" i="6"/>
  <c r="J445" i="6"/>
  <c r="H445" i="6"/>
  <c r="J444" i="6"/>
  <c r="H444" i="6"/>
  <c r="J443" i="6"/>
  <c r="H443" i="6"/>
  <c r="J442" i="6"/>
  <c r="H442" i="6"/>
  <c r="J441" i="6"/>
  <c r="H441" i="6"/>
  <c r="J440" i="6"/>
  <c r="H440" i="6"/>
  <c r="J439" i="6"/>
  <c r="H439" i="6"/>
  <c r="J438" i="6"/>
  <c r="H438" i="6"/>
  <c r="J437" i="6"/>
  <c r="H437" i="6"/>
  <c r="J436" i="6"/>
  <c r="H436" i="6"/>
  <c r="J435" i="6"/>
  <c r="H435" i="6"/>
  <c r="J434" i="6"/>
  <c r="H434" i="6"/>
  <c r="J433" i="6"/>
  <c r="H433" i="6"/>
  <c r="J432" i="6"/>
  <c r="H432" i="6"/>
  <c r="J431" i="6"/>
  <c r="H431" i="6"/>
  <c r="J430" i="6"/>
  <c r="H430" i="6"/>
  <c r="J429" i="6"/>
  <c r="H429" i="6"/>
  <c r="J428" i="6"/>
  <c r="H428" i="6"/>
  <c r="J427" i="6"/>
  <c r="H427" i="6"/>
  <c r="J426" i="6"/>
  <c r="H426" i="6"/>
  <c r="J425" i="6"/>
  <c r="H425" i="6"/>
  <c r="F423" i="6"/>
  <c r="H422" i="6" s="1"/>
  <c r="E423" i="6"/>
  <c r="J420" i="6"/>
  <c r="H420" i="6"/>
  <c r="J419" i="6"/>
  <c r="H419" i="6"/>
  <c r="J418" i="6"/>
  <c r="H418" i="6"/>
  <c r="J417" i="6"/>
  <c r="H417" i="6"/>
  <c r="J416" i="6"/>
  <c r="H416" i="6"/>
  <c r="J415" i="6"/>
  <c r="H415" i="6"/>
  <c r="J414" i="6"/>
  <c r="H414" i="6"/>
  <c r="J413" i="6"/>
  <c r="H413" i="6"/>
  <c r="J412" i="6"/>
  <c r="H412" i="6"/>
  <c r="J411" i="6"/>
  <c r="H411" i="6"/>
  <c r="J410" i="6"/>
  <c r="H410" i="6"/>
  <c r="J409" i="6"/>
  <c r="H409" i="6"/>
  <c r="J408" i="6"/>
  <c r="H408" i="6"/>
  <c r="J407" i="6"/>
  <c r="H407" i="6"/>
  <c r="J406" i="6"/>
  <c r="H406" i="6"/>
  <c r="J405" i="6"/>
  <c r="H405" i="6"/>
  <c r="J404" i="6"/>
  <c r="H404" i="6"/>
  <c r="J403" i="6"/>
  <c r="H403" i="6"/>
  <c r="J402" i="6"/>
  <c r="H402" i="6"/>
  <c r="J401" i="6"/>
  <c r="H401" i="6"/>
  <c r="J400" i="6"/>
  <c r="H400" i="6"/>
  <c r="J399" i="6"/>
  <c r="H399" i="6"/>
  <c r="J398" i="6"/>
  <c r="H398" i="6"/>
  <c r="J397" i="6"/>
  <c r="H397" i="6"/>
  <c r="J396" i="6"/>
  <c r="H396" i="6"/>
  <c r="J395" i="6"/>
  <c r="H395" i="6"/>
  <c r="J394" i="6"/>
  <c r="H394" i="6"/>
  <c r="J393" i="6"/>
  <c r="H393" i="6"/>
  <c r="J392" i="6"/>
  <c r="H392" i="6"/>
  <c r="J391" i="6"/>
  <c r="H391" i="6"/>
  <c r="J390" i="6"/>
  <c r="H390" i="6"/>
  <c r="J389" i="6"/>
  <c r="H389" i="6"/>
  <c r="F387" i="6"/>
  <c r="E387" i="6"/>
  <c r="J384" i="6"/>
  <c r="H384" i="6"/>
  <c r="J383" i="6"/>
  <c r="H383" i="6"/>
  <c r="J382" i="6"/>
  <c r="H382" i="6"/>
  <c r="J381" i="6"/>
  <c r="H381" i="6"/>
  <c r="J380" i="6"/>
  <c r="H380" i="6"/>
  <c r="J379" i="6"/>
  <c r="H379" i="6"/>
  <c r="J378" i="6"/>
  <c r="H378" i="6"/>
  <c r="J377" i="6"/>
  <c r="H377" i="6"/>
  <c r="J376" i="6"/>
  <c r="H376" i="6"/>
  <c r="J375" i="6"/>
  <c r="H375" i="6"/>
  <c r="J374" i="6"/>
  <c r="H374" i="6"/>
  <c r="F372" i="6"/>
  <c r="H371" i="6" s="1"/>
  <c r="E372" i="6"/>
  <c r="J369" i="6"/>
  <c r="H369" i="6"/>
  <c r="J368" i="6"/>
  <c r="H368" i="6"/>
  <c r="J367" i="6"/>
  <c r="H367" i="6"/>
  <c r="J366" i="6"/>
  <c r="H366" i="6"/>
  <c r="J365" i="6"/>
  <c r="H365" i="6"/>
  <c r="J364" i="6"/>
  <c r="H364" i="6"/>
  <c r="J363" i="6"/>
  <c r="H363" i="6"/>
  <c r="J362" i="6"/>
  <c r="H362" i="6"/>
  <c r="J361" i="6"/>
  <c r="H361" i="6"/>
  <c r="J360" i="6"/>
  <c r="H360" i="6"/>
  <c r="J359" i="6"/>
  <c r="H359" i="6"/>
  <c r="J358" i="6"/>
  <c r="H358" i="6"/>
  <c r="J357" i="6"/>
  <c r="H357" i="6"/>
  <c r="J356" i="6"/>
  <c r="H356" i="6"/>
  <c r="J355" i="6"/>
  <c r="H355" i="6"/>
  <c r="J354" i="6"/>
  <c r="H354" i="6"/>
  <c r="J353" i="6"/>
  <c r="H353" i="6"/>
  <c r="J352" i="6"/>
  <c r="H352" i="6"/>
  <c r="J351" i="6"/>
  <c r="H351" i="6"/>
  <c r="J350" i="6"/>
  <c r="H350" i="6"/>
  <c r="J349" i="6"/>
  <c r="H349" i="6"/>
  <c r="J348" i="6"/>
  <c r="H348" i="6"/>
  <c r="J347" i="6"/>
  <c r="H347" i="6"/>
  <c r="J346" i="6"/>
  <c r="H346" i="6"/>
  <c r="J345" i="6"/>
  <c r="H345" i="6"/>
  <c r="J344" i="6"/>
  <c r="H344" i="6"/>
  <c r="J343" i="6"/>
  <c r="H343" i="6"/>
  <c r="J342" i="6"/>
  <c r="H342" i="6"/>
  <c r="F340" i="6"/>
  <c r="H339" i="6" s="1"/>
  <c r="E340" i="6"/>
  <c r="J337" i="6"/>
  <c r="H337" i="6"/>
  <c r="J336" i="6"/>
  <c r="H336" i="6"/>
  <c r="J335" i="6"/>
  <c r="H335" i="6"/>
  <c r="J334" i="6"/>
  <c r="H334" i="6"/>
  <c r="J333" i="6"/>
  <c r="H333" i="6"/>
  <c r="J332" i="6"/>
  <c r="H332" i="6"/>
  <c r="J331" i="6"/>
  <c r="H331" i="6"/>
  <c r="J330" i="6"/>
  <c r="H330" i="6"/>
  <c r="J329" i="6"/>
  <c r="H329" i="6"/>
  <c r="J328" i="6"/>
  <c r="H328" i="6"/>
  <c r="J327" i="6"/>
  <c r="H327" i="6"/>
  <c r="J326" i="6"/>
  <c r="H326" i="6"/>
  <c r="J325" i="6"/>
  <c r="H325" i="6"/>
  <c r="J324" i="6"/>
  <c r="H324" i="6"/>
  <c r="J323" i="6"/>
  <c r="H323" i="6"/>
  <c r="J322" i="6"/>
  <c r="H322" i="6"/>
  <c r="J321" i="6"/>
  <c r="H321" i="6"/>
  <c r="J320" i="6"/>
  <c r="H320" i="6"/>
  <c r="J319" i="6"/>
  <c r="H319" i="6"/>
  <c r="J318" i="6"/>
  <c r="H318" i="6"/>
  <c r="J317" i="6"/>
  <c r="H317" i="6"/>
  <c r="J316" i="6"/>
  <c r="H316" i="6"/>
  <c r="F314" i="6"/>
  <c r="H313" i="6" s="1"/>
  <c r="E314" i="6"/>
  <c r="J311" i="6"/>
  <c r="H311" i="6"/>
  <c r="J310" i="6"/>
  <c r="H310" i="6"/>
  <c r="J309" i="6"/>
  <c r="H309" i="6"/>
  <c r="J308" i="6"/>
  <c r="H308" i="6"/>
  <c r="J307" i="6"/>
  <c r="H307" i="6"/>
  <c r="J306" i="6"/>
  <c r="H306" i="6"/>
  <c r="J305" i="6"/>
  <c r="H305" i="6"/>
  <c r="J304" i="6"/>
  <c r="H304" i="6"/>
  <c r="J303" i="6"/>
  <c r="H303" i="6"/>
  <c r="J302" i="6"/>
  <c r="H302" i="6"/>
  <c r="J301" i="6"/>
  <c r="H301" i="6"/>
  <c r="J300" i="6"/>
  <c r="H300" i="6"/>
  <c r="J299" i="6"/>
  <c r="H299" i="6"/>
  <c r="J298" i="6"/>
  <c r="H298" i="6"/>
  <c r="J297" i="6"/>
  <c r="H297" i="6"/>
  <c r="J296" i="6"/>
  <c r="H296" i="6"/>
  <c r="J295" i="6"/>
  <c r="H295" i="6"/>
  <c r="J294" i="6"/>
  <c r="H294" i="6"/>
  <c r="J293" i="6"/>
  <c r="H293" i="6"/>
  <c r="J292" i="6"/>
  <c r="H292" i="6"/>
  <c r="J291" i="6"/>
  <c r="H291" i="6"/>
  <c r="J290" i="6"/>
  <c r="H290" i="6"/>
  <c r="J289" i="6"/>
  <c r="H289" i="6"/>
  <c r="J288" i="6"/>
  <c r="H288" i="6"/>
  <c r="I288" i="6" s="1"/>
  <c r="J287" i="6"/>
  <c r="H287" i="6"/>
  <c r="F285" i="6"/>
  <c r="I286" i="6" s="1"/>
  <c r="E285" i="6"/>
  <c r="J282" i="6"/>
  <c r="H282" i="6"/>
  <c r="J281" i="6"/>
  <c r="H281" i="6"/>
  <c r="J280" i="6"/>
  <c r="H280" i="6"/>
  <c r="J279" i="6"/>
  <c r="H279" i="6"/>
  <c r="J278" i="6"/>
  <c r="H278" i="6"/>
  <c r="J277" i="6"/>
  <c r="H277" i="6"/>
  <c r="J276" i="6"/>
  <c r="H276" i="6"/>
  <c r="J275" i="6"/>
  <c r="H275" i="6"/>
  <c r="J274" i="6"/>
  <c r="H274" i="6"/>
  <c r="J273" i="6"/>
  <c r="H273" i="6"/>
  <c r="J272" i="6"/>
  <c r="H272" i="6"/>
  <c r="J271" i="6"/>
  <c r="H271" i="6"/>
  <c r="J270" i="6"/>
  <c r="H270" i="6"/>
  <c r="J269" i="6"/>
  <c r="H269" i="6"/>
  <c r="J268" i="6"/>
  <c r="H268" i="6"/>
  <c r="J267" i="6"/>
  <c r="H267" i="6"/>
  <c r="J266" i="6"/>
  <c r="H266" i="6"/>
  <c r="J265" i="6"/>
  <c r="H265" i="6"/>
  <c r="J264" i="6"/>
  <c r="H264" i="6"/>
  <c r="J263" i="6"/>
  <c r="H263" i="6"/>
  <c r="J262" i="6"/>
  <c r="H262" i="6"/>
  <c r="J261" i="6"/>
  <c r="H261" i="6"/>
  <c r="J260" i="6"/>
  <c r="H260" i="6"/>
  <c r="F258" i="6"/>
  <c r="H257" i="6" s="1"/>
  <c r="E258" i="6"/>
  <c r="J255" i="6"/>
  <c r="H255" i="6"/>
  <c r="J254" i="6"/>
  <c r="H254" i="6"/>
  <c r="J253" i="6"/>
  <c r="H253" i="6"/>
  <c r="J252" i="6"/>
  <c r="H252" i="6"/>
  <c r="J251" i="6"/>
  <c r="H251" i="6"/>
  <c r="J250" i="6"/>
  <c r="H250" i="6"/>
  <c r="J249" i="6"/>
  <c r="H249" i="6"/>
  <c r="J248" i="6"/>
  <c r="H248" i="6"/>
  <c r="J247" i="6"/>
  <c r="H247" i="6"/>
  <c r="J246" i="6"/>
  <c r="H246" i="6"/>
  <c r="J245" i="6"/>
  <c r="H245" i="6"/>
  <c r="J244" i="6"/>
  <c r="H244" i="6"/>
  <c r="J243" i="6"/>
  <c r="H243" i="6"/>
  <c r="J242" i="6"/>
  <c r="H242" i="6"/>
  <c r="J241" i="6"/>
  <c r="H241" i="6"/>
  <c r="J240" i="6"/>
  <c r="H240" i="6"/>
  <c r="J239" i="6"/>
  <c r="H239" i="6"/>
  <c r="J238" i="6"/>
  <c r="H238" i="6"/>
  <c r="D238" i="6"/>
  <c r="J237" i="6"/>
  <c r="H237" i="6"/>
  <c r="J236" i="6"/>
  <c r="H236" i="6"/>
  <c r="J235" i="6"/>
  <c r="H235" i="6"/>
  <c r="J234" i="6"/>
  <c r="H234" i="6"/>
  <c r="J233" i="6"/>
  <c r="H233" i="6"/>
  <c r="J232" i="6"/>
  <c r="H232" i="6"/>
  <c r="J231" i="6"/>
  <c r="H231" i="6"/>
  <c r="J230" i="6"/>
  <c r="H230" i="6"/>
  <c r="D230" i="6"/>
  <c r="J229" i="6"/>
  <c r="D229" i="6"/>
  <c r="F227" i="6"/>
  <c r="H226" i="6" s="1"/>
  <c r="E227" i="6"/>
  <c r="E503" i="6" l="1"/>
  <c r="I507" i="6"/>
  <c r="I509" i="6"/>
  <c r="I511" i="6"/>
  <c r="I513" i="6"/>
  <c r="I515" i="6"/>
  <c r="I517" i="6"/>
  <c r="I519" i="6"/>
  <c r="I521" i="6"/>
  <c r="I523" i="6"/>
  <c r="D227" i="6"/>
  <c r="D226" i="6" s="1"/>
  <c r="E851" i="6"/>
  <c r="E459" i="6"/>
  <c r="E422" i="6"/>
  <c r="E339" i="6"/>
  <c r="I861" i="6"/>
  <c r="I239" i="6"/>
  <c r="I241" i="6"/>
  <c r="I243" i="6"/>
  <c r="I245" i="6"/>
  <c r="I247" i="6"/>
  <c r="I249" i="6"/>
  <c r="I253" i="6"/>
  <c r="I255" i="6"/>
  <c r="K115" i="7"/>
  <c r="K189" i="7"/>
  <c r="K474" i="7"/>
  <c r="K223" i="7"/>
  <c r="K30" i="7"/>
  <c r="K265" i="7"/>
  <c r="K136" i="7"/>
  <c r="K276" i="7"/>
  <c r="K548" i="7"/>
  <c r="K54" i="7"/>
  <c r="K73" i="7"/>
  <c r="K152" i="7"/>
  <c r="K305" i="7"/>
  <c r="K795" i="7"/>
  <c r="K204" i="7"/>
  <c r="K99" i="7"/>
  <c r="K173" i="7"/>
  <c r="K400" i="7"/>
  <c r="K34" i="7"/>
  <c r="K58" i="7"/>
  <c r="K208" i="7"/>
  <c r="K241" i="7"/>
  <c r="K273" i="7"/>
  <c r="K77" i="7"/>
  <c r="K103" i="7"/>
  <c r="K119" i="7"/>
  <c r="K140" i="7"/>
  <c r="K156" i="7"/>
  <c r="K177" i="7"/>
  <c r="K197" i="7"/>
  <c r="K220" i="7"/>
  <c r="K342" i="7"/>
  <c r="K416" i="7"/>
  <c r="K490" i="7"/>
  <c r="K260" i="7"/>
  <c r="K794" i="7"/>
  <c r="K38" i="7"/>
  <c r="K62" i="7"/>
  <c r="K212" i="7"/>
  <c r="K246" i="7"/>
  <c r="K65" i="7"/>
  <c r="K86" i="7"/>
  <c r="K107" i="7"/>
  <c r="K128" i="7"/>
  <c r="K144" i="7"/>
  <c r="K160" i="7"/>
  <c r="K181" i="7"/>
  <c r="K233" i="7"/>
  <c r="K289" i="7"/>
  <c r="K358" i="7"/>
  <c r="K437" i="7"/>
  <c r="K511" i="7"/>
  <c r="K579" i="7"/>
  <c r="K899" i="7"/>
  <c r="K26" i="7"/>
  <c r="K47" i="7"/>
  <c r="K166" i="7"/>
  <c r="K218" i="7"/>
  <c r="K252" i="7"/>
  <c r="K69" i="7"/>
  <c r="K95" i="7"/>
  <c r="K111" i="7"/>
  <c r="K132" i="7"/>
  <c r="K148" i="7"/>
  <c r="K169" i="7"/>
  <c r="K185" i="7"/>
  <c r="K255" i="7"/>
  <c r="K297" i="7"/>
  <c r="K379" i="7"/>
  <c r="K453" i="7"/>
  <c r="K532" i="7"/>
  <c r="K652" i="7"/>
  <c r="K27" i="7"/>
  <c r="K31" i="7"/>
  <c r="K35" i="7"/>
  <c r="K39" i="7"/>
  <c r="K52" i="7"/>
  <c r="K55" i="7"/>
  <c r="K59" i="7"/>
  <c r="K63" i="7"/>
  <c r="K198" i="7"/>
  <c r="K205" i="7"/>
  <c r="K209" i="7"/>
  <c r="K213" i="7"/>
  <c r="K219" i="7"/>
  <c r="K238" i="7"/>
  <c r="K243" i="7"/>
  <c r="K247" i="7"/>
  <c r="K254" i="7"/>
  <c r="K267" i="7"/>
  <c r="K275" i="7"/>
  <c r="K66" i="7"/>
  <c r="K70" i="7"/>
  <c r="K74" i="7"/>
  <c r="K83" i="7"/>
  <c r="K87" i="7"/>
  <c r="K96" i="7"/>
  <c r="K100" i="7"/>
  <c r="K104" i="7"/>
  <c r="K108" i="7"/>
  <c r="K112" i="7"/>
  <c r="K116" i="7"/>
  <c r="K120" i="7"/>
  <c r="K129" i="7"/>
  <c r="K133" i="7"/>
  <c r="K137" i="7"/>
  <c r="K141" i="7"/>
  <c r="K145" i="7"/>
  <c r="K149" i="7"/>
  <c r="K153" i="7"/>
  <c r="K157" i="7"/>
  <c r="K161" i="7"/>
  <c r="K170" i="7"/>
  <c r="K174" i="7"/>
  <c r="K178" i="7"/>
  <c r="K182" i="7"/>
  <c r="K186" i="7"/>
  <c r="K190" i="7"/>
  <c r="K229" i="7"/>
  <c r="K236" i="7"/>
  <c r="K266" i="7"/>
  <c r="K199" i="7"/>
  <c r="K279" i="7"/>
  <c r="K292" i="7"/>
  <c r="K300" i="7"/>
  <c r="K308" i="7"/>
  <c r="K346" i="7"/>
  <c r="K362" i="7"/>
  <c r="K383" i="7"/>
  <c r="K404" i="7"/>
  <c r="K420" i="7"/>
  <c r="K441" i="7"/>
  <c r="K457" i="7"/>
  <c r="K478" i="7"/>
  <c r="K494" i="7"/>
  <c r="K515" i="7"/>
  <c r="K536" i="7"/>
  <c r="K552" i="7"/>
  <c r="K323" i="7"/>
  <c r="K565" i="7"/>
  <c r="K673" i="7"/>
  <c r="K733" i="7"/>
  <c r="K816" i="7"/>
  <c r="K946" i="7"/>
  <c r="K24" i="7"/>
  <c r="K28" i="7"/>
  <c r="K32" i="7"/>
  <c r="K36" i="7"/>
  <c r="K40" i="7"/>
  <c r="K46" i="7"/>
  <c r="K56" i="7"/>
  <c r="K60" i="7"/>
  <c r="K93" i="7"/>
  <c r="K202" i="7"/>
  <c r="K206" i="7"/>
  <c r="K210" i="7"/>
  <c r="K215" i="7"/>
  <c r="K221" i="7"/>
  <c r="K239" i="7"/>
  <c r="K244" i="7"/>
  <c r="K248" i="7"/>
  <c r="K261" i="7"/>
  <c r="K269" i="7"/>
  <c r="K277" i="7"/>
  <c r="K67" i="7"/>
  <c r="K71" i="7"/>
  <c r="K75" i="7"/>
  <c r="K84" i="7"/>
  <c r="K88" i="7"/>
  <c r="K97" i="7"/>
  <c r="K101" i="7"/>
  <c r="K105" i="7"/>
  <c r="K109" i="7"/>
  <c r="K113" i="7"/>
  <c r="K117" i="7"/>
  <c r="K126" i="7"/>
  <c r="K130" i="7"/>
  <c r="K134" i="7"/>
  <c r="K138" i="7"/>
  <c r="K142" i="7"/>
  <c r="K146" i="7"/>
  <c r="K150" i="7"/>
  <c r="K154" i="7"/>
  <c r="K158" i="7"/>
  <c r="K167" i="7"/>
  <c r="K171" i="7"/>
  <c r="K175" i="7"/>
  <c r="K179" i="7"/>
  <c r="K183" i="7"/>
  <c r="K187" i="7"/>
  <c r="K191" i="7"/>
  <c r="K230" i="7"/>
  <c r="K237" i="7"/>
  <c r="K268" i="7"/>
  <c r="K200" i="7"/>
  <c r="K280" i="7"/>
  <c r="K293" i="7"/>
  <c r="K301" i="7"/>
  <c r="K309" i="7"/>
  <c r="K350" i="7"/>
  <c r="K366" i="7"/>
  <c r="K392" i="7"/>
  <c r="K408" i="7"/>
  <c r="K429" i="7"/>
  <c r="K445" i="7"/>
  <c r="K466" i="7"/>
  <c r="K482" i="7"/>
  <c r="K498" i="7"/>
  <c r="K519" i="7"/>
  <c r="K540" i="7"/>
  <c r="K556" i="7"/>
  <c r="K331" i="7"/>
  <c r="K615" i="7"/>
  <c r="K694" i="7"/>
  <c r="K753" i="7"/>
  <c r="K832" i="7"/>
  <c r="K1024" i="7"/>
  <c r="K914" i="7"/>
  <c r="K875" i="7"/>
  <c r="K867" i="7"/>
  <c r="K859" i="7"/>
  <c r="K953" i="7"/>
  <c r="K949" i="7"/>
  <c r="K945" i="7"/>
  <c r="K941" i="7"/>
  <c r="K906" i="7"/>
  <c r="K902" i="7"/>
  <c r="K898" i="7"/>
  <c r="K894" i="7"/>
  <c r="K890" i="7"/>
  <c r="K886" i="7"/>
  <c r="K847" i="7"/>
  <c r="K843" i="7"/>
  <c r="K839" i="7"/>
  <c r="K835" i="7"/>
  <c r="K831" i="7"/>
  <c r="K827" i="7"/>
  <c r="K823" i="7"/>
  <c r="K819" i="7"/>
  <c r="K810" i="7"/>
  <c r="K806" i="7"/>
  <c r="K802" i="7"/>
  <c r="K798" i="7"/>
  <c r="K792" i="7"/>
  <c r="K780" i="7"/>
  <c r="K776" i="7"/>
  <c r="K772" i="7"/>
  <c r="K768" i="7"/>
  <c r="K764" i="7"/>
  <c r="K760" i="7"/>
  <c r="K756" i="7"/>
  <c r="K748" i="7"/>
  <c r="K744" i="7"/>
  <c r="K740" i="7"/>
  <c r="K736" i="7"/>
  <c r="K732" i="7"/>
  <c r="K728" i="7"/>
  <c r="K682" i="7"/>
  <c r="K596" i="7"/>
  <c r="K793" i="7"/>
  <c r="K785" i="7"/>
  <c r="K717" i="7"/>
  <c r="K713" i="7"/>
  <c r="K709" i="7"/>
  <c r="K705" i="7"/>
  <c r="K701" i="7"/>
  <c r="K697" i="7"/>
  <c r="K693" i="7"/>
  <c r="K689" i="7"/>
  <c r="K685" i="7"/>
  <c r="K676" i="7"/>
  <c r="K672" i="7"/>
  <c r="K668" i="7"/>
  <c r="K664" i="7"/>
  <c r="K660" i="7"/>
  <c r="K651" i="7"/>
  <c r="K647" i="7"/>
  <c r="K643" i="7"/>
  <c r="K639" i="7"/>
  <c r="K635" i="7"/>
  <c r="K631" i="7"/>
  <c r="K622" i="7"/>
  <c r="K618" i="7"/>
  <c r="K614" i="7"/>
  <c r="K610" i="7"/>
  <c r="K606" i="7"/>
  <c r="K602" i="7"/>
  <c r="K564" i="7"/>
  <c r="K560" i="7"/>
  <c r="K591" i="7"/>
  <c r="K583" i="7"/>
  <c r="K575" i="7"/>
  <c r="K462" i="7"/>
  <c r="K337" i="7"/>
  <c r="K333" i="7"/>
  <c r="K329" i="7"/>
  <c r="K325" i="7"/>
  <c r="K321" i="7"/>
  <c r="K317" i="7"/>
  <c r="K590" i="7"/>
  <c r="K582" i="7"/>
  <c r="K574" i="7"/>
  <c r="K1025" i="7"/>
  <c r="K885" i="7"/>
  <c r="K873" i="7"/>
  <c r="K865" i="7"/>
  <c r="K857" i="7"/>
  <c r="K952" i="7"/>
  <c r="K948" i="7"/>
  <c r="K944" i="7"/>
  <c r="K940" i="7"/>
  <c r="K905" i="7"/>
  <c r="K901" i="7"/>
  <c r="K897" i="7"/>
  <c r="K893" i="7"/>
  <c r="K889" i="7"/>
  <c r="K854" i="7"/>
  <c r="K846" i="7"/>
  <c r="K842" i="7"/>
  <c r="K838" i="7"/>
  <c r="K834" i="7"/>
  <c r="K830" i="7"/>
  <c r="K826" i="7"/>
  <c r="K822" i="7"/>
  <c r="K818" i="7"/>
  <c r="K809" i="7"/>
  <c r="K805" i="7"/>
  <c r="K801" i="7"/>
  <c r="K797" i="7"/>
  <c r="K790" i="7"/>
  <c r="K779" i="7"/>
  <c r="K775" i="7"/>
  <c r="K771" i="7"/>
  <c r="K767" i="7"/>
  <c r="K763" i="7"/>
  <c r="K759" i="7"/>
  <c r="K755" i="7"/>
  <c r="K747" i="7"/>
  <c r="K743" i="7"/>
  <c r="K739" i="7"/>
  <c r="K735" i="7"/>
  <c r="K731" i="7"/>
  <c r="K727" i="7"/>
  <c r="K657" i="7"/>
  <c r="K595" i="7"/>
  <c r="K791" i="7"/>
  <c r="K724" i="7"/>
  <c r="K716" i="7"/>
  <c r="K712" i="7"/>
  <c r="K708" i="7"/>
  <c r="K704" i="7"/>
  <c r="K700" i="7"/>
  <c r="K696" i="7"/>
  <c r="K692" i="7"/>
  <c r="K688" i="7"/>
  <c r="K684" i="7"/>
  <c r="K675" i="7"/>
  <c r="K671" i="7"/>
  <c r="K667" i="7"/>
  <c r="K663" i="7"/>
  <c r="K659" i="7"/>
  <c r="K650" i="7"/>
  <c r="K646" i="7"/>
  <c r="K642" i="7"/>
  <c r="K638" i="7"/>
  <c r="K634" i="7"/>
  <c r="K625" i="7"/>
  <c r="K621" i="7"/>
  <c r="K617" i="7"/>
  <c r="K613" i="7"/>
  <c r="K609" i="7"/>
  <c r="K605" i="7"/>
  <c r="K567" i="7"/>
  <c r="K563" i="7"/>
  <c r="K559" i="7"/>
  <c r="K589" i="7"/>
  <c r="K581" i="7"/>
  <c r="K573" i="7"/>
  <c r="K425" i="7"/>
  <c r="K336" i="7"/>
  <c r="K332" i="7"/>
  <c r="K328" i="7"/>
  <c r="K324" i="7"/>
  <c r="K320" i="7"/>
  <c r="K287" i="7"/>
  <c r="K588" i="7"/>
  <c r="K580" i="7"/>
  <c r="K918" i="7"/>
  <c r="K879" i="7"/>
  <c r="K871" i="7"/>
  <c r="K863" i="7"/>
  <c r="K855" i="7"/>
  <c r="K951" i="7"/>
  <c r="K947" i="7"/>
  <c r="K943" i="7"/>
  <c r="K912" i="7"/>
  <c r="K904" i="7"/>
  <c r="K900" i="7"/>
  <c r="K896" i="7"/>
  <c r="K892" i="7"/>
  <c r="K888" i="7"/>
  <c r="K849" i="7"/>
  <c r="K845" i="7"/>
  <c r="K841" i="7"/>
  <c r="K837" i="7"/>
  <c r="K833" i="7"/>
  <c r="K829" i="7"/>
  <c r="K825" i="7"/>
  <c r="K821" i="7"/>
  <c r="K817" i="7"/>
  <c r="K808" i="7"/>
  <c r="K804" i="7"/>
  <c r="K800" i="7"/>
  <c r="K796" i="7"/>
  <c r="K788" i="7"/>
  <c r="K778" i="7"/>
  <c r="K774" i="7"/>
  <c r="K770" i="7"/>
  <c r="K766" i="7"/>
  <c r="K762" i="7"/>
  <c r="K758" i="7"/>
  <c r="K754" i="7"/>
  <c r="K746" i="7"/>
  <c r="K742" i="7"/>
  <c r="K738" i="7"/>
  <c r="K734" i="7"/>
  <c r="K730" i="7"/>
  <c r="K726" i="7"/>
  <c r="K630" i="7"/>
  <c r="K594" i="7"/>
  <c r="K789" i="7"/>
  <c r="K719" i="7"/>
  <c r="K715" i="7"/>
  <c r="K711" i="7"/>
  <c r="K707" i="7"/>
  <c r="K703" i="7"/>
  <c r="K699" i="7"/>
  <c r="K695" i="7"/>
  <c r="K691" i="7"/>
  <c r="K687" i="7"/>
  <c r="K683" i="7"/>
  <c r="K674" i="7"/>
  <c r="K670" i="7"/>
  <c r="K666" i="7"/>
  <c r="K662" i="7"/>
  <c r="K658" i="7"/>
  <c r="K649" i="7"/>
  <c r="K645" i="7"/>
  <c r="K641" i="7"/>
  <c r="K637" i="7"/>
  <c r="K633" i="7"/>
  <c r="K624" i="7"/>
  <c r="K620" i="7"/>
  <c r="K616" i="7"/>
  <c r="K612" i="7"/>
  <c r="K608" i="7"/>
  <c r="K604" i="7"/>
  <c r="K566" i="7"/>
  <c r="K562" i="7"/>
  <c r="K558" i="7"/>
  <c r="K587" i="7"/>
  <c r="K861" i="7"/>
  <c r="K942" i="7"/>
  <c r="K895" i="7"/>
  <c r="K844" i="7"/>
  <c r="K828" i="7"/>
  <c r="K807" i="7"/>
  <c r="K786" i="7"/>
  <c r="K765" i="7"/>
  <c r="K745" i="7"/>
  <c r="K729" i="7"/>
  <c r="K787" i="7"/>
  <c r="K706" i="7"/>
  <c r="K690" i="7"/>
  <c r="K669" i="7"/>
  <c r="K648" i="7"/>
  <c r="K632" i="7"/>
  <c r="K611" i="7"/>
  <c r="K561" i="7"/>
  <c r="K577" i="7"/>
  <c r="K374" i="7"/>
  <c r="K330" i="7"/>
  <c r="K322" i="7"/>
  <c r="K592" i="7"/>
  <c r="K576" i="7"/>
  <c r="K555" i="7"/>
  <c r="K551" i="7"/>
  <c r="K547" i="7"/>
  <c r="K543" i="7"/>
  <c r="K539" i="7"/>
  <c r="K535" i="7"/>
  <c r="K531" i="7"/>
  <c r="K522" i="7"/>
  <c r="K518" i="7"/>
  <c r="K514" i="7"/>
  <c r="K510" i="7"/>
  <c r="K501" i="7"/>
  <c r="K497" i="7"/>
  <c r="K493" i="7"/>
  <c r="K489" i="7"/>
  <c r="K485" i="7"/>
  <c r="K481" i="7"/>
  <c r="K477" i="7"/>
  <c r="K473" i="7"/>
  <c r="K469" i="7"/>
  <c r="K465" i="7"/>
  <c r="K456" i="7"/>
  <c r="K452" i="7"/>
  <c r="K448" i="7"/>
  <c r="K444" i="7"/>
  <c r="K440" i="7"/>
  <c r="K436" i="7"/>
  <c r="K432" i="7"/>
  <c r="K428" i="7"/>
  <c r="K419" i="7"/>
  <c r="K415" i="7"/>
  <c r="K411" i="7"/>
  <c r="K407" i="7"/>
  <c r="K403" i="7"/>
  <c r="K399" i="7"/>
  <c r="K395" i="7"/>
  <c r="K391" i="7"/>
  <c r="K382" i="7"/>
  <c r="K378" i="7"/>
  <c r="K369" i="7"/>
  <c r="K365" i="7"/>
  <c r="K361" i="7"/>
  <c r="K357" i="7"/>
  <c r="K353" i="7"/>
  <c r="K349" i="7"/>
  <c r="K345" i="7"/>
  <c r="K916" i="7"/>
  <c r="K815" i="7"/>
  <c r="K907" i="7"/>
  <c r="K891" i="7"/>
  <c r="K840" i="7"/>
  <c r="K824" i="7"/>
  <c r="K803" i="7"/>
  <c r="K777" i="7"/>
  <c r="K761" i="7"/>
  <c r="K741" i="7"/>
  <c r="K725" i="7"/>
  <c r="K718" i="7"/>
  <c r="K702" i="7"/>
  <c r="K686" i="7"/>
  <c r="K665" i="7"/>
  <c r="K644" i="7"/>
  <c r="K623" i="7"/>
  <c r="K607" i="7"/>
  <c r="K593" i="7"/>
  <c r="K529" i="7"/>
  <c r="K335" i="7"/>
  <c r="K327" i="7"/>
  <c r="K319" i="7"/>
  <c r="K586" i="7"/>
  <c r="K572" i="7"/>
  <c r="K554" i="7"/>
  <c r="K550" i="7"/>
  <c r="K546" i="7"/>
  <c r="K542" i="7"/>
  <c r="K538" i="7"/>
  <c r="K534" i="7"/>
  <c r="K530" i="7"/>
  <c r="K521" i="7"/>
  <c r="K517" i="7"/>
  <c r="K513" i="7"/>
  <c r="K509" i="7"/>
  <c r="K500" i="7"/>
  <c r="K496" i="7"/>
  <c r="K492" i="7"/>
  <c r="K488" i="7"/>
  <c r="K484" i="7"/>
  <c r="K480" i="7"/>
  <c r="K476" i="7"/>
  <c r="K472" i="7"/>
  <c r="K468" i="7"/>
  <c r="K464" i="7"/>
  <c r="K455" i="7"/>
  <c r="K451" i="7"/>
  <c r="K447" i="7"/>
  <c r="K443" i="7"/>
  <c r="K439" i="7"/>
  <c r="K435" i="7"/>
  <c r="K431" i="7"/>
  <c r="K427" i="7"/>
  <c r="K418" i="7"/>
  <c r="K414" i="7"/>
  <c r="K410" i="7"/>
  <c r="K406" i="7"/>
  <c r="K402" i="7"/>
  <c r="K398" i="7"/>
  <c r="K394" i="7"/>
  <c r="K390" i="7"/>
  <c r="K381" i="7"/>
  <c r="K377" i="7"/>
  <c r="K368" i="7"/>
  <c r="K364" i="7"/>
  <c r="K360" i="7"/>
  <c r="K356" i="7"/>
  <c r="K352" i="7"/>
  <c r="K348" i="7"/>
  <c r="K344" i="7"/>
  <c r="K311" i="7"/>
  <c r="K307" i="7"/>
  <c r="K303" i="7"/>
  <c r="K299" i="7"/>
  <c r="K295" i="7"/>
  <c r="K291" i="7"/>
  <c r="K282" i="7"/>
  <c r="K242" i="7"/>
  <c r="K214" i="7"/>
  <c r="K82" i="7"/>
  <c r="K272" i="7"/>
  <c r="K264" i="7"/>
  <c r="K251" i="7"/>
  <c r="K235" i="7"/>
  <c r="K231" i="7"/>
  <c r="K877" i="7"/>
  <c r="K950" i="7"/>
  <c r="K903" i="7"/>
  <c r="K887" i="7"/>
  <c r="K836" i="7"/>
  <c r="K820" i="7"/>
  <c r="K799" i="7"/>
  <c r="K773" i="7"/>
  <c r="K757" i="7"/>
  <c r="K737" i="7"/>
  <c r="K601" i="7"/>
  <c r="K714" i="7"/>
  <c r="K698" i="7"/>
  <c r="K677" i="7"/>
  <c r="K661" i="7"/>
  <c r="K640" i="7"/>
  <c r="K619" i="7"/>
  <c r="K603" i="7"/>
  <c r="K585" i="7"/>
  <c r="K506" i="7"/>
  <c r="K334" i="7"/>
  <c r="K326" i="7"/>
  <c r="K318" i="7"/>
  <c r="K584" i="7"/>
  <c r="K557" i="7"/>
  <c r="K553" i="7"/>
  <c r="K549" i="7"/>
  <c r="K545" i="7"/>
  <c r="K541" i="7"/>
  <c r="K537" i="7"/>
  <c r="K533" i="7"/>
  <c r="K524" i="7"/>
  <c r="K520" i="7"/>
  <c r="K516" i="7"/>
  <c r="K512" i="7"/>
  <c r="K508" i="7"/>
  <c r="K499" i="7"/>
  <c r="K495" i="7"/>
  <c r="K491" i="7"/>
  <c r="K487" i="7"/>
  <c r="K483" i="7"/>
  <c r="K479" i="7"/>
  <c r="K475" i="7"/>
  <c r="K471" i="7"/>
  <c r="K467" i="7"/>
  <c r="K463" i="7"/>
  <c r="K454" i="7"/>
  <c r="K450" i="7"/>
  <c r="K446" i="7"/>
  <c r="K442" i="7"/>
  <c r="K438" i="7"/>
  <c r="K434" i="7"/>
  <c r="K430" i="7"/>
  <c r="K426" i="7"/>
  <c r="K417" i="7"/>
  <c r="K413" i="7"/>
  <c r="K409" i="7"/>
  <c r="K405" i="7"/>
  <c r="K401" i="7"/>
  <c r="K397" i="7"/>
  <c r="K393" i="7"/>
  <c r="K384" i="7"/>
  <c r="K380" i="7"/>
  <c r="K376" i="7"/>
  <c r="K367" i="7"/>
  <c r="K363" i="7"/>
  <c r="K359" i="7"/>
  <c r="K355" i="7"/>
  <c r="K351" i="7"/>
  <c r="K347" i="7"/>
  <c r="K343" i="7"/>
  <c r="K310" i="7"/>
  <c r="K306" i="7"/>
  <c r="K302" i="7"/>
  <c r="K298" i="7"/>
  <c r="K294" i="7"/>
  <c r="K290" i="7"/>
  <c r="K281" i="7"/>
  <c r="K224" i="7"/>
  <c r="K201" i="7"/>
  <c r="K278" i="7"/>
  <c r="K270" i="7"/>
  <c r="K262" i="7"/>
  <c r="K249" i="7"/>
  <c r="K234" i="7"/>
  <c r="K25" i="7"/>
  <c r="K29" i="7"/>
  <c r="K33" i="7"/>
  <c r="K37" i="7"/>
  <c r="K41" i="7"/>
  <c r="K53" i="7"/>
  <c r="K57" i="7"/>
  <c r="K61" i="7"/>
  <c r="K125" i="7"/>
  <c r="K203" i="7"/>
  <c r="K207" i="7"/>
  <c r="K211" i="7"/>
  <c r="K217" i="7"/>
  <c r="K222" i="7"/>
  <c r="K240" i="7"/>
  <c r="K245" i="7"/>
  <c r="K250" i="7"/>
  <c r="K263" i="7"/>
  <c r="K271" i="7"/>
  <c r="K64" i="7"/>
  <c r="K68" i="7"/>
  <c r="K72" i="7"/>
  <c r="K76" i="7"/>
  <c r="K85" i="7"/>
  <c r="K94" i="7"/>
  <c r="K98" i="7"/>
  <c r="K102" i="7"/>
  <c r="K106" i="7"/>
  <c r="K110" i="7"/>
  <c r="K114" i="7"/>
  <c r="K118" i="7"/>
  <c r="K127" i="7"/>
  <c r="K131" i="7"/>
  <c r="K135" i="7"/>
  <c r="K139" i="7"/>
  <c r="K143" i="7"/>
  <c r="K147" i="7"/>
  <c r="K151" i="7"/>
  <c r="K155" i="7"/>
  <c r="K159" i="7"/>
  <c r="K168" i="7"/>
  <c r="K172" i="7"/>
  <c r="K176" i="7"/>
  <c r="K180" i="7"/>
  <c r="K184" i="7"/>
  <c r="K188" i="7"/>
  <c r="K192" i="7"/>
  <c r="K232" i="7"/>
  <c r="K253" i="7"/>
  <c r="K274" i="7"/>
  <c r="K216" i="7"/>
  <c r="K288" i="7"/>
  <c r="K296" i="7"/>
  <c r="K304" i="7"/>
  <c r="K316" i="7"/>
  <c r="K354" i="7"/>
  <c r="K375" i="7"/>
  <c r="K396" i="7"/>
  <c r="K412" i="7"/>
  <c r="K433" i="7"/>
  <c r="K449" i="7"/>
  <c r="K470" i="7"/>
  <c r="K486" i="7"/>
  <c r="K507" i="7"/>
  <c r="K523" i="7"/>
  <c r="K544" i="7"/>
  <c r="K578" i="7"/>
  <c r="K389" i="7"/>
  <c r="K636" i="7"/>
  <c r="K710" i="7"/>
  <c r="K769" i="7"/>
  <c r="K848" i="7"/>
  <c r="I877" i="6"/>
  <c r="I875" i="6"/>
  <c r="I873" i="6"/>
  <c r="I871" i="6"/>
  <c r="I869" i="6"/>
  <c r="I867" i="6"/>
  <c r="I865" i="6"/>
  <c r="I863" i="6"/>
  <c r="I859" i="6"/>
  <c r="I857" i="6"/>
  <c r="I855" i="6"/>
  <c r="H852" i="6"/>
  <c r="H813" i="6"/>
  <c r="H527" i="6"/>
  <c r="H340" i="6"/>
  <c r="H285" i="6"/>
  <c r="K858" i="7"/>
  <c r="K862" i="7"/>
  <c r="K866" i="7"/>
  <c r="K870" i="7"/>
  <c r="K874" i="7"/>
  <c r="K878" i="7"/>
  <c r="K913" i="7"/>
  <c r="K917" i="7"/>
  <c r="K856" i="7"/>
  <c r="K860" i="7"/>
  <c r="K864" i="7"/>
  <c r="K868" i="7"/>
  <c r="K872" i="7"/>
  <c r="K876" i="7"/>
  <c r="K880" i="7"/>
  <c r="K915" i="7"/>
  <c r="K920" i="7"/>
  <c r="K919" i="7"/>
  <c r="K922" i="7"/>
  <c r="K921" i="7"/>
  <c r="K925" i="7"/>
  <c r="K923" i="7"/>
  <c r="K929" i="7"/>
  <c r="K927" i="7"/>
  <c r="K958" i="7"/>
  <c r="K926" i="7"/>
  <c r="K932" i="7"/>
  <c r="K924" i="7"/>
  <c r="K928" i="7"/>
  <c r="K962" i="7"/>
  <c r="K930" i="7"/>
  <c r="K960" i="7"/>
  <c r="K934" i="7"/>
  <c r="K966" i="7"/>
  <c r="K964" i="7"/>
  <c r="K970" i="7"/>
  <c r="K968" i="7"/>
  <c r="K973" i="7"/>
  <c r="K933" i="7"/>
  <c r="K959" i="7"/>
  <c r="K963" i="7"/>
  <c r="K967" i="7"/>
  <c r="K972" i="7"/>
  <c r="K931" i="7"/>
  <c r="K939" i="7"/>
  <c r="K961" i="7"/>
  <c r="K965" i="7"/>
  <c r="K969" i="7"/>
  <c r="K976" i="7"/>
  <c r="K974" i="7"/>
  <c r="K978" i="7"/>
  <c r="K977" i="7"/>
  <c r="K971" i="7"/>
  <c r="K975" i="7"/>
  <c r="K980" i="7"/>
  <c r="K979" i="7"/>
  <c r="K982" i="7"/>
  <c r="K981" i="7"/>
  <c r="K984" i="7"/>
  <c r="K983" i="7"/>
  <c r="K988" i="7"/>
  <c r="E526" i="6"/>
  <c r="K986" i="7"/>
  <c r="K1012" i="7"/>
  <c r="K985" i="7"/>
  <c r="K993" i="7"/>
  <c r="K987" i="7"/>
  <c r="K1014" i="7"/>
  <c r="K1013" i="7"/>
  <c r="K1017" i="7"/>
  <c r="K1015" i="7"/>
  <c r="K1019" i="7"/>
  <c r="K1018" i="7"/>
  <c r="K995" i="7"/>
  <c r="K1016" i="7"/>
  <c r="K994" i="7"/>
  <c r="K997" i="7"/>
  <c r="K996" i="7"/>
  <c r="K999" i="7"/>
  <c r="K998" i="7"/>
  <c r="K1001" i="7"/>
  <c r="K1000" i="7"/>
  <c r="K1004" i="7"/>
  <c r="K1002" i="7"/>
  <c r="K1006" i="7"/>
  <c r="K1003" i="7"/>
  <c r="K1005" i="7"/>
  <c r="K1008" i="7"/>
  <c r="K1007" i="7"/>
  <c r="K1009" i="7"/>
  <c r="K1021" i="7"/>
  <c r="K1010" i="7"/>
  <c r="K1023" i="7"/>
  <c r="K1022" i="7"/>
  <c r="K1020" i="7"/>
  <c r="I603" i="6"/>
  <c r="I605" i="6"/>
  <c r="I607" i="6"/>
  <c r="I609" i="6"/>
  <c r="I611" i="6"/>
  <c r="I613" i="6"/>
  <c r="I615" i="6"/>
  <c r="I617" i="6"/>
  <c r="I619" i="6"/>
  <c r="I621" i="6"/>
  <c r="I623" i="6"/>
  <c r="I625" i="6"/>
  <c r="I657" i="6"/>
  <c r="I659" i="6"/>
  <c r="I661" i="6"/>
  <c r="I663" i="6"/>
  <c r="I665" i="6"/>
  <c r="I667" i="6"/>
  <c r="I669" i="6"/>
  <c r="I671" i="6"/>
  <c r="I673" i="6"/>
  <c r="I675" i="6"/>
  <c r="I677" i="6"/>
  <c r="I682" i="6"/>
  <c r="I684" i="6"/>
  <c r="I686" i="6"/>
  <c r="I688" i="6"/>
  <c r="I690" i="6"/>
  <c r="I692" i="6"/>
  <c r="I694" i="6"/>
  <c r="I696" i="6"/>
  <c r="I698" i="6"/>
  <c r="I700" i="6"/>
  <c r="I704" i="6"/>
  <c r="I706" i="6"/>
  <c r="E721" i="6"/>
  <c r="I725" i="6"/>
  <c r="I727" i="6"/>
  <c r="I729" i="6"/>
  <c r="E226" i="6"/>
  <c r="H655" i="6"/>
  <c r="H722" i="6"/>
  <c r="E882" i="6"/>
  <c r="E909" i="6"/>
  <c r="E936" i="6"/>
  <c r="I251" i="6"/>
  <c r="H883" i="6"/>
  <c r="H910" i="6"/>
  <c r="L11" i="7"/>
  <c r="I939" i="6"/>
  <c r="I937" i="6" s="1"/>
  <c r="H751" i="6"/>
  <c r="I702" i="6"/>
  <c r="H680" i="6"/>
  <c r="I601" i="6"/>
  <c r="H504" i="6"/>
  <c r="I463" i="6"/>
  <c r="I465" i="6"/>
  <c r="I467" i="6"/>
  <c r="I469" i="6"/>
  <c r="I471" i="6"/>
  <c r="I473" i="6"/>
  <c r="I475" i="6"/>
  <c r="I477" i="6"/>
  <c r="I479" i="6"/>
  <c r="I481" i="6"/>
  <c r="I483" i="6"/>
  <c r="I485" i="6"/>
  <c r="I487" i="6"/>
  <c r="I489" i="6"/>
  <c r="I491" i="6"/>
  <c r="I493" i="6"/>
  <c r="I495" i="6"/>
  <c r="I497" i="6"/>
  <c r="I499" i="6"/>
  <c r="I501" i="6"/>
  <c r="H460" i="6"/>
  <c r="H423" i="6"/>
  <c r="I389" i="6"/>
  <c r="I391" i="6"/>
  <c r="I393" i="6"/>
  <c r="I395" i="6"/>
  <c r="I397" i="6"/>
  <c r="I399" i="6"/>
  <c r="I401" i="6"/>
  <c r="I403" i="6"/>
  <c r="I405" i="6"/>
  <c r="I407" i="6"/>
  <c r="I409" i="6"/>
  <c r="I411" i="6"/>
  <c r="I413" i="6"/>
  <c r="I415" i="6"/>
  <c r="I417" i="6"/>
  <c r="I419" i="6"/>
  <c r="H387" i="6"/>
  <c r="H599" i="6"/>
  <c r="I230" i="6"/>
  <c r="I292" i="6"/>
  <c r="I296" i="6"/>
  <c r="I300" i="6"/>
  <c r="I304" i="6"/>
  <c r="I306" i="6"/>
  <c r="I308" i="6"/>
  <c r="I310" i="6"/>
  <c r="I530" i="6"/>
  <c r="I532" i="6"/>
  <c r="I534" i="6"/>
  <c r="I536" i="6"/>
  <c r="I538" i="6"/>
  <c r="I540" i="6"/>
  <c r="I542" i="6"/>
  <c r="I544" i="6"/>
  <c r="I546" i="6"/>
  <c r="I548" i="6"/>
  <c r="I550" i="6"/>
  <c r="I552" i="6"/>
  <c r="I554" i="6"/>
  <c r="I556" i="6"/>
  <c r="I558" i="6"/>
  <c r="I560" i="6"/>
  <c r="I562" i="6"/>
  <c r="I564" i="6"/>
  <c r="I566" i="6"/>
  <c r="E569" i="6"/>
  <c r="E598" i="6"/>
  <c r="E627" i="6"/>
  <c r="E654" i="6"/>
  <c r="E679" i="6"/>
  <c r="I753" i="6"/>
  <c r="I755" i="6"/>
  <c r="I757" i="6"/>
  <c r="I759" i="6"/>
  <c r="I761" i="6"/>
  <c r="I763" i="6"/>
  <c r="I765" i="6"/>
  <c r="I767" i="6"/>
  <c r="I769" i="6"/>
  <c r="I771" i="6"/>
  <c r="I773" i="6"/>
  <c r="I775" i="6"/>
  <c r="I777" i="6"/>
  <c r="I779" i="6"/>
  <c r="H937" i="6"/>
  <c r="I232" i="6"/>
  <c r="I234" i="6"/>
  <c r="I236" i="6"/>
  <c r="H284" i="6"/>
  <c r="E284" i="6" s="1"/>
  <c r="I290" i="6"/>
  <c r="I294" i="6"/>
  <c r="I298" i="6"/>
  <c r="I302" i="6"/>
  <c r="E313" i="6"/>
  <c r="I229" i="6"/>
  <c r="H227" i="6"/>
  <c r="E257" i="6"/>
  <c r="I261" i="6"/>
  <c r="I263" i="6"/>
  <c r="I265" i="6"/>
  <c r="I267" i="6"/>
  <c r="I269" i="6"/>
  <c r="I271" i="6"/>
  <c r="I273" i="6"/>
  <c r="I275" i="6"/>
  <c r="I277" i="6"/>
  <c r="I279" i="6"/>
  <c r="I281" i="6"/>
  <c r="H314" i="6"/>
  <c r="I342" i="6"/>
  <c r="I344" i="6"/>
  <c r="I346" i="6"/>
  <c r="I348" i="6"/>
  <c r="I350" i="6"/>
  <c r="I352" i="6"/>
  <c r="I354" i="6"/>
  <c r="I356" i="6"/>
  <c r="I358" i="6"/>
  <c r="I360" i="6"/>
  <c r="I362" i="6"/>
  <c r="I364" i="6"/>
  <c r="I366" i="6"/>
  <c r="I368" i="6"/>
  <c r="E371" i="6"/>
  <c r="H570" i="6"/>
  <c r="I731" i="6"/>
  <c r="I733" i="6"/>
  <c r="I735" i="6"/>
  <c r="I737" i="6"/>
  <c r="I739" i="6"/>
  <c r="I741" i="6"/>
  <c r="I743" i="6"/>
  <c r="I745" i="6"/>
  <c r="I747" i="6"/>
  <c r="E750" i="6"/>
  <c r="H783" i="6"/>
  <c r="I815" i="6"/>
  <c r="I817" i="6"/>
  <c r="I819" i="6"/>
  <c r="I821" i="6"/>
  <c r="I823" i="6"/>
  <c r="I825" i="6"/>
  <c r="I827" i="6"/>
  <c r="I829" i="6"/>
  <c r="I831" i="6"/>
  <c r="I833" i="6"/>
  <c r="I835" i="6"/>
  <c r="I837" i="6"/>
  <c r="I839" i="6"/>
  <c r="I841" i="6"/>
  <c r="I843" i="6"/>
  <c r="I845" i="6"/>
  <c r="I847" i="6"/>
  <c r="I849" i="6"/>
  <c r="H258" i="6"/>
  <c r="H372" i="6"/>
  <c r="E812" i="6"/>
  <c r="I991" i="6"/>
  <c r="I913" i="6"/>
  <c r="I915" i="6"/>
  <c r="I917" i="6"/>
  <c r="I919" i="6"/>
  <c r="I921" i="6"/>
  <c r="I923" i="6"/>
  <c r="I925" i="6"/>
  <c r="I927" i="6"/>
  <c r="I933" i="6"/>
  <c r="I885" i="6"/>
  <c r="I887" i="6"/>
  <c r="I889" i="6"/>
  <c r="I891" i="6"/>
  <c r="I893" i="6"/>
  <c r="I895" i="6"/>
  <c r="I897" i="6"/>
  <c r="I899" i="6"/>
  <c r="I901" i="6"/>
  <c r="I903" i="6"/>
  <c r="I905" i="6"/>
  <c r="I907" i="6"/>
  <c r="I879" i="6"/>
  <c r="I785" i="6"/>
  <c r="I787" i="6"/>
  <c r="I789" i="6"/>
  <c r="I791" i="6"/>
  <c r="I793" i="6"/>
  <c r="I795" i="6"/>
  <c r="I797" i="6"/>
  <c r="I799" i="6"/>
  <c r="I801" i="6"/>
  <c r="I803" i="6"/>
  <c r="I805" i="6"/>
  <c r="I807" i="6"/>
  <c r="I809" i="6"/>
  <c r="I708" i="6"/>
  <c r="I710" i="6"/>
  <c r="I712" i="6"/>
  <c r="I714" i="6"/>
  <c r="I716" i="6"/>
  <c r="I718" i="6"/>
  <c r="I630" i="6"/>
  <c r="H628" i="6"/>
  <c r="I632" i="6"/>
  <c r="I634" i="6"/>
  <c r="I636" i="6"/>
  <c r="I638" i="6"/>
  <c r="I640" i="6"/>
  <c r="I642" i="6"/>
  <c r="I644" i="6"/>
  <c r="I646" i="6"/>
  <c r="I648" i="6"/>
  <c r="I650" i="6"/>
  <c r="I652" i="6"/>
  <c r="I572" i="6"/>
  <c r="I574" i="6"/>
  <c r="I576" i="6"/>
  <c r="I578" i="6"/>
  <c r="I580" i="6"/>
  <c r="I582" i="6"/>
  <c r="I584" i="6"/>
  <c r="I586" i="6"/>
  <c r="I588" i="6"/>
  <c r="I590" i="6"/>
  <c r="I592" i="6"/>
  <c r="I594" i="6"/>
  <c r="I596" i="6"/>
  <c r="I425" i="6"/>
  <c r="I427" i="6"/>
  <c r="I429" i="6"/>
  <c r="I431" i="6"/>
  <c r="I433" i="6"/>
  <c r="I435" i="6"/>
  <c r="I437" i="6"/>
  <c r="I439" i="6"/>
  <c r="I441" i="6"/>
  <c r="I443" i="6"/>
  <c r="I445" i="6"/>
  <c r="I447" i="6"/>
  <c r="I449" i="6"/>
  <c r="I451" i="6"/>
  <c r="I453" i="6"/>
  <c r="I455" i="6"/>
  <c r="I457" i="6"/>
  <c r="I374" i="6"/>
  <c r="I376" i="6"/>
  <c r="I378" i="6"/>
  <c r="I380" i="6"/>
  <c r="I382" i="6"/>
  <c r="I384" i="6"/>
  <c r="I316" i="6"/>
  <c r="I318" i="6"/>
  <c r="I320" i="6"/>
  <c r="I322" i="6"/>
  <c r="I324" i="6"/>
  <c r="I326" i="6"/>
  <c r="I328" i="6"/>
  <c r="I330" i="6"/>
  <c r="I332" i="6"/>
  <c r="I334" i="6"/>
  <c r="I336" i="6"/>
  <c r="I287" i="6"/>
  <c r="I388" i="6"/>
  <c r="H386" i="6"/>
  <c r="E386" i="6" s="1"/>
  <c r="I231" i="6"/>
  <c r="I233" i="6"/>
  <c r="I235" i="6"/>
  <c r="I237" i="6"/>
  <c r="I238" i="6"/>
  <c r="I240" i="6"/>
  <c r="I242" i="6"/>
  <c r="I244" i="6"/>
  <c r="I246" i="6"/>
  <c r="I248" i="6"/>
  <c r="I250" i="6"/>
  <c r="I252" i="6"/>
  <c r="I254" i="6"/>
  <c r="I260" i="6"/>
  <c r="I262" i="6"/>
  <c r="I264" i="6"/>
  <c r="I266" i="6"/>
  <c r="I268" i="6"/>
  <c r="I270" i="6"/>
  <c r="I272" i="6"/>
  <c r="I274" i="6"/>
  <c r="I276" i="6"/>
  <c r="I278" i="6"/>
  <c r="I280" i="6"/>
  <c r="I282" i="6"/>
  <c r="I289" i="6"/>
  <c r="I291" i="6"/>
  <c r="I293" i="6"/>
  <c r="I295" i="6"/>
  <c r="I297" i="6"/>
  <c r="I299" i="6"/>
  <c r="I301" i="6"/>
  <c r="I303" i="6"/>
  <c r="I305" i="6"/>
  <c r="I307" i="6"/>
  <c r="I309" i="6"/>
  <c r="I311" i="6"/>
  <c r="I317" i="6"/>
  <c r="I319" i="6"/>
  <c r="I321" i="6"/>
  <c r="I323" i="6"/>
  <c r="I325" i="6"/>
  <c r="I327" i="6"/>
  <c r="I329" i="6"/>
  <c r="I331" i="6"/>
  <c r="I333" i="6"/>
  <c r="I335" i="6"/>
  <c r="I337" i="6"/>
  <c r="I343" i="6"/>
  <c r="I345" i="6"/>
  <c r="I347" i="6"/>
  <c r="I349" i="6"/>
  <c r="I351" i="6"/>
  <c r="I353" i="6"/>
  <c r="I355" i="6"/>
  <c r="I357" i="6"/>
  <c r="I359" i="6"/>
  <c r="I361" i="6"/>
  <c r="I363" i="6"/>
  <c r="I365" i="6"/>
  <c r="I367" i="6"/>
  <c r="I369" i="6"/>
  <c r="I375" i="6"/>
  <c r="I377" i="6"/>
  <c r="I379" i="6"/>
  <c r="I381" i="6"/>
  <c r="I383" i="6"/>
  <c r="I390" i="6"/>
  <c r="I392" i="6"/>
  <c r="I394" i="6"/>
  <c r="I396" i="6"/>
  <c r="I398" i="6"/>
  <c r="I400" i="6"/>
  <c r="I402" i="6"/>
  <c r="I404" i="6"/>
  <c r="I406" i="6"/>
  <c r="I408" i="6"/>
  <c r="I410" i="6"/>
  <c r="I412" i="6"/>
  <c r="I414" i="6"/>
  <c r="I416" i="6"/>
  <c r="I418" i="6"/>
  <c r="I420" i="6"/>
  <c r="I426" i="6"/>
  <c r="I428" i="6"/>
  <c r="I430" i="6"/>
  <c r="I432" i="6"/>
  <c r="I434" i="6"/>
  <c r="I436" i="6"/>
  <c r="I438" i="6"/>
  <c r="I440" i="6"/>
  <c r="I442" i="6"/>
  <c r="I444" i="6"/>
  <c r="I446" i="6"/>
  <c r="I448" i="6"/>
  <c r="I450" i="6"/>
  <c r="I452" i="6"/>
  <c r="I454" i="6"/>
  <c r="I456" i="6"/>
  <c r="I462" i="6"/>
  <c r="I464" i="6"/>
  <c r="I466" i="6"/>
  <c r="I468" i="6"/>
  <c r="I470" i="6"/>
  <c r="I472" i="6"/>
  <c r="I474" i="6"/>
  <c r="I476" i="6"/>
  <c r="I478" i="6"/>
  <c r="I480" i="6"/>
  <c r="I482" i="6"/>
  <c r="I484" i="6"/>
  <c r="I486" i="6"/>
  <c r="I488" i="6"/>
  <c r="I490" i="6"/>
  <c r="I492" i="6"/>
  <c r="I494" i="6"/>
  <c r="I496" i="6"/>
  <c r="I498" i="6"/>
  <c r="I500" i="6"/>
  <c r="I506" i="6"/>
  <c r="I508" i="6"/>
  <c r="I510" i="6"/>
  <c r="I512" i="6"/>
  <c r="I514" i="6"/>
  <c r="I516" i="6"/>
  <c r="I518" i="6"/>
  <c r="I520" i="6"/>
  <c r="I522" i="6"/>
  <c r="I524" i="6"/>
  <c r="I529" i="6"/>
  <c r="I531" i="6"/>
  <c r="I533" i="6"/>
  <c r="I535" i="6"/>
  <c r="I537" i="6"/>
  <c r="I539" i="6"/>
  <c r="I541" i="6"/>
  <c r="I543" i="6"/>
  <c r="I545" i="6"/>
  <c r="I547" i="6"/>
  <c r="I549" i="6"/>
  <c r="I551" i="6"/>
  <c r="I553" i="6"/>
  <c r="I555" i="6"/>
  <c r="I557" i="6"/>
  <c r="I559" i="6"/>
  <c r="I561" i="6"/>
  <c r="I563" i="6"/>
  <c r="I565" i="6"/>
  <c r="I567" i="6"/>
  <c r="I573" i="6"/>
  <c r="I575" i="6"/>
  <c r="I577" i="6"/>
  <c r="I579" i="6"/>
  <c r="I581" i="6"/>
  <c r="I583" i="6"/>
  <c r="I585" i="6"/>
  <c r="I587" i="6"/>
  <c r="I589" i="6"/>
  <c r="I591" i="6"/>
  <c r="I593" i="6"/>
  <c r="I595" i="6"/>
  <c r="I602" i="6"/>
  <c r="I604" i="6"/>
  <c r="I606" i="6"/>
  <c r="I608" i="6"/>
  <c r="I610" i="6"/>
  <c r="I612" i="6"/>
  <c r="I614" i="6"/>
  <c r="I616" i="6"/>
  <c r="I618" i="6"/>
  <c r="I620" i="6"/>
  <c r="I622" i="6"/>
  <c r="I624" i="6"/>
  <c r="I631" i="6"/>
  <c r="I633" i="6"/>
  <c r="I635" i="6"/>
  <c r="I637" i="6"/>
  <c r="I639" i="6"/>
  <c r="I641" i="6"/>
  <c r="I643" i="6"/>
  <c r="I645" i="6"/>
  <c r="I647" i="6"/>
  <c r="I649" i="6"/>
  <c r="I651" i="6"/>
  <c r="I658" i="6"/>
  <c r="I660" i="6"/>
  <c r="I662" i="6"/>
  <c r="I664" i="6"/>
  <c r="I666" i="6"/>
  <c r="I668" i="6"/>
  <c r="I670" i="6"/>
  <c r="I672" i="6"/>
  <c r="I674" i="6"/>
  <c r="I676" i="6"/>
  <c r="I683" i="6"/>
  <c r="I685" i="6"/>
  <c r="I687" i="6"/>
  <c r="I689" i="6"/>
  <c r="I691" i="6"/>
  <c r="I693" i="6"/>
  <c r="I695" i="6"/>
  <c r="I697" i="6"/>
  <c r="I699" i="6"/>
  <c r="I701" i="6"/>
  <c r="I703" i="6"/>
  <c r="I705" i="6"/>
  <c r="I707" i="6"/>
  <c r="I709" i="6"/>
  <c r="I711" i="6"/>
  <c r="I713" i="6"/>
  <c r="I715" i="6"/>
  <c r="I717" i="6"/>
  <c r="I719" i="6"/>
  <c r="I724" i="6"/>
  <c r="I726" i="6"/>
  <c r="I728" i="6"/>
  <c r="I730" i="6"/>
  <c r="I732" i="6"/>
  <c r="I734" i="6"/>
  <c r="I736" i="6"/>
  <c r="I738" i="6"/>
  <c r="I740" i="6"/>
  <c r="I742" i="6"/>
  <c r="I744" i="6"/>
  <c r="I746" i="6"/>
  <c r="I748" i="6"/>
  <c r="I754" i="6"/>
  <c r="I756" i="6"/>
  <c r="I758" i="6"/>
  <c r="I760" i="6"/>
  <c r="I762" i="6"/>
  <c r="I764" i="6"/>
  <c r="I766" i="6"/>
  <c r="I768" i="6"/>
  <c r="I770" i="6"/>
  <c r="I772" i="6"/>
  <c r="I774" i="6"/>
  <c r="I776" i="6"/>
  <c r="I778" i="6"/>
  <c r="I780" i="6"/>
  <c r="I786" i="6"/>
  <c r="I788" i="6"/>
  <c r="I790" i="6"/>
  <c r="I792" i="6"/>
  <c r="I794" i="6"/>
  <c r="I796" i="6"/>
  <c r="I798" i="6"/>
  <c r="I800" i="6"/>
  <c r="I802" i="6"/>
  <c r="I804" i="6"/>
  <c r="I806" i="6"/>
  <c r="I808" i="6"/>
  <c r="I810" i="6"/>
  <c r="I816" i="6"/>
  <c r="I818" i="6"/>
  <c r="I820" i="6"/>
  <c r="I822" i="6"/>
  <c r="I824" i="6"/>
  <c r="I826" i="6"/>
  <c r="I828" i="6"/>
  <c r="I830" i="6"/>
  <c r="I832" i="6"/>
  <c r="I834" i="6"/>
  <c r="I836" i="6"/>
  <c r="I838" i="6"/>
  <c r="I840" i="6"/>
  <c r="I842" i="6"/>
  <c r="I844" i="6"/>
  <c r="I846" i="6"/>
  <c r="I848" i="6"/>
  <c r="I854" i="6"/>
  <c r="I856" i="6"/>
  <c r="I858" i="6"/>
  <c r="I860" i="6"/>
  <c r="I862" i="6"/>
  <c r="I864" i="6"/>
  <c r="I866" i="6"/>
  <c r="I868" i="6"/>
  <c r="I870" i="6"/>
  <c r="I872" i="6"/>
  <c r="I874" i="6"/>
  <c r="I876" i="6"/>
  <c r="I878" i="6"/>
  <c r="I880" i="6"/>
  <c r="I886" i="6"/>
  <c r="I888" i="6"/>
  <c r="I890" i="6"/>
  <c r="I892" i="6"/>
  <c r="I894" i="6"/>
  <c r="I896" i="6"/>
  <c r="I898" i="6"/>
  <c r="I900" i="6"/>
  <c r="I902" i="6"/>
  <c r="I904" i="6"/>
  <c r="I906" i="6"/>
  <c r="I912" i="6"/>
  <c r="I914" i="6"/>
  <c r="I916" i="6"/>
  <c r="I918" i="6"/>
  <c r="I920" i="6"/>
  <c r="I922" i="6"/>
  <c r="I924" i="6"/>
  <c r="I926" i="6"/>
  <c r="I928" i="6"/>
  <c r="I930" i="6"/>
  <c r="I932" i="6"/>
  <c r="I934" i="6"/>
  <c r="I929" i="6"/>
  <c r="I931" i="6"/>
  <c r="J224" i="6"/>
  <c r="H224" i="6"/>
  <c r="J223" i="6"/>
  <c r="H223" i="6"/>
  <c r="J222" i="6"/>
  <c r="H222" i="6"/>
  <c r="J221" i="6"/>
  <c r="H221" i="6"/>
  <c r="J220" i="6"/>
  <c r="H220" i="6"/>
  <c r="J219" i="6"/>
  <c r="H219" i="6"/>
  <c r="J218" i="6"/>
  <c r="H218" i="6"/>
  <c r="J217" i="6"/>
  <c r="H217" i="6"/>
  <c r="J216" i="6"/>
  <c r="H216" i="6"/>
  <c r="J215" i="6"/>
  <c r="H215" i="6"/>
  <c r="J214" i="6"/>
  <c r="H214" i="6"/>
  <c r="J213" i="6"/>
  <c r="H213" i="6"/>
  <c r="J212" i="6"/>
  <c r="H212" i="6"/>
  <c r="J211" i="6"/>
  <c r="H211" i="6"/>
  <c r="J210" i="6"/>
  <c r="H210" i="6"/>
  <c r="J209" i="6"/>
  <c r="H209" i="6"/>
  <c r="J208" i="6"/>
  <c r="H208" i="6"/>
  <c r="J207" i="6"/>
  <c r="H207" i="6"/>
  <c r="J206" i="6"/>
  <c r="H206" i="6"/>
  <c r="J205" i="6"/>
  <c r="H205" i="6"/>
  <c r="J204" i="6"/>
  <c r="H204" i="6"/>
  <c r="J203" i="6"/>
  <c r="H203" i="6"/>
  <c r="J202" i="6"/>
  <c r="H202" i="6"/>
  <c r="J201" i="6"/>
  <c r="H201" i="6"/>
  <c r="J200" i="6"/>
  <c r="H200" i="6"/>
  <c r="J199" i="6"/>
  <c r="H199" i="6"/>
  <c r="J198" i="6"/>
  <c r="H198" i="6"/>
  <c r="I198" i="6" s="1"/>
  <c r="J197" i="6"/>
  <c r="H197" i="6"/>
  <c r="F195" i="6"/>
  <c r="E195" i="6"/>
  <c r="I883" i="6" l="1"/>
  <c r="I813" i="6"/>
  <c r="I783" i="6"/>
  <c r="I751" i="6"/>
  <c r="I570" i="6"/>
  <c r="I423" i="6"/>
  <c r="I372" i="6"/>
  <c r="I340" i="6"/>
  <c r="I314" i="6"/>
  <c r="H195" i="6"/>
  <c r="I199" i="6"/>
  <c r="I201" i="6"/>
  <c r="I203" i="6"/>
  <c r="I205" i="6"/>
  <c r="I207" i="6"/>
  <c r="I209" i="6"/>
  <c r="I211" i="6"/>
  <c r="I213" i="6"/>
  <c r="I215" i="6"/>
  <c r="I217" i="6"/>
  <c r="I219" i="6"/>
  <c r="I221" i="6"/>
  <c r="I223" i="6"/>
  <c r="I197" i="6"/>
  <c r="I200" i="6"/>
  <c r="I202" i="6"/>
  <c r="I204" i="6"/>
  <c r="I206" i="6"/>
  <c r="I208" i="6"/>
  <c r="I210" i="6"/>
  <c r="I212" i="6"/>
  <c r="I214" i="6"/>
  <c r="I216" i="6"/>
  <c r="I218" i="6"/>
  <c r="I220" i="6"/>
  <c r="I222" i="6"/>
  <c r="I224" i="6"/>
  <c r="I910" i="6"/>
  <c r="I504" i="6"/>
  <c r="I460" i="6"/>
  <c r="I227" i="6"/>
  <c r="I852" i="6"/>
  <c r="I387" i="6"/>
  <c r="I258" i="6"/>
  <c r="H194" i="6"/>
  <c r="E194" i="6" s="1"/>
  <c r="J192" i="6"/>
  <c r="H192" i="6"/>
  <c r="J191" i="6"/>
  <c r="H191" i="6"/>
  <c r="J190" i="6"/>
  <c r="H190" i="6"/>
  <c r="J189" i="6"/>
  <c r="H189" i="6"/>
  <c r="J188" i="6"/>
  <c r="H188" i="6"/>
  <c r="J187" i="6"/>
  <c r="H187" i="6"/>
  <c r="J186" i="6"/>
  <c r="H186" i="6"/>
  <c r="J185" i="6"/>
  <c r="H185" i="6"/>
  <c r="J184" i="6"/>
  <c r="H184" i="6"/>
  <c r="J183" i="6"/>
  <c r="H183" i="6"/>
  <c r="J182" i="6"/>
  <c r="H182" i="6"/>
  <c r="J181" i="6"/>
  <c r="H181" i="6"/>
  <c r="J180" i="6"/>
  <c r="H180" i="6"/>
  <c r="J179" i="6"/>
  <c r="H179" i="6"/>
  <c r="J178" i="6"/>
  <c r="H178" i="6"/>
  <c r="J177" i="6"/>
  <c r="H177" i="6"/>
  <c r="J176" i="6"/>
  <c r="H176" i="6"/>
  <c r="J175" i="6"/>
  <c r="H175" i="6"/>
  <c r="J174" i="6"/>
  <c r="H174" i="6"/>
  <c r="J173" i="6"/>
  <c r="H173" i="6"/>
  <c r="J172" i="6"/>
  <c r="H172" i="6"/>
  <c r="J171" i="6"/>
  <c r="H171" i="6"/>
  <c r="J170" i="6"/>
  <c r="H170" i="6"/>
  <c r="J169" i="6"/>
  <c r="H169" i="6"/>
  <c r="J168" i="6"/>
  <c r="H168" i="6"/>
  <c r="J167" i="6"/>
  <c r="H167" i="6"/>
  <c r="J166" i="6"/>
  <c r="H166" i="6"/>
  <c r="F164" i="6"/>
  <c r="E164" i="6"/>
  <c r="H164" i="6" l="1"/>
  <c r="I166" i="6"/>
  <c r="I168" i="6"/>
  <c r="I170" i="6"/>
  <c r="I172" i="6"/>
  <c r="I174" i="6"/>
  <c r="I176" i="6"/>
  <c r="I178" i="6"/>
  <c r="I180" i="6"/>
  <c r="I182" i="6"/>
  <c r="I184" i="6"/>
  <c r="I186" i="6"/>
  <c r="I188" i="6"/>
  <c r="I190" i="6"/>
  <c r="I192" i="6"/>
  <c r="I167" i="6"/>
  <c r="I169" i="6"/>
  <c r="I171" i="6"/>
  <c r="I173" i="6"/>
  <c r="I175" i="6"/>
  <c r="I177" i="6"/>
  <c r="I179" i="6"/>
  <c r="I181" i="6"/>
  <c r="I183" i="6"/>
  <c r="I185" i="6"/>
  <c r="I187" i="6"/>
  <c r="I189" i="6"/>
  <c r="I191" i="6"/>
  <c r="H163" i="6"/>
  <c r="E163" i="6" s="1"/>
  <c r="J161" i="6"/>
  <c r="H161" i="6"/>
  <c r="J160" i="6"/>
  <c r="H160" i="6"/>
  <c r="J159" i="6"/>
  <c r="H159" i="6"/>
  <c r="J158" i="6"/>
  <c r="H158" i="6"/>
  <c r="J157" i="6"/>
  <c r="H157" i="6"/>
  <c r="J156" i="6"/>
  <c r="H156" i="6"/>
  <c r="J155" i="6"/>
  <c r="H155" i="6"/>
  <c r="J154" i="6"/>
  <c r="H154" i="6"/>
  <c r="J153" i="6"/>
  <c r="H153" i="6"/>
  <c r="J152" i="6"/>
  <c r="H152" i="6"/>
  <c r="J151" i="6"/>
  <c r="H151" i="6"/>
  <c r="J150" i="6"/>
  <c r="H150" i="6"/>
  <c r="J149" i="6"/>
  <c r="H149" i="6"/>
  <c r="J148" i="6"/>
  <c r="H148" i="6"/>
  <c r="J147" i="6"/>
  <c r="H147" i="6"/>
  <c r="J146" i="6"/>
  <c r="H146" i="6"/>
  <c r="J145" i="6"/>
  <c r="H145" i="6"/>
  <c r="J144" i="6"/>
  <c r="H144" i="6"/>
  <c r="J143" i="6"/>
  <c r="H143" i="6"/>
  <c r="J142" i="6"/>
  <c r="H142" i="6"/>
  <c r="J141" i="6"/>
  <c r="H141" i="6"/>
  <c r="J140" i="6"/>
  <c r="H140" i="6"/>
  <c r="J139" i="6"/>
  <c r="H139" i="6"/>
  <c r="J138" i="6"/>
  <c r="H138" i="6"/>
  <c r="J137" i="6"/>
  <c r="H137" i="6"/>
  <c r="J136" i="6"/>
  <c r="H136" i="6"/>
  <c r="J135" i="6"/>
  <c r="H135" i="6"/>
  <c r="J134" i="6"/>
  <c r="H134" i="6"/>
  <c r="J133" i="6"/>
  <c r="H133" i="6"/>
  <c r="J132" i="6"/>
  <c r="H132" i="6"/>
  <c r="J131" i="6"/>
  <c r="H131" i="6"/>
  <c r="J130" i="6"/>
  <c r="H130" i="6"/>
  <c r="J129" i="6"/>
  <c r="H129" i="6"/>
  <c r="J128" i="6"/>
  <c r="H128" i="6"/>
  <c r="J127" i="6"/>
  <c r="H127" i="6"/>
  <c r="J126" i="6"/>
  <c r="H126" i="6"/>
  <c r="J125" i="6"/>
  <c r="H125" i="6"/>
  <c r="F123" i="6"/>
  <c r="H122" i="6" s="1"/>
  <c r="E123" i="6"/>
  <c r="J120" i="6"/>
  <c r="H120" i="6"/>
  <c r="J119" i="6"/>
  <c r="H119" i="6"/>
  <c r="J118" i="6"/>
  <c r="H118" i="6"/>
  <c r="J117" i="6"/>
  <c r="H117" i="6"/>
  <c r="J116" i="6"/>
  <c r="H116" i="6"/>
  <c r="J115" i="6"/>
  <c r="H115" i="6"/>
  <c r="J114" i="6"/>
  <c r="H114" i="6"/>
  <c r="J113" i="6"/>
  <c r="H113" i="6"/>
  <c r="J112" i="6"/>
  <c r="H112" i="6"/>
  <c r="J111" i="6"/>
  <c r="H111" i="6"/>
  <c r="J110" i="6"/>
  <c r="H110" i="6"/>
  <c r="J109" i="6"/>
  <c r="H109" i="6"/>
  <c r="J108" i="6"/>
  <c r="H108" i="6"/>
  <c r="J107" i="6"/>
  <c r="H107" i="6"/>
  <c r="J106" i="6"/>
  <c r="H106" i="6"/>
  <c r="J105" i="6"/>
  <c r="H105" i="6"/>
  <c r="J104" i="6"/>
  <c r="H104" i="6"/>
  <c r="J103" i="6"/>
  <c r="H103" i="6"/>
  <c r="J102" i="6"/>
  <c r="H102" i="6"/>
  <c r="J101" i="6"/>
  <c r="H101" i="6"/>
  <c r="J100" i="6"/>
  <c r="H100" i="6"/>
  <c r="J99" i="6"/>
  <c r="H99" i="6"/>
  <c r="J98" i="6"/>
  <c r="H98" i="6"/>
  <c r="J97" i="6"/>
  <c r="H97" i="6"/>
  <c r="J96" i="6"/>
  <c r="H96" i="6"/>
  <c r="J95" i="6"/>
  <c r="H95" i="6"/>
  <c r="J94" i="6"/>
  <c r="H94" i="6"/>
  <c r="J93" i="6"/>
  <c r="H93" i="6"/>
  <c r="F91" i="6"/>
  <c r="H90" i="6" s="1"/>
  <c r="E91" i="6"/>
  <c r="J88" i="6"/>
  <c r="H88" i="6"/>
  <c r="J87" i="6"/>
  <c r="H87" i="6"/>
  <c r="J86" i="6"/>
  <c r="H86" i="6"/>
  <c r="J85" i="6"/>
  <c r="H85" i="6"/>
  <c r="J84" i="6"/>
  <c r="H84" i="6"/>
  <c r="J83" i="6"/>
  <c r="H83" i="6"/>
  <c r="J82" i="6"/>
  <c r="H82" i="6"/>
  <c r="F80" i="6"/>
  <c r="E80" i="6"/>
  <c r="J77" i="6"/>
  <c r="H77" i="6"/>
  <c r="J76" i="6"/>
  <c r="H76" i="6"/>
  <c r="J75" i="6"/>
  <c r="H75" i="6"/>
  <c r="J74" i="6"/>
  <c r="H74" i="6"/>
  <c r="J73" i="6"/>
  <c r="H73" i="6"/>
  <c r="J72" i="6"/>
  <c r="H72" i="6"/>
  <c r="J71" i="6"/>
  <c r="H71" i="6"/>
  <c r="J70" i="6"/>
  <c r="H70" i="6"/>
  <c r="J69" i="6"/>
  <c r="H69" i="6"/>
  <c r="J68" i="6"/>
  <c r="H68" i="6"/>
  <c r="J67" i="6"/>
  <c r="H67" i="6"/>
  <c r="J66" i="6"/>
  <c r="H66" i="6"/>
  <c r="J65" i="6"/>
  <c r="H65" i="6"/>
  <c r="J64" i="6"/>
  <c r="H64" i="6"/>
  <c r="J63" i="6"/>
  <c r="H63" i="6"/>
  <c r="J62" i="6"/>
  <c r="H62" i="6"/>
  <c r="J61" i="6"/>
  <c r="H61" i="6"/>
  <c r="J60" i="6"/>
  <c r="H60" i="6"/>
  <c r="J59" i="6"/>
  <c r="H59" i="6"/>
  <c r="J58" i="6"/>
  <c r="H58" i="6"/>
  <c r="J57" i="6"/>
  <c r="H57" i="6"/>
  <c r="J56" i="6"/>
  <c r="H56" i="6"/>
  <c r="J55" i="6"/>
  <c r="H55" i="6"/>
  <c r="J54" i="6"/>
  <c r="H54" i="6"/>
  <c r="J53" i="6"/>
  <c r="H53" i="6"/>
  <c r="J52" i="6"/>
  <c r="H52" i="6"/>
  <c r="F50" i="6"/>
  <c r="H49" i="6" s="1"/>
  <c r="E50" i="6"/>
  <c r="J47" i="6"/>
  <c r="H47" i="6"/>
  <c r="J46" i="6"/>
  <c r="H46" i="6"/>
  <c r="N45" i="6"/>
  <c r="E122" i="6" l="1"/>
  <c r="H80" i="6"/>
  <c r="I54" i="6"/>
  <c r="I56" i="6"/>
  <c r="I58" i="6"/>
  <c r="I60" i="6"/>
  <c r="I52" i="6"/>
  <c r="H91" i="6"/>
  <c r="H50" i="6"/>
  <c r="I46" i="6"/>
  <c r="H123" i="6"/>
  <c r="I93" i="6"/>
  <c r="I95" i="6"/>
  <c r="I97" i="6"/>
  <c r="I99" i="6"/>
  <c r="I101" i="6"/>
  <c r="I103" i="6"/>
  <c r="I105" i="6"/>
  <c r="I107" i="6"/>
  <c r="I109" i="6"/>
  <c r="I111" i="6"/>
  <c r="I113" i="6"/>
  <c r="I115" i="6"/>
  <c r="I117" i="6"/>
  <c r="I119" i="6"/>
  <c r="E49" i="6"/>
  <c r="E90" i="6"/>
  <c r="I45" i="6"/>
  <c r="I47" i="6"/>
  <c r="I164" i="6"/>
  <c r="I125" i="6"/>
  <c r="I127" i="6"/>
  <c r="I129" i="6"/>
  <c r="I131" i="6"/>
  <c r="I133" i="6"/>
  <c r="I135" i="6"/>
  <c r="I137" i="6"/>
  <c r="I139" i="6"/>
  <c r="I141" i="6"/>
  <c r="I143" i="6"/>
  <c r="I145" i="6"/>
  <c r="I147" i="6"/>
  <c r="I149" i="6"/>
  <c r="I151" i="6"/>
  <c r="I153" i="6"/>
  <c r="I155" i="6"/>
  <c r="I157" i="6"/>
  <c r="I159" i="6"/>
  <c r="I161" i="6"/>
  <c r="I83" i="6"/>
  <c r="I85" i="6"/>
  <c r="I87" i="6"/>
  <c r="I62" i="6"/>
  <c r="I64" i="6"/>
  <c r="I66" i="6"/>
  <c r="I68" i="6"/>
  <c r="I70" i="6"/>
  <c r="I72" i="6"/>
  <c r="I74" i="6"/>
  <c r="I76" i="6"/>
  <c r="I81" i="6"/>
  <c r="H79" i="6"/>
  <c r="E79" i="6" s="1"/>
  <c r="I53" i="6"/>
  <c r="I55" i="6"/>
  <c r="I57" i="6"/>
  <c r="I59" i="6"/>
  <c r="I61" i="6"/>
  <c r="I63" i="6"/>
  <c r="I65" i="6"/>
  <c r="I67" i="6"/>
  <c r="I69" i="6"/>
  <c r="I71" i="6"/>
  <c r="I73" i="6"/>
  <c r="I75" i="6"/>
  <c r="I77" i="6"/>
  <c r="I82" i="6"/>
  <c r="I84" i="6"/>
  <c r="I86" i="6"/>
  <c r="I88" i="6"/>
  <c r="I94" i="6"/>
  <c r="I96" i="6"/>
  <c r="I98" i="6"/>
  <c r="I100" i="6"/>
  <c r="I102" i="6"/>
  <c r="I104" i="6"/>
  <c r="I106" i="6"/>
  <c r="I108" i="6"/>
  <c r="I110" i="6"/>
  <c r="I112" i="6"/>
  <c r="I114" i="6"/>
  <c r="I116" i="6"/>
  <c r="I118" i="6"/>
  <c r="I120" i="6"/>
  <c r="I126" i="6"/>
  <c r="I128" i="6"/>
  <c r="I130" i="6"/>
  <c r="I132" i="6"/>
  <c r="I134" i="6"/>
  <c r="I136" i="6"/>
  <c r="I138" i="6"/>
  <c r="I140" i="6"/>
  <c r="I142" i="6"/>
  <c r="I144" i="6"/>
  <c r="I146" i="6"/>
  <c r="I148" i="6"/>
  <c r="I150" i="6"/>
  <c r="I152" i="6"/>
  <c r="I154" i="6"/>
  <c r="I156" i="6"/>
  <c r="I158" i="6"/>
  <c r="I160" i="6"/>
  <c r="H44" i="6"/>
  <c r="F44" i="6"/>
  <c r="E44" i="6"/>
  <c r="M43" i="6"/>
  <c r="H43" i="6"/>
  <c r="F43" i="6"/>
  <c r="I44" i="6" l="1"/>
  <c r="I43" i="6"/>
  <c r="N43" i="6"/>
  <c r="I123" i="6"/>
  <c r="I91" i="6"/>
  <c r="I50" i="6"/>
  <c r="E43" i="6"/>
  <c r="I80" i="6"/>
  <c r="G42" i="6"/>
  <c r="J41" i="6"/>
  <c r="H41" i="6"/>
  <c r="J40" i="6"/>
  <c r="H40" i="6"/>
  <c r="J39" i="6"/>
  <c r="H39" i="6"/>
  <c r="J38" i="6"/>
  <c r="H38" i="6"/>
  <c r="J37" i="6"/>
  <c r="H37" i="6"/>
  <c r="J36" i="6"/>
  <c r="H36" i="6"/>
  <c r="J35" i="6"/>
  <c r="H35" i="6"/>
  <c r="J34" i="6"/>
  <c r="H34" i="6"/>
  <c r="J33" i="6"/>
  <c r="H33" i="6"/>
  <c r="J32" i="6"/>
  <c r="H32" i="6"/>
  <c r="J31" i="6"/>
  <c r="H31" i="6"/>
  <c r="J30" i="6"/>
  <c r="H30" i="6"/>
  <c r="J29" i="6"/>
  <c r="H29" i="6"/>
  <c r="J28" i="6"/>
  <c r="H28" i="6"/>
  <c r="I28" i="6" l="1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J27" i="6"/>
  <c r="H27" i="6" l="1"/>
  <c r="I27" i="6" s="1"/>
  <c r="J26" i="6"/>
  <c r="H26" i="6"/>
  <c r="H25" i="6"/>
  <c r="N23" i="6"/>
  <c r="F22" i="6"/>
  <c r="E22" i="6"/>
  <c r="M21" i="6"/>
  <c r="F21" i="6"/>
  <c r="M19" i="6"/>
  <c r="N21" i="6" l="1"/>
  <c r="H22" i="6"/>
  <c r="H19" i="6" s="1"/>
  <c r="F19" i="6" s="1"/>
  <c r="E21" i="6"/>
  <c r="E18" i="6" s="1"/>
  <c r="H21" i="6"/>
  <c r="H18" i="6" s="1"/>
  <c r="F18" i="6" s="1"/>
  <c r="I24" i="6"/>
  <c r="I25" i="6"/>
  <c r="I26" i="6"/>
  <c r="I21" i="6"/>
  <c r="E19" i="6"/>
  <c r="D19" i="6"/>
  <c r="L18" i="6"/>
  <c r="D18" i="6" l="1"/>
  <c r="K74" i="6"/>
  <c r="I22" i="6"/>
  <c r="F17" i="6"/>
  <c r="L10" i="6"/>
  <c r="J1025" i="5"/>
  <c r="H1025" i="5"/>
  <c r="J1024" i="5"/>
  <c r="H1024" i="5"/>
  <c r="I1024" i="5" s="1"/>
  <c r="J1023" i="5"/>
  <c r="H1023" i="5"/>
  <c r="J1022" i="5"/>
  <c r="H1022" i="5"/>
  <c r="I1022" i="5" s="1"/>
  <c r="J1021" i="5"/>
  <c r="H1021" i="5"/>
  <c r="J1020" i="5"/>
  <c r="H1020" i="5"/>
  <c r="I1020" i="5" s="1"/>
  <c r="J1019" i="5"/>
  <c r="H1019" i="5"/>
  <c r="J1018" i="5"/>
  <c r="H1018" i="5"/>
  <c r="I1018" i="5" s="1"/>
  <c r="J1017" i="5"/>
  <c r="H1017" i="5"/>
  <c r="J1016" i="5"/>
  <c r="H1016" i="5"/>
  <c r="J1015" i="5"/>
  <c r="H1015" i="5"/>
  <c r="J1014" i="5"/>
  <c r="H1014" i="5"/>
  <c r="J1013" i="5"/>
  <c r="H1013" i="5"/>
  <c r="I1013" i="5" s="1"/>
  <c r="J1012" i="5"/>
  <c r="H1012" i="5"/>
  <c r="J1011" i="5"/>
  <c r="H1011" i="5"/>
  <c r="I1011" i="5" s="1"/>
  <c r="J1010" i="5"/>
  <c r="H1010" i="5"/>
  <c r="J1009" i="5"/>
  <c r="H1009" i="5"/>
  <c r="I1009" i="5" s="1"/>
  <c r="J1008" i="5"/>
  <c r="H1008" i="5"/>
  <c r="J1007" i="5"/>
  <c r="H1007" i="5"/>
  <c r="I1007" i="5" s="1"/>
  <c r="J1006" i="5"/>
  <c r="H1006" i="5"/>
  <c r="J1005" i="5"/>
  <c r="H1005" i="5"/>
  <c r="I1005" i="5" s="1"/>
  <c r="J1004" i="5"/>
  <c r="H1004" i="5"/>
  <c r="J1003" i="5"/>
  <c r="H1003" i="5"/>
  <c r="I1003" i="5" s="1"/>
  <c r="J1002" i="5"/>
  <c r="H1002" i="5"/>
  <c r="J1001" i="5"/>
  <c r="H1001" i="5"/>
  <c r="I1001" i="5" s="1"/>
  <c r="J1000" i="5"/>
  <c r="H1000" i="5"/>
  <c r="J999" i="5"/>
  <c r="H999" i="5"/>
  <c r="I999" i="5" s="1"/>
  <c r="J998" i="5"/>
  <c r="H998" i="5"/>
  <c r="J997" i="5"/>
  <c r="H997" i="5"/>
  <c r="I997" i="5" s="1"/>
  <c r="J996" i="5"/>
  <c r="H996" i="5"/>
  <c r="J995" i="5"/>
  <c r="H995" i="5"/>
  <c r="I995" i="5" s="1"/>
  <c r="J994" i="5"/>
  <c r="H994" i="5"/>
  <c r="J993" i="5"/>
  <c r="H993" i="5"/>
  <c r="I993" i="5" s="1"/>
  <c r="F991" i="5"/>
  <c r="H990" i="5" s="1"/>
  <c r="E991" i="5"/>
  <c r="J988" i="5"/>
  <c r="H988" i="5"/>
  <c r="I988" i="5" s="1"/>
  <c r="J987" i="5"/>
  <c r="H987" i="5"/>
  <c r="J986" i="5"/>
  <c r="H986" i="5"/>
  <c r="I986" i="5" s="1"/>
  <c r="J985" i="5"/>
  <c r="H985" i="5"/>
  <c r="J984" i="5"/>
  <c r="H984" i="5"/>
  <c r="I984" i="5" s="1"/>
  <c r="J983" i="5"/>
  <c r="H983" i="5"/>
  <c r="J982" i="5"/>
  <c r="H982" i="5"/>
  <c r="J981" i="5"/>
  <c r="H981" i="5"/>
  <c r="J980" i="5"/>
  <c r="H980" i="5"/>
  <c r="I980" i="5" s="1"/>
  <c r="J979" i="5"/>
  <c r="H979" i="5"/>
  <c r="J978" i="5"/>
  <c r="H978" i="5"/>
  <c r="I978" i="5" s="1"/>
  <c r="J977" i="5"/>
  <c r="H977" i="5"/>
  <c r="J976" i="5"/>
  <c r="H976" i="5"/>
  <c r="I976" i="5" s="1"/>
  <c r="I1021" i="5" l="1"/>
  <c r="K390" i="6"/>
  <c r="K239" i="6"/>
  <c r="K176" i="6"/>
  <c r="K100" i="6"/>
  <c r="K311" i="6"/>
  <c r="K32" i="6"/>
  <c r="K462" i="6"/>
  <c r="K204" i="6"/>
  <c r="K695" i="6"/>
  <c r="K135" i="6"/>
  <c r="K519" i="6"/>
  <c r="K363" i="6"/>
  <c r="K765" i="6"/>
  <c r="K443" i="6"/>
  <c r="K671" i="6"/>
  <c r="K240" i="6"/>
  <c r="K57" i="6"/>
  <c r="K541" i="6"/>
  <c r="K546" i="6"/>
  <c r="K797" i="6"/>
  <c r="K868" i="6"/>
  <c r="K879" i="6"/>
  <c r="K355" i="6"/>
  <c r="K619" i="6"/>
  <c r="K743" i="6"/>
  <c r="K1024" i="6"/>
  <c r="L11" i="6"/>
  <c r="K517" i="6"/>
  <c r="K617" i="6"/>
  <c r="K820" i="6"/>
  <c r="K494" i="6"/>
  <c r="K350" i="6"/>
  <c r="K277" i="6"/>
  <c r="K222" i="6"/>
  <c r="K99" i="6"/>
  <c r="K60" i="6"/>
  <c r="K577" i="6"/>
  <c r="K479" i="6"/>
  <c r="K584" i="6"/>
  <c r="K730" i="6"/>
  <c r="K706" i="6"/>
  <c r="K833" i="6"/>
  <c r="K972" i="6"/>
  <c r="K441" i="6"/>
  <c r="K701" i="6"/>
  <c r="K977" i="6"/>
  <c r="K677" i="6"/>
  <c r="K1023" i="6"/>
  <c r="K426" i="6"/>
  <c r="K274" i="6"/>
  <c r="K302" i="6"/>
  <c r="K167" i="6"/>
  <c r="K136" i="6"/>
  <c r="K407" i="6"/>
  <c r="K510" i="6"/>
  <c r="K658" i="6"/>
  <c r="K635" i="6"/>
  <c r="K780" i="6"/>
  <c r="K939" i="6"/>
  <c r="K1013" i="6"/>
  <c r="K544" i="6"/>
  <c r="K803" i="6"/>
  <c r="K359" i="6"/>
  <c r="K442" i="6"/>
  <c r="K366" i="6"/>
  <c r="K295" i="6"/>
  <c r="K361" i="6"/>
  <c r="K323" i="6"/>
  <c r="K213" i="6"/>
  <c r="K183" i="6"/>
  <c r="K115" i="6"/>
  <c r="K152" i="6"/>
  <c r="K76" i="6"/>
  <c r="K24" i="6"/>
  <c r="K557" i="6"/>
  <c r="K391" i="6"/>
  <c r="K463" i="6"/>
  <c r="K610" i="6"/>
  <c r="K562" i="6"/>
  <c r="K638" i="6"/>
  <c r="K711" i="6"/>
  <c r="K785" i="6"/>
  <c r="K690" i="6"/>
  <c r="K764" i="6"/>
  <c r="K817" i="6"/>
  <c r="K900" i="6"/>
  <c r="K919" i="6"/>
  <c r="K948" i="6"/>
  <c r="K405" i="6"/>
  <c r="K508" i="6"/>
  <c r="K652" i="6"/>
  <c r="K754" i="6"/>
  <c r="K893" i="6"/>
  <c r="K440" i="6"/>
  <c r="K321" i="6"/>
  <c r="K364" i="6"/>
  <c r="K211" i="6"/>
  <c r="K478" i="6"/>
  <c r="K406" i="6"/>
  <c r="K330" i="6"/>
  <c r="K255" i="6"/>
  <c r="K261" i="6"/>
  <c r="K237" i="6"/>
  <c r="K192" i="6"/>
  <c r="K151" i="6"/>
  <c r="K75" i="6"/>
  <c r="K116" i="6"/>
  <c r="K40" i="6"/>
  <c r="K498" i="6"/>
  <c r="K593" i="6"/>
  <c r="K427" i="6"/>
  <c r="K495" i="6"/>
  <c r="K530" i="6"/>
  <c r="K603" i="6"/>
  <c r="K674" i="6"/>
  <c r="K746" i="6"/>
  <c r="K651" i="6"/>
  <c r="K727" i="6"/>
  <c r="K800" i="6"/>
  <c r="K849" i="6"/>
  <c r="K842" i="6"/>
  <c r="K988" i="6"/>
  <c r="K575" i="6"/>
  <c r="K477" i="6"/>
  <c r="K582" i="6"/>
  <c r="K771" i="6"/>
  <c r="K874" i="6"/>
  <c r="K966" i="6"/>
  <c r="K293" i="6"/>
  <c r="K113" i="6"/>
  <c r="K535" i="6"/>
  <c r="K470" i="6"/>
  <c r="K434" i="6"/>
  <c r="K398" i="6"/>
  <c r="K358" i="6"/>
  <c r="K322" i="6"/>
  <c r="K282" i="6"/>
  <c r="K247" i="6"/>
  <c r="K343" i="6"/>
  <c r="K248" i="6"/>
  <c r="K310" i="6"/>
  <c r="K224" i="6"/>
  <c r="K205" i="6"/>
  <c r="K184" i="6"/>
  <c r="K175" i="6"/>
  <c r="K143" i="6"/>
  <c r="K107" i="6"/>
  <c r="K67" i="6"/>
  <c r="K144" i="6"/>
  <c r="K108" i="6"/>
  <c r="K68" i="6"/>
  <c r="K36" i="6"/>
  <c r="K549" i="6"/>
  <c r="K585" i="6"/>
  <c r="K379" i="6"/>
  <c r="K415" i="6"/>
  <c r="K451" i="6"/>
  <c r="K487" i="6"/>
  <c r="K602" i="6"/>
  <c r="K518" i="6"/>
  <c r="K554" i="6"/>
  <c r="K592" i="6"/>
  <c r="K630" i="6"/>
  <c r="K666" i="6"/>
  <c r="K703" i="6"/>
  <c r="K738" i="6"/>
  <c r="K773" i="6"/>
  <c r="K643" i="6"/>
  <c r="K682" i="6"/>
  <c r="K714" i="6"/>
  <c r="K756" i="6"/>
  <c r="K792" i="6"/>
  <c r="K805" i="6"/>
  <c r="K841" i="6"/>
  <c r="K880" i="6"/>
  <c r="K826" i="6"/>
  <c r="K899" i="6"/>
  <c r="K980" i="6"/>
  <c r="K940" i="6"/>
  <c r="K555" i="6"/>
  <c r="K389" i="6"/>
  <c r="K457" i="6"/>
  <c r="K608" i="6"/>
  <c r="K560" i="6"/>
  <c r="K636" i="6"/>
  <c r="K736" i="6"/>
  <c r="K712" i="6"/>
  <c r="K839" i="6"/>
  <c r="K857" i="6"/>
  <c r="K1002" i="6"/>
  <c r="K476" i="6"/>
  <c r="K328" i="6"/>
  <c r="K254" i="6"/>
  <c r="K190" i="6"/>
  <c r="K73" i="6"/>
  <c r="K181" i="6"/>
  <c r="K150" i="6"/>
  <c r="K486" i="6"/>
  <c r="K450" i="6"/>
  <c r="K414" i="6"/>
  <c r="K378" i="6"/>
  <c r="K342" i="6"/>
  <c r="K303" i="6"/>
  <c r="K266" i="6"/>
  <c r="K230" i="6"/>
  <c r="K269" i="6"/>
  <c r="K331" i="6"/>
  <c r="K294" i="6"/>
  <c r="K221" i="6"/>
  <c r="K214" i="6"/>
  <c r="K191" i="6"/>
  <c r="K159" i="6"/>
  <c r="K127" i="6"/>
  <c r="K87" i="6"/>
  <c r="K160" i="6"/>
  <c r="K128" i="6"/>
  <c r="K88" i="6"/>
  <c r="K52" i="6"/>
  <c r="K31" i="6"/>
  <c r="K533" i="6"/>
  <c r="K565" i="6"/>
  <c r="K347" i="6"/>
  <c r="K399" i="6"/>
  <c r="K435" i="6"/>
  <c r="K471" i="6"/>
  <c r="K511" i="6"/>
  <c r="K499" i="6"/>
  <c r="K538" i="6"/>
  <c r="K576" i="6"/>
  <c r="K611" i="6"/>
  <c r="K646" i="6"/>
  <c r="K687" i="6"/>
  <c r="K719" i="6"/>
  <c r="K757" i="6"/>
  <c r="K622" i="6"/>
  <c r="K663" i="6"/>
  <c r="K698" i="6"/>
  <c r="K735" i="6"/>
  <c r="K772" i="6"/>
  <c r="K789" i="6"/>
  <c r="K825" i="6"/>
  <c r="K860" i="6"/>
  <c r="K920" i="6"/>
  <c r="K863" i="6"/>
  <c r="K959" i="6"/>
  <c r="K1008" i="6"/>
  <c r="K997" i="6"/>
  <c r="K591" i="6"/>
  <c r="K425" i="6"/>
  <c r="K493" i="6"/>
  <c r="K524" i="6"/>
  <c r="K601" i="6"/>
  <c r="K672" i="6"/>
  <c r="K641" i="6"/>
  <c r="K790" i="6"/>
  <c r="K914" i="6"/>
  <c r="K929" i="6"/>
  <c r="K953" i="6"/>
  <c r="K404" i="6"/>
  <c r="K253" i="6"/>
  <c r="K235" i="6"/>
  <c r="K149" i="6"/>
  <c r="K547" i="6"/>
  <c r="K25" i="6"/>
  <c r="K33" i="6"/>
  <c r="K41" i="6"/>
  <c r="K62" i="6"/>
  <c r="K82" i="6"/>
  <c r="K102" i="6"/>
  <c r="K118" i="6"/>
  <c r="K138" i="6"/>
  <c r="K154" i="6"/>
  <c r="K59" i="6"/>
  <c r="K77" i="6"/>
  <c r="K101" i="6"/>
  <c r="K117" i="6"/>
  <c r="K137" i="6"/>
  <c r="K153" i="6"/>
  <c r="K169" i="6"/>
  <c r="K185" i="6"/>
  <c r="K178" i="6"/>
  <c r="K198" i="6"/>
  <c r="K199" i="6"/>
  <c r="K215" i="6"/>
  <c r="K206" i="6"/>
  <c r="K288" i="6"/>
  <c r="K304" i="6"/>
  <c r="K325" i="6"/>
  <c r="K242" i="6"/>
  <c r="K263" i="6"/>
  <c r="K279" i="6"/>
  <c r="K375" i="6"/>
  <c r="K241" i="6"/>
  <c r="K260" i="6"/>
  <c r="K276" i="6"/>
  <c r="K297" i="6"/>
  <c r="K316" i="6"/>
  <c r="K332" i="6"/>
  <c r="K352" i="6"/>
  <c r="K368" i="6"/>
  <c r="K392" i="6"/>
  <c r="K408" i="6"/>
  <c r="K428" i="6"/>
  <c r="K444" i="6"/>
  <c r="K464" i="6"/>
  <c r="K480" i="6"/>
  <c r="K496" i="6"/>
  <c r="K1019" i="6"/>
  <c r="K1003" i="6"/>
  <c r="K951" i="6"/>
  <c r="K943" i="6"/>
  <c r="K961" i="6"/>
  <c r="K1014" i="6"/>
  <c r="K998" i="6"/>
  <c r="K983" i="6"/>
  <c r="K975" i="6"/>
  <c r="K964" i="6"/>
  <c r="K925" i="6"/>
  <c r="K905" i="6"/>
  <c r="K889" i="6"/>
  <c r="K869" i="6"/>
  <c r="K848" i="6"/>
  <c r="K832" i="6"/>
  <c r="K816" i="6"/>
  <c r="K926" i="6"/>
  <c r="K906" i="6"/>
  <c r="K890" i="6"/>
  <c r="K870" i="6"/>
  <c r="K854" i="6"/>
  <c r="K835" i="6"/>
  <c r="K819" i="6"/>
  <c r="K799" i="6"/>
  <c r="K802" i="6"/>
  <c r="K786" i="6"/>
  <c r="K766" i="6"/>
  <c r="K745" i="6"/>
  <c r="K729" i="6"/>
  <c r="K708" i="6"/>
  <c r="K692" i="6"/>
  <c r="K673" i="6"/>
  <c r="K657" i="6"/>
  <c r="K637" i="6"/>
  <c r="K787" i="6"/>
  <c r="K767" i="6"/>
  <c r="K748" i="6"/>
  <c r="K732" i="6"/>
  <c r="K713" i="6"/>
  <c r="K697" i="6"/>
  <c r="K28" i="6"/>
  <c r="K37" i="6"/>
  <c r="K54" i="6"/>
  <c r="K70" i="6"/>
  <c r="K94" i="6"/>
  <c r="K110" i="6"/>
  <c r="K130" i="6"/>
  <c r="K146" i="6"/>
  <c r="K47" i="6"/>
  <c r="K69" i="6"/>
  <c r="K93" i="6"/>
  <c r="K109" i="6"/>
  <c r="K129" i="6"/>
  <c r="K145" i="6"/>
  <c r="K161" i="6"/>
  <c r="K177" i="6"/>
  <c r="K166" i="6"/>
  <c r="K186" i="6"/>
  <c r="K216" i="6"/>
  <c r="K207" i="6"/>
  <c r="K223" i="6"/>
  <c r="K231" i="6"/>
  <c r="K296" i="6"/>
  <c r="K317" i="6"/>
  <c r="K333" i="6"/>
  <c r="K250" i="6"/>
  <c r="K271" i="6"/>
  <c r="K349" i="6"/>
  <c r="K232" i="6"/>
  <c r="K249" i="6"/>
  <c r="K268" i="6"/>
  <c r="K289" i="6"/>
  <c r="K305" i="6"/>
  <c r="K324" i="6"/>
  <c r="K344" i="6"/>
  <c r="K360" i="6"/>
  <c r="K380" i="6"/>
  <c r="K400" i="6"/>
  <c r="K416" i="6"/>
  <c r="K436" i="6"/>
  <c r="K452" i="6"/>
  <c r="K472" i="6"/>
  <c r="K488" i="6"/>
  <c r="K539" i="6"/>
  <c r="K1011" i="6"/>
  <c r="K995" i="6"/>
  <c r="K947" i="6"/>
  <c r="K968" i="6"/>
  <c r="K1022" i="6"/>
  <c r="K1006" i="6"/>
  <c r="K987" i="6"/>
  <c r="K979" i="6"/>
  <c r="K971" i="6"/>
  <c r="K933" i="6"/>
  <c r="K917" i="6"/>
  <c r="K897" i="6"/>
  <c r="K877" i="6"/>
  <c r="K861" i="6"/>
  <c r="K840" i="6"/>
  <c r="K824" i="6"/>
  <c r="K934" i="6"/>
  <c r="K918" i="6"/>
  <c r="K898" i="6"/>
  <c r="K878" i="6"/>
  <c r="K862" i="6"/>
  <c r="K843" i="6"/>
  <c r="K827" i="6"/>
  <c r="K807" i="6"/>
  <c r="K791" i="6"/>
  <c r="K794" i="6"/>
  <c r="K774" i="6"/>
  <c r="K758" i="6"/>
  <c r="K737" i="6"/>
  <c r="K716" i="6"/>
  <c r="K700" i="6"/>
  <c r="K684" i="6"/>
  <c r="K665" i="6"/>
  <c r="K645" i="6"/>
  <c r="K624" i="6"/>
  <c r="K775" i="6"/>
  <c r="K759" i="6"/>
  <c r="K740" i="6"/>
  <c r="K724" i="6"/>
  <c r="K705" i="6"/>
  <c r="K689" i="6"/>
  <c r="K27" i="6"/>
  <c r="K61" i="6"/>
  <c r="K86" i="6"/>
  <c r="K126" i="6"/>
  <c r="K158" i="6"/>
  <c r="K85" i="6"/>
  <c r="K125" i="6"/>
  <c r="K157" i="6"/>
  <c r="K189" i="6"/>
  <c r="K208" i="6"/>
  <c r="K219" i="6"/>
  <c r="K292" i="6"/>
  <c r="K329" i="6"/>
  <c r="K267" i="6"/>
  <c r="K229" i="6"/>
  <c r="K264" i="6"/>
  <c r="K301" i="6"/>
  <c r="K336" i="6"/>
  <c r="K376" i="6"/>
  <c r="K412" i="6"/>
  <c r="K448" i="6"/>
  <c r="K484" i="6"/>
  <c r="K1015" i="6"/>
  <c r="K949" i="6"/>
  <c r="K1025" i="6"/>
  <c r="K994" i="6"/>
  <c r="K973" i="6"/>
  <c r="K921" i="6"/>
  <c r="K885" i="6"/>
  <c r="K844" i="6"/>
  <c r="K808" i="6"/>
  <c r="K902" i="6"/>
  <c r="K866" i="6"/>
  <c r="K831" i="6"/>
  <c r="K795" i="6"/>
  <c r="K778" i="6"/>
  <c r="K741" i="6"/>
  <c r="K704" i="6"/>
  <c r="K669" i="6"/>
  <c r="K633" i="6"/>
  <c r="K763" i="6"/>
  <c r="K728" i="6"/>
  <c r="K693" i="6"/>
  <c r="K668" i="6"/>
  <c r="K648" i="6"/>
  <c r="K632" i="6"/>
  <c r="K613" i="6"/>
  <c r="K594" i="6"/>
  <c r="K578" i="6"/>
  <c r="K556" i="6"/>
  <c r="K540" i="6"/>
  <c r="K520" i="6"/>
  <c r="K501" i="6"/>
  <c r="K604" i="6"/>
  <c r="K513" i="6"/>
  <c r="K489" i="6"/>
  <c r="K473" i="6"/>
  <c r="K453" i="6"/>
  <c r="K437" i="6"/>
  <c r="K417" i="6"/>
  <c r="K401" i="6"/>
  <c r="K381" i="6"/>
  <c r="K351" i="6"/>
  <c r="K587" i="6"/>
  <c r="K567" i="6"/>
  <c r="K551" i="6"/>
  <c r="K1009" i="6"/>
  <c r="K993" i="6"/>
  <c r="K946" i="6"/>
  <c r="K967" i="6"/>
  <c r="K1020" i="6"/>
  <c r="K1004" i="6"/>
  <c r="K986" i="6"/>
  <c r="K978" i="6"/>
  <c r="K970" i="6"/>
  <c r="K931" i="6"/>
  <c r="K915" i="6"/>
  <c r="K895" i="6"/>
  <c r="K875" i="6"/>
  <c r="K859" i="6"/>
  <c r="K838" i="6"/>
  <c r="K822" i="6"/>
  <c r="K932" i="6"/>
  <c r="K916" i="6"/>
  <c r="K896" i="6"/>
  <c r="K876" i="6"/>
  <c r="K35" i="6"/>
  <c r="K66" i="6"/>
  <c r="K106" i="6"/>
  <c r="K142" i="6"/>
  <c r="K65" i="6"/>
  <c r="K105" i="6"/>
  <c r="K141" i="6"/>
  <c r="K173" i="6"/>
  <c r="K182" i="6"/>
  <c r="K203" i="6"/>
  <c r="K212" i="6"/>
  <c r="K308" i="6"/>
  <c r="K246" i="6"/>
  <c r="K287" i="6"/>
  <c r="K245" i="6"/>
  <c r="K280" i="6"/>
  <c r="K320" i="6"/>
  <c r="K356" i="6"/>
  <c r="K396" i="6"/>
  <c r="K432" i="6"/>
  <c r="K468" i="6"/>
  <c r="K531" i="6"/>
  <c r="K999" i="6"/>
  <c r="K941" i="6"/>
  <c r="K1010" i="6"/>
  <c r="K981" i="6"/>
  <c r="K960" i="6"/>
  <c r="K901" i="6"/>
  <c r="K865" i="6"/>
  <c r="K828" i="6"/>
  <c r="K922" i="6"/>
  <c r="K886" i="6"/>
  <c r="K847" i="6"/>
  <c r="K815" i="6"/>
  <c r="K798" i="6"/>
  <c r="K762" i="6"/>
  <c r="K725" i="6"/>
  <c r="K688" i="6"/>
  <c r="K649" i="6"/>
  <c r="K779" i="6"/>
  <c r="K744" i="6"/>
  <c r="K709" i="6"/>
  <c r="K676" i="6"/>
  <c r="K660" i="6"/>
  <c r="K640" i="6"/>
  <c r="K621" i="6"/>
  <c r="K605" i="6"/>
  <c r="K586" i="6"/>
  <c r="K564" i="6"/>
  <c r="K548" i="6"/>
  <c r="K532" i="6"/>
  <c r="K512" i="6"/>
  <c r="K612" i="6"/>
  <c r="K521" i="6"/>
  <c r="K497" i="6"/>
  <c r="K481" i="6"/>
  <c r="K465" i="6"/>
  <c r="K445" i="6"/>
  <c r="K429" i="6"/>
  <c r="K409" i="6"/>
  <c r="K393" i="6"/>
  <c r="K365" i="6"/>
  <c r="K595" i="6"/>
  <c r="K579" i="6"/>
  <c r="K559" i="6"/>
  <c r="K1017" i="6"/>
  <c r="K1001" i="6"/>
  <c r="K950" i="6"/>
  <c r="K942" i="6"/>
  <c r="K958" i="6"/>
  <c r="K1012" i="6"/>
  <c r="K996" i="6"/>
  <c r="K982" i="6"/>
  <c r="K974" i="6"/>
  <c r="K963" i="6"/>
  <c r="K923" i="6"/>
  <c r="K903" i="6"/>
  <c r="K887" i="6"/>
  <c r="K867" i="6"/>
  <c r="K846" i="6"/>
  <c r="K830" i="6"/>
  <c r="K810" i="6"/>
  <c r="K924" i="6"/>
  <c r="K904" i="6"/>
  <c r="K888" i="6"/>
  <c r="K500" i="6"/>
  <c r="K482" i="6"/>
  <c r="K466" i="6"/>
  <c r="K446" i="6"/>
  <c r="K430" i="6"/>
  <c r="K410" i="6"/>
  <c r="K394" i="6"/>
  <c r="K374" i="6"/>
  <c r="K354" i="6"/>
  <c r="K334" i="6"/>
  <c r="K318" i="6"/>
  <c r="K299" i="6"/>
  <c r="K278" i="6"/>
  <c r="K262" i="6"/>
  <c r="K243" i="6"/>
  <c r="K377" i="6"/>
  <c r="K281" i="6"/>
  <c r="K265" i="6"/>
  <c r="K244" i="6"/>
  <c r="K327" i="6"/>
  <c r="K306" i="6"/>
  <c r="K290" i="6"/>
  <c r="K210" i="6"/>
  <c r="K217" i="6"/>
  <c r="K201" i="6"/>
  <c r="K200" i="6"/>
  <c r="K180" i="6"/>
  <c r="K187" i="6"/>
  <c r="K171" i="6"/>
  <c r="K155" i="6"/>
  <c r="K139" i="6"/>
  <c r="K119" i="6"/>
  <c r="K103" i="6"/>
  <c r="K83" i="6"/>
  <c r="K63" i="6"/>
  <c r="K156" i="6"/>
  <c r="K140" i="6"/>
  <c r="K120" i="6"/>
  <c r="K104" i="6"/>
  <c r="K84" i="6"/>
  <c r="K64" i="6"/>
  <c r="K46" i="6"/>
  <c r="K34" i="6"/>
  <c r="K26" i="6"/>
  <c r="K529" i="6"/>
  <c r="K545" i="6"/>
  <c r="K561" i="6"/>
  <c r="K581" i="6"/>
  <c r="K337" i="6"/>
  <c r="K367" i="6"/>
  <c r="K395" i="6"/>
  <c r="K411" i="6"/>
  <c r="K431" i="6"/>
  <c r="K447" i="6"/>
  <c r="K467" i="6"/>
  <c r="K483" i="6"/>
  <c r="K507" i="6"/>
  <c r="K523" i="6"/>
  <c r="K614" i="6"/>
  <c r="K514" i="6"/>
  <c r="K534" i="6"/>
  <c r="K550" i="6"/>
  <c r="K566" i="6"/>
  <c r="K588" i="6"/>
  <c r="K607" i="6"/>
  <c r="K623" i="6"/>
  <c r="K642" i="6"/>
  <c r="K662" i="6"/>
  <c r="K683" i="6"/>
  <c r="K699" i="6"/>
  <c r="K715" i="6"/>
  <c r="K734" i="6"/>
  <c r="K753" i="6"/>
  <c r="K769" i="6"/>
  <c r="K618" i="6"/>
  <c r="K639" i="6"/>
  <c r="K659" i="6"/>
  <c r="K675" i="6"/>
  <c r="K694" i="6"/>
  <c r="K710" i="6"/>
  <c r="K731" i="6"/>
  <c r="K747" i="6"/>
  <c r="K768" i="6"/>
  <c r="K788" i="6"/>
  <c r="K804" i="6"/>
  <c r="K801" i="6"/>
  <c r="K821" i="6"/>
  <c r="K837" i="6"/>
  <c r="K856" i="6"/>
  <c r="K872" i="6"/>
  <c r="K912" i="6"/>
  <c r="K818" i="6"/>
  <c r="K855" i="6"/>
  <c r="K891" i="6"/>
  <c r="K927" i="6"/>
  <c r="K976" i="6"/>
  <c r="K1000" i="6"/>
  <c r="K962" i="6"/>
  <c r="K952" i="6"/>
  <c r="K1021" i="6"/>
  <c r="K583" i="6"/>
  <c r="K369" i="6"/>
  <c r="K413" i="6"/>
  <c r="K449" i="6"/>
  <c r="K485" i="6"/>
  <c r="K572" i="6"/>
  <c r="K516" i="6"/>
  <c r="K552" i="6"/>
  <c r="K590" i="6"/>
  <c r="K625" i="6"/>
  <c r="K664" i="6"/>
  <c r="K717" i="6"/>
  <c r="K620" i="6"/>
  <c r="K696" i="6"/>
  <c r="K770" i="6"/>
  <c r="K823" i="6"/>
  <c r="K894" i="6"/>
  <c r="K836" i="6"/>
  <c r="K913" i="6"/>
  <c r="K985" i="6"/>
  <c r="K945" i="6"/>
  <c r="K492" i="6"/>
  <c r="K420" i="6"/>
  <c r="K348" i="6"/>
  <c r="K272" i="6"/>
  <c r="K275" i="6"/>
  <c r="K300" i="6"/>
  <c r="K220" i="6"/>
  <c r="K172" i="6"/>
  <c r="K97" i="6"/>
  <c r="K134" i="6"/>
  <c r="K58" i="6"/>
  <c r="K114" i="6"/>
  <c r="K39" i="6"/>
  <c r="K543" i="6"/>
  <c r="K490" i="6"/>
  <c r="K474" i="6"/>
  <c r="K454" i="6"/>
  <c r="K438" i="6"/>
  <c r="K418" i="6"/>
  <c r="K402" i="6"/>
  <c r="K382" i="6"/>
  <c r="K362" i="6"/>
  <c r="K346" i="6"/>
  <c r="K326" i="6"/>
  <c r="K307" i="6"/>
  <c r="K291" i="6"/>
  <c r="K270" i="6"/>
  <c r="K251" i="6"/>
  <c r="K234" i="6"/>
  <c r="K357" i="6"/>
  <c r="K273" i="6"/>
  <c r="K252" i="6"/>
  <c r="K335" i="6"/>
  <c r="K319" i="6"/>
  <c r="K298" i="6"/>
  <c r="K233" i="6"/>
  <c r="K197" i="6"/>
  <c r="K209" i="6"/>
  <c r="K218" i="6"/>
  <c r="K188" i="6"/>
  <c r="K170" i="6"/>
  <c r="K179" i="6"/>
  <c r="K168" i="6"/>
  <c r="K147" i="6"/>
  <c r="K131" i="6"/>
  <c r="K111" i="6"/>
  <c r="K95" i="6"/>
  <c r="K71" i="6"/>
  <c r="K53" i="6"/>
  <c r="K148" i="6"/>
  <c r="K132" i="6"/>
  <c r="K112" i="6"/>
  <c r="K96" i="6"/>
  <c r="K72" i="6"/>
  <c r="K56" i="6"/>
  <c r="K38" i="6"/>
  <c r="K29" i="6"/>
  <c r="K537" i="6"/>
  <c r="K553" i="6"/>
  <c r="K573" i="6"/>
  <c r="K589" i="6"/>
  <c r="K353" i="6"/>
  <c r="K383" i="6"/>
  <c r="K403" i="6"/>
  <c r="K419" i="6"/>
  <c r="K439" i="6"/>
  <c r="K455" i="6"/>
  <c r="K475" i="6"/>
  <c r="K491" i="6"/>
  <c r="K515" i="6"/>
  <c r="K606" i="6"/>
  <c r="K506" i="6"/>
  <c r="K522" i="6"/>
  <c r="K542" i="6"/>
  <c r="K558" i="6"/>
  <c r="K580" i="6"/>
  <c r="K596" i="6"/>
  <c r="K615" i="6"/>
  <c r="K634" i="6"/>
  <c r="K650" i="6"/>
  <c r="K670" i="6"/>
  <c r="K691" i="6"/>
  <c r="K707" i="6"/>
  <c r="K726" i="6"/>
  <c r="K742" i="6"/>
  <c r="K761" i="6"/>
  <c r="K777" i="6"/>
  <c r="K631" i="6"/>
  <c r="K647" i="6"/>
  <c r="K667" i="6"/>
  <c r="K686" i="6"/>
  <c r="K702" i="6"/>
  <c r="K718" i="6"/>
  <c r="K739" i="6"/>
  <c r="K760" i="6"/>
  <c r="K776" i="6"/>
  <c r="K796" i="6"/>
  <c r="K793" i="6"/>
  <c r="K809" i="6"/>
  <c r="K829" i="6"/>
  <c r="K845" i="6"/>
  <c r="K864" i="6"/>
  <c r="K892" i="6"/>
  <c r="K928" i="6"/>
  <c r="K834" i="6"/>
  <c r="K871" i="6"/>
  <c r="K907" i="6"/>
  <c r="K965" i="6"/>
  <c r="K984" i="6"/>
  <c r="K1016" i="6"/>
  <c r="K944" i="6"/>
  <c r="K1005" i="6"/>
  <c r="K563" i="6"/>
  <c r="K345" i="6"/>
  <c r="K397" i="6"/>
  <c r="K433" i="6"/>
  <c r="K469" i="6"/>
  <c r="K509" i="6"/>
  <c r="K616" i="6"/>
  <c r="K536" i="6"/>
  <c r="K574" i="6"/>
  <c r="K609" i="6"/>
  <c r="K644" i="6"/>
  <c r="K685" i="6"/>
  <c r="K755" i="6"/>
  <c r="K661" i="6"/>
  <c r="K733" i="6"/>
  <c r="K806" i="6"/>
  <c r="K858" i="6"/>
  <c r="K930" i="6"/>
  <c r="K873" i="6"/>
  <c r="K969" i="6"/>
  <c r="K1018" i="6"/>
  <c r="K1007" i="6"/>
  <c r="K456" i="6"/>
  <c r="K384" i="6"/>
  <c r="K309" i="6"/>
  <c r="K236" i="6"/>
  <c r="K238" i="6"/>
  <c r="K202" i="6"/>
  <c r="K174" i="6"/>
  <c r="K133" i="6"/>
  <c r="K55" i="6"/>
  <c r="K98" i="6"/>
  <c r="K30" i="6"/>
  <c r="I979" i="5"/>
  <c r="I1002" i="5"/>
  <c r="E990" i="5"/>
  <c r="I994" i="5"/>
  <c r="I1010" i="5"/>
  <c r="I985" i="5"/>
  <c r="I998" i="5"/>
  <c r="I1006" i="5"/>
  <c r="I1014" i="5"/>
  <c r="I1015" i="5"/>
  <c r="I1016" i="5"/>
  <c r="I1017" i="5"/>
  <c r="I1025" i="5"/>
  <c r="I977" i="5"/>
  <c r="I981" i="5"/>
  <c r="I982" i="5"/>
  <c r="I983" i="5"/>
  <c r="I987" i="5"/>
  <c r="H991" i="5"/>
  <c r="I996" i="5"/>
  <c r="I1000" i="5"/>
  <c r="I1004" i="5"/>
  <c r="I1008" i="5"/>
  <c r="I1012" i="5"/>
  <c r="I1019" i="5"/>
  <c r="I1023" i="5"/>
  <c r="J975" i="5"/>
  <c r="H975" i="5"/>
  <c r="J974" i="5"/>
  <c r="H974" i="5"/>
  <c r="I974" i="5" s="1"/>
  <c r="J973" i="5"/>
  <c r="H973" i="5"/>
  <c r="J972" i="5"/>
  <c r="H972" i="5"/>
  <c r="I972" i="5" s="1"/>
  <c r="J971" i="5"/>
  <c r="H971" i="5"/>
  <c r="J970" i="5"/>
  <c r="H970" i="5"/>
  <c r="I970" i="5" s="1"/>
  <c r="J969" i="5"/>
  <c r="H969" i="5"/>
  <c r="J968" i="5"/>
  <c r="H968" i="5"/>
  <c r="I968" i="5" s="1"/>
  <c r="J967" i="5"/>
  <c r="H967" i="5"/>
  <c r="J966" i="5"/>
  <c r="H966" i="5"/>
  <c r="I966" i="5" s="1"/>
  <c r="J965" i="5"/>
  <c r="H965" i="5"/>
  <c r="J964" i="5"/>
  <c r="H964" i="5"/>
  <c r="I964" i="5" s="1"/>
  <c r="J963" i="5"/>
  <c r="H963" i="5"/>
  <c r="J962" i="5"/>
  <c r="H962" i="5"/>
  <c r="I962" i="5" s="1"/>
  <c r="J961" i="5"/>
  <c r="H961" i="5"/>
  <c r="I961" i="5" s="1"/>
  <c r="J960" i="5"/>
  <c r="H960" i="5"/>
  <c r="I960" i="5" s="1"/>
  <c r="J959" i="5"/>
  <c r="H959" i="5"/>
  <c r="J958" i="5"/>
  <c r="H958" i="5"/>
  <c r="I958" i="5" s="1"/>
  <c r="F956" i="5"/>
  <c r="H955" i="5" s="1"/>
  <c r="E956" i="5"/>
  <c r="J953" i="5"/>
  <c r="H953" i="5"/>
  <c r="I953" i="5" s="1"/>
  <c r="J952" i="5"/>
  <c r="H952" i="5"/>
  <c r="J951" i="5"/>
  <c r="H951" i="5"/>
  <c r="I951" i="5" s="1"/>
  <c r="J950" i="5"/>
  <c r="H950" i="5"/>
  <c r="J949" i="5"/>
  <c r="H949" i="5"/>
  <c r="I949" i="5" s="1"/>
  <c r="J948" i="5"/>
  <c r="H948" i="5"/>
  <c r="J947" i="5"/>
  <c r="H947" i="5"/>
  <c r="I947" i="5" s="1"/>
  <c r="J946" i="5"/>
  <c r="H946" i="5"/>
  <c r="J945" i="5"/>
  <c r="H945" i="5"/>
  <c r="I945" i="5" s="1"/>
  <c r="J944" i="5"/>
  <c r="H944" i="5"/>
  <c r="J943" i="5"/>
  <c r="H943" i="5"/>
  <c r="I943" i="5" s="1"/>
  <c r="J942" i="5"/>
  <c r="H942" i="5"/>
  <c r="J941" i="5"/>
  <c r="H941" i="5"/>
  <c r="I941" i="5" s="1"/>
  <c r="J940" i="5"/>
  <c r="H940" i="5"/>
  <c r="J939" i="5"/>
  <c r="H939" i="5"/>
  <c r="I939" i="5" s="1"/>
  <c r="K19" i="6" l="1"/>
  <c r="I965" i="5"/>
  <c r="I946" i="5"/>
  <c r="E955" i="5"/>
  <c r="I959" i="5"/>
  <c r="I973" i="5"/>
  <c r="I991" i="5"/>
  <c r="I942" i="5"/>
  <c r="I950" i="5"/>
  <c r="I969" i="5"/>
  <c r="I940" i="5"/>
  <c r="I944" i="5"/>
  <c r="I948" i="5"/>
  <c r="I952" i="5"/>
  <c r="H956" i="5"/>
  <c r="I963" i="5"/>
  <c r="I967" i="5"/>
  <c r="I971" i="5"/>
  <c r="I975" i="5"/>
  <c r="H937" i="5"/>
  <c r="F937" i="5"/>
  <c r="H936" i="5" s="1"/>
  <c r="E937" i="5"/>
  <c r="J934" i="5"/>
  <c r="H934" i="5"/>
  <c r="I934" i="5" s="1"/>
  <c r="J933" i="5"/>
  <c r="H933" i="5"/>
  <c r="J932" i="5"/>
  <c r="H932" i="5"/>
  <c r="I932" i="5" s="1"/>
  <c r="J931" i="5"/>
  <c r="H931" i="5"/>
  <c r="J930" i="5"/>
  <c r="H930" i="5"/>
  <c r="I930" i="5" s="1"/>
  <c r="J929" i="5"/>
  <c r="H929" i="5"/>
  <c r="J928" i="5"/>
  <c r="H928" i="5"/>
  <c r="J927" i="5"/>
  <c r="H927" i="5"/>
  <c r="J926" i="5"/>
  <c r="H926" i="5"/>
  <c r="I926" i="5" s="1"/>
  <c r="J925" i="5"/>
  <c r="H925" i="5"/>
  <c r="J924" i="5"/>
  <c r="H924" i="5"/>
  <c r="I924" i="5" s="1"/>
  <c r="J923" i="5"/>
  <c r="H923" i="5"/>
  <c r="J922" i="5"/>
  <c r="H922" i="5"/>
  <c r="I922" i="5" s="1"/>
  <c r="J921" i="5"/>
  <c r="H921" i="5"/>
  <c r="J920" i="5"/>
  <c r="H920" i="5"/>
  <c r="I920" i="5" s="1"/>
  <c r="J919" i="5"/>
  <c r="H919" i="5"/>
  <c r="J918" i="5"/>
  <c r="H918" i="5"/>
  <c r="I918" i="5" s="1"/>
  <c r="J917" i="5"/>
  <c r="H917" i="5"/>
  <c r="J916" i="5"/>
  <c r="H916" i="5"/>
  <c r="I916" i="5" s="1"/>
  <c r="J915" i="5"/>
  <c r="H915" i="5"/>
  <c r="J914" i="5"/>
  <c r="H914" i="5"/>
  <c r="I914" i="5" s="1"/>
  <c r="J913" i="5"/>
  <c r="H913" i="5"/>
  <c r="J912" i="5"/>
  <c r="H912" i="5"/>
  <c r="I912" i="5" s="1"/>
  <c r="F910" i="5"/>
  <c r="H909" i="5" s="1"/>
  <c r="E910" i="5"/>
  <c r="J907" i="5"/>
  <c r="H907" i="5"/>
  <c r="I907" i="5" s="1"/>
  <c r="J906" i="5"/>
  <c r="H906" i="5"/>
  <c r="J905" i="5"/>
  <c r="H905" i="5"/>
  <c r="J904" i="5"/>
  <c r="H904" i="5"/>
  <c r="J903" i="5"/>
  <c r="H903" i="5"/>
  <c r="I903" i="5" s="1"/>
  <c r="J902" i="5"/>
  <c r="H902" i="5"/>
  <c r="J901" i="5"/>
  <c r="H901" i="5"/>
  <c r="I901" i="5" s="1"/>
  <c r="J900" i="5"/>
  <c r="H900" i="5"/>
  <c r="J899" i="5"/>
  <c r="H899" i="5"/>
  <c r="I899" i="5" s="1"/>
  <c r="J898" i="5"/>
  <c r="H898" i="5"/>
  <c r="J897" i="5"/>
  <c r="H897" i="5"/>
  <c r="I897" i="5" s="1"/>
  <c r="J896" i="5"/>
  <c r="H896" i="5"/>
  <c r="J895" i="5"/>
  <c r="H895" i="5"/>
  <c r="I895" i="5" s="1"/>
  <c r="J894" i="5"/>
  <c r="H894" i="5"/>
  <c r="J893" i="5"/>
  <c r="H893" i="5"/>
  <c r="I893" i="5" s="1"/>
  <c r="J892" i="5"/>
  <c r="H892" i="5"/>
  <c r="J891" i="5"/>
  <c r="H891" i="5"/>
  <c r="I891" i="5" s="1"/>
  <c r="J890" i="5"/>
  <c r="H890" i="5"/>
  <c r="J889" i="5"/>
  <c r="H889" i="5"/>
  <c r="I889" i="5" s="1"/>
  <c r="J888" i="5"/>
  <c r="H888" i="5"/>
  <c r="J887" i="5"/>
  <c r="H887" i="5"/>
  <c r="I887" i="5" s="1"/>
  <c r="J886" i="5"/>
  <c r="H886" i="5"/>
  <c r="J885" i="5"/>
  <c r="H885" i="5"/>
  <c r="I885" i="5" s="1"/>
  <c r="F883" i="5"/>
  <c r="H882" i="5" s="1"/>
  <c r="E883" i="5"/>
  <c r="J880" i="5"/>
  <c r="H880" i="5"/>
  <c r="I880" i="5" s="1"/>
  <c r="J879" i="5"/>
  <c r="H879" i="5"/>
  <c r="J878" i="5"/>
  <c r="H878" i="5"/>
  <c r="I878" i="5" s="1"/>
  <c r="J877" i="5"/>
  <c r="H877" i="5"/>
  <c r="J876" i="5"/>
  <c r="H876" i="5"/>
  <c r="I876" i="5" s="1"/>
  <c r="J875" i="5"/>
  <c r="H875" i="5"/>
  <c r="J874" i="5"/>
  <c r="H874" i="5"/>
  <c r="I874" i="5" s="1"/>
  <c r="J873" i="5"/>
  <c r="H873" i="5"/>
  <c r="J872" i="5"/>
  <c r="H872" i="5"/>
  <c r="I872" i="5" s="1"/>
  <c r="J871" i="5"/>
  <c r="H871" i="5"/>
  <c r="J870" i="5"/>
  <c r="H870" i="5"/>
  <c r="I870" i="5" s="1"/>
  <c r="J869" i="5"/>
  <c r="H869" i="5"/>
  <c r="J868" i="5"/>
  <c r="H868" i="5"/>
  <c r="I868" i="5" s="1"/>
  <c r="J867" i="5"/>
  <c r="H867" i="5"/>
  <c r="J866" i="5"/>
  <c r="H866" i="5"/>
  <c r="I866" i="5" s="1"/>
  <c r="J865" i="5"/>
  <c r="H865" i="5"/>
  <c r="J864" i="5"/>
  <c r="H864" i="5"/>
  <c r="I864" i="5" s="1"/>
  <c r="J863" i="5"/>
  <c r="H863" i="5"/>
  <c r="J862" i="5"/>
  <c r="H862" i="5"/>
  <c r="I862" i="5" s="1"/>
  <c r="J861" i="5"/>
  <c r="H861" i="5"/>
  <c r="J860" i="5"/>
  <c r="H860" i="5"/>
  <c r="I860" i="5" s="1"/>
  <c r="J859" i="5"/>
  <c r="H859" i="5"/>
  <c r="J858" i="5"/>
  <c r="H858" i="5"/>
  <c r="I858" i="5" s="1"/>
  <c r="J857" i="5"/>
  <c r="H857" i="5"/>
  <c r="J856" i="5"/>
  <c r="H856" i="5"/>
  <c r="I856" i="5" s="1"/>
  <c r="J855" i="5"/>
  <c r="H855" i="5"/>
  <c r="J854" i="5"/>
  <c r="H854" i="5"/>
  <c r="I854" i="5" s="1"/>
  <c r="F852" i="5"/>
  <c r="H851" i="5" s="1"/>
  <c r="E852" i="5"/>
  <c r="J849" i="5"/>
  <c r="H849" i="5"/>
  <c r="I849" i="5" s="1"/>
  <c r="J848" i="5"/>
  <c r="H848" i="5"/>
  <c r="J847" i="5"/>
  <c r="H847" i="5"/>
  <c r="J846" i="5"/>
  <c r="H846" i="5"/>
  <c r="J845" i="5"/>
  <c r="H845" i="5"/>
  <c r="I845" i="5" s="1"/>
  <c r="J844" i="5"/>
  <c r="H844" i="5"/>
  <c r="J843" i="5"/>
  <c r="H843" i="5"/>
  <c r="I843" i="5" s="1"/>
  <c r="J842" i="5"/>
  <c r="H842" i="5"/>
  <c r="J841" i="5"/>
  <c r="H841" i="5"/>
  <c r="I841" i="5" s="1"/>
  <c r="J840" i="5"/>
  <c r="H840" i="5"/>
  <c r="J839" i="5"/>
  <c r="H839" i="5"/>
  <c r="I839" i="5" s="1"/>
  <c r="J838" i="5"/>
  <c r="H838" i="5"/>
  <c r="J837" i="5"/>
  <c r="H837" i="5"/>
  <c r="I837" i="5" s="1"/>
  <c r="J836" i="5"/>
  <c r="H836" i="5"/>
  <c r="J835" i="5"/>
  <c r="H835" i="5"/>
  <c r="I835" i="5" s="1"/>
  <c r="J834" i="5"/>
  <c r="H834" i="5"/>
  <c r="J833" i="5"/>
  <c r="H833" i="5"/>
  <c r="I833" i="5" s="1"/>
  <c r="J832" i="5"/>
  <c r="H832" i="5"/>
  <c r="J831" i="5"/>
  <c r="H831" i="5"/>
  <c r="I831" i="5" s="1"/>
  <c r="J830" i="5"/>
  <c r="H830" i="5"/>
  <c r="J829" i="5"/>
  <c r="H829" i="5"/>
  <c r="I829" i="5" s="1"/>
  <c r="J828" i="5"/>
  <c r="H828" i="5"/>
  <c r="J827" i="5"/>
  <c r="H827" i="5"/>
  <c r="I827" i="5" s="1"/>
  <c r="J826" i="5"/>
  <c r="H826" i="5"/>
  <c r="J825" i="5"/>
  <c r="H825" i="5"/>
  <c r="I825" i="5" s="1"/>
  <c r="J824" i="5"/>
  <c r="H824" i="5"/>
  <c r="J823" i="5"/>
  <c r="H823" i="5"/>
  <c r="I823" i="5" s="1"/>
  <c r="J822" i="5"/>
  <c r="H822" i="5"/>
  <c r="J821" i="5"/>
  <c r="H821" i="5"/>
  <c r="I821" i="5" s="1"/>
  <c r="J820" i="5"/>
  <c r="H820" i="5"/>
  <c r="J819" i="5"/>
  <c r="H819" i="5"/>
  <c r="I819" i="5" s="1"/>
  <c r="J818" i="5"/>
  <c r="H818" i="5"/>
  <c r="J817" i="5"/>
  <c r="H817" i="5"/>
  <c r="I817" i="5" s="1"/>
  <c r="J816" i="5"/>
  <c r="H816" i="5"/>
  <c r="J815" i="5"/>
  <c r="H815" i="5"/>
  <c r="F813" i="5"/>
  <c r="H812" i="5" s="1"/>
  <c r="E813" i="5"/>
  <c r="J810" i="5"/>
  <c r="H810" i="5"/>
  <c r="I810" i="5" s="1"/>
  <c r="J809" i="5"/>
  <c r="H809" i="5"/>
  <c r="J808" i="5"/>
  <c r="H808" i="5"/>
  <c r="I808" i="5" s="1"/>
  <c r="J807" i="5"/>
  <c r="H807" i="5"/>
  <c r="J806" i="5"/>
  <c r="H806" i="5"/>
  <c r="I806" i="5" s="1"/>
  <c r="J805" i="5"/>
  <c r="H805" i="5"/>
  <c r="J804" i="5"/>
  <c r="H804" i="5"/>
  <c r="I804" i="5" s="1"/>
  <c r="J803" i="5"/>
  <c r="H803" i="5"/>
  <c r="J802" i="5"/>
  <c r="H802" i="5"/>
  <c r="I802" i="5" s="1"/>
  <c r="J801" i="5"/>
  <c r="H801" i="5"/>
  <c r="J800" i="5"/>
  <c r="H800" i="5"/>
  <c r="I800" i="5" s="1"/>
  <c r="J799" i="5"/>
  <c r="H799" i="5"/>
  <c r="J798" i="5"/>
  <c r="H798" i="5"/>
  <c r="I798" i="5" s="1"/>
  <c r="J797" i="5"/>
  <c r="H797" i="5"/>
  <c r="J796" i="5"/>
  <c r="H796" i="5"/>
  <c r="I796" i="5" s="1"/>
  <c r="J795" i="5"/>
  <c r="H795" i="5"/>
  <c r="J794" i="5"/>
  <c r="H794" i="5"/>
  <c r="I794" i="5" s="1"/>
  <c r="J793" i="5"/>
  <c r="H793" i="5"/>
  <c r="J792" i="5"/>
  <c r="H792" i="5"/>
  <c r="I792" i="5" s="1"/>
  <c r="J791" i="5"/>
  <c r="H791" i="5"/>
  <c r="J790" i="5"/>
  <c r="H790" i="5"/>
  <c r="I790" i="5" s="1"/>
  <c r="J789" i="5"/>
  <c r="H789" i="5"/>
  <c r="J788" i="5"/>
  <c r="H788" i="5"/>
  <c r="I788" i="5" s="1"/>
  <c r="J787" i="5"/>
  <c r="H787" i="5"/>
  <c r="J786" i="5"/>
  <c r="H786" i="5"/>
  <c r="I786" i="5" s="1"/>
  <c r="J785" i="5"/>
  <c r="H785" i="5"/>
  <c r="F783" i="5"/>
  <c r="H782" i="5" s="1"/>
  <c r="E783" i="5"/>
  <c r="J780" i="5"/>
  <c r="H780" i="5"/>
  <c r="J779" i="5"/>
  <c r="H779" i="5"/>
  <c r="I779" i="5" s="1"/>
  <c r="J778" i="5"/>
  <c r="H778" i="5"/>
  <c r="J777" i="5"/>
  <c r="H777" i="5"/>
  <c r="I777" i="5" s="1"/>
  <c r="J776" i="5"/>
  <c r="H776" i="5"/>
  <c r="J775" i="5"/>
  <c r="H775" i="5"/>
  <c r="I775" i="5" s="1"/>
  <c r="J774" i="5"/>
  <c r="H774" i="5"/>
  <c r="J773" i="5"/>
  <c r="H773" i="5"/>
  <c r="I773" i="5" s="1"/>
  <c r="J772" i="5"/>
  <c r="H772" i="5"/>
  <c r="J771" i="5"/>
  <c r="H771" i="5"/>
  <c r="I771" i="5" s="1"/>
  <c r="J770" i="5"/>
  <c r="H770" i="5"/>
  <c r="J769" i="5"/>
  <c r="H769" i="5"/>
  <c r="I769" i="5" s="1"/>
  <c r="J768" i="5"/>
  <c r="H768" i="5"/>
  <c r="J767" i="5"/>
  <c r="H767" i="5"/>
  <c r="I767" i="5" s="1"/>
  <c r="J766" i="5"/>
  <c r="H766" i="5"/>
  <c r="J765" i="5"/>
  <c r="H765" i="5"/>
  <c r="I765" i="5" s="1"/>
  <c r="J764" i="5"/>
  <c r="H764" i="5"/>
  <c r="J763" i="5"/>
  <c r="H763" i="5"/>
  <c r="I763" i="5" s="1"/>
  <c r="J762" i="5"/>
  <c r="H762" i="5"/>
  <c r="J761" i="5"/>
  <c r="H761" i="5"/>
  <c r="I761" i="5" s="1"/>
  <c r="J760" i="5"/>
  <c r="H760" i="5"/>
  <c r="J759" i="5"/>
  <c r="H759" i="5"/>
  <c r="I759" i="5" s="1"/>
  <c r="J758" i="5"/>
  <c r="H758" i="5"/>
  <c r="J757" i="5"/>
  <c r="H757" i="5"/>
  <c r="I757" i="5" s="1"/>
  <c r="J756" i="5"/>
  <c r="H756" i="5"/>
  <c r="J755" i="5"/>
  <c r="H755" i="5"/>
  <c r="I755" i="5" s="1"/>
  <c r="J754" i="5"/>
  <c r="H754" i="5"/>
  <c r="J753" i="5"/>
  <c r="H753" i="5"/>
  <c r="I753" i="5" s="1"/>
  <c r="F751" i="5"/>
  <c r="H750" i="5" s="1"/>
  <c r="E751" i="5"/>
  <c r="J748" i="5"/>
  <c r="H748" i="5"/>
  <c r="I748" i="5" s="1"/>
  <c r="J747" i="5"/>
  <c r="H747" i="5"/>
  <c r="J746" i="5"/>
  <c r="H746" i="5"/>
  <c r="J745" i="5"/>
  <c r="H745" i="5"/>
  <c r="J744" i="5"/>
  <c r="H744" i="5"/>
  <c r="I744" i="5" s="1"/>
  <c r="J743" i="5"/>
  <c r="H743" i="5"/>
  <c r="J742" i="5"/>
  <c r="H742" i="5"/>
  <c r="I742" i="5" s="1"/>
  <c r="J741" i="5"/>
  <c r="H741" i="5"/>
  <c r="J740" i="5"/>
  <c r="H740" i="5"/>
  <c r="I740" i="5" s="1"/>
  <c r="J739" i="5"/>
  <c r="H739" i="5"/>
  <c r="J738" i="5"/>
  <c r="H738" i="5"/>
  <c r="I738" i="5" s="1"/>
  <c r="J737" i="5"/>
  <c r="H737" i="5"/>
  <c r="J736" i="5"/>
  <c r="H736" i="5"/>
  <c r="I736" i="5" s="1"/>
  <c r="J735" i="5"/>
  <c r="H735" i="5"/>
  <c r="J734" i="5"/>
  <c r="H734" i="5"/>
  <c r="I734" i="5" s="1"/>
  <c r="J733" i="5"/>
  <c r="H733" i="5"/>
  <c r="J732" i="5"/>
  <c r="H732" i="5"/>
  <c r="I732" i="5" s="1"/>
  <c r="J731" i="5"/>
  <c r="H731" i="5"/>
  <c r="J730" i="5"/>
  <c r="H730" i="5"/>
  <c r="I730" i="5" s="1"/>
  <c r="J729" i="5"/>
  <c r="H729" i="5"/>
  <c r="J728" i="5"/>
  <c r="H728" i="5"/>
  <c r="I728" i="5" s="1"/>
  <c r="J727" i="5"/>
  <c r="H727" i="5"/>
  <c r="J726" i="5"/>
  <c r="H726" i="5"/>
  <c r="I726" i="5" s="1"/>
  <c r="J725" i="5"/>
  <c r="H725" i="5"/>
  <c r="J724" i="5"/>
  <c r="H724" i="5"/>
  <c r="I724" i="5" s="1"/>
  <c r="F722" i="5"/>
  <c r="H721" i="5" s="1"/>
  <c r="E722" i="5"/>
  <c r="J719" i="5"/>
  <c r="H719" i="5"/>
  <c r="I719" i="5" s="1"/>
  <c r="J718" i="5"/>
  <c r="H718" i="5"/>
  <c r="J717" i="5"/>
  <c r="H717" i="5"/>
  <c r="I717" i="5" s="1"/>
  <c r="H716" i="5"/>
  <c r="J715" i="5"/>
  <c r="H715" i="5"/>
  <c r="I715" i="5" s="1"/>
  <c r="J714" i="5"/>
  <c r="H714" i="5"/>
  <c r="J713" i="5"/>
  <c r="H713" i="5"/>
  <c r="I713" i="5" s="1"/>
  <c r="J712" i="5"/>
  <c r="H712" i="5"/>
  <c r="J711" i="5"/>
  <c r="H711" i="5"/>
  <c r="I711" i="5" s="1"/>
  <c r="J710" i="5"/>
  <c r="H710" i="5"/>
  <c r="J709" i="5"/>
  <c r="H709" i="5"/>
  <c r="I709" i="5" s="1"/>
  <c r="J708" i="5"/>
  <c r="H708" i="5"/>
  <c r="J707" i="5"/>
  <c r="H707" i="5"/>
  <c r="I707" i="5" s="1"/>
  <c r="J706" i="5"/>
  <c r="H706" i="5"/>
  <c r="J705" i="5"/>
  <c r="H705" i="5"/>
  <c r="I705" i="5" s="1"/>
  <c r="J704" i="5"/>
  <c r="H704" i="5"/>
  <c r="J703" i="5"/>
  <c r="H703" i="5"/>
  <c r="I703" i="5" s="1"/>
  <c r="J702" i="5"/>
  <c r="H702" i="5"/>
  <c r="J701" i="5"/>
  <c r="H701" i="5"/>
  <c r="I701" i="5" s="1"/>
  <c r="J700" i="5"/>
  <c r="H700" i="5"/>
  <c r="J699" i="5"/>
  <c r="H699" i="5"/>
  <c r="I699" i="5" s="1"/>
  <c r="J698" i="5"/>
  <c r="H698" i="5"/>
  <c r="J697" i="5"/>
  <c r="H697" i="5"/>
  <c r="J696" i="5"/>
  <c r="H696" i="5"/>
  <c r="J695" i="5"/>
  <c r="H695" i="5"/>
  <c r="I695" i="5" s="1"/>
  <c r="J694" i="5"/>
  <c r="H694" i="5"/>
  <c r="J693" i="5"/>
  <c r="H693" i="5"/>
  <c r="I693" i="5" s="1"/>
  <c r="J692" i="5"/>
  <c r="H692" i="5"/>
  <c r="J691" i="5"/>
  <c r="H691" i="5"/>
  <c r="I691" i="5" s="1"/>
  <c r="J690" i="5"/>
  <c r="H690" i="5"/>
  <c r="J689" i="5"/>
  <c r="H689" i="5"/>
  <c r="I689" i="5" s="1"/>
  <c r="J688" i="5"/>
  <c r="H688" i="5"/>
  <c r="J687" i="5"/>
  <c r="H687" i="5"/>
  <c r="I687" i="5" s="1"/>
  <c r="J686" i="5"/>
  <c r="H686" i="5"/>
  <c r="J685" i="5"/>
  <c r="H685" i="5"/>
  <c r="J684" i="5"/>
  <c r="H684" i="5"/>
  <c r="J683" i="5"/>
  <c r="H683" i="5"/>
  <c r="I683" i="5" s="1"/>
  <c r="J682" i="5"/>
  <c r="F680" i="5"/>
  <c r="H679" i="5" s="1"/>
  <c r="E680" i="5"/>
  <c r="J677" i="5"/>
  <c r="H677" i="5"/>
  <c r="J676" i="5"/>
  <c r="H676" i="5"/>
  <c r="I676" i="5" s="1"/>
  <c r="J675" i="5"/>
  <c r="H675" i="5"/>
  <c r="J674" i="5"/>
  <c r="H674" i="5"/>
  <c r="I674" i="5" s="1"/>
  <c r="J673" i="5"/>
  <c r="H673" i="5"/>
  <c r="J672" i="5"/>
  <c r="H672" i="5"/>
  <c r="I672" i="5" s="1"/>
  <c r="J671" i="5"/>
  <c r="H671" i="5"/>
  <c r="J670" i="5"/>
  <c r="H670" i="5"/>
  <c r="I670" i="5" s="1"/>
  <c r="J669" i="5"/>
  <c r="H669" i="5"/>
  <c r="I669" i="5" s="1"/>
  <c r="J668" i="5"/>
  <c r="H668" i="5"/>
  <c r="I668" i="5" s="1"/>
  <c r="J667" i="5"/>
  <c r="H667" i="5"/>
  <c r="I667" i="5" s="1"/>
  <c r="J666" i="5"/>
  <c r="H666" i="5"/>
  <c r="J665" i="5"/>
  <c r="H665" i="5"/>
  <c r="I665" i="5" s="1"/>
  <c r="J664" i="5"/>
  <c r="H664" i="5"/>
  <c r="J663" i="5"/>
  <c r="H663" i="5"/>
  <c r="I663" i="5" s="1"/>
  <c r="J662" i="5"/>
  <c r="H662" i="5"/>
  <c r="J661" i="5"/>
  <c r="H661" i="5"/>
  <c r="I661" i="5" s="1"/>
  <c r="J660" i="5"/>
  <c r="H660" i="5"/>
  <c r="J659" i="5"/>
  <c r="H659" i="5"/>
  <c r="I659" i="5" s="1"/>
  <c r="J658" i="5"/>
  <c r="H658" i="5"/>
  <c r="J657" i="5"/>
  <c r="H657" i="5"/>
  <c r="I657" i="5" s="1"/>
  <c r="F655" i="5"/>
  <c r="H654" i="5" s="1"/>
  <c r="E655" i="5"/>
  <c r="J652" i="5"/>
  <c r="H652" i="5"/>
  <c r="I652" i="5" s="1"/>
  <c r="J651" i="5"/>
  <c r="H651" i="5"/>
  <c r="J650" i="5"/>
  <c r="H650" i="5"/>
  <c r="I650" i="5" s="1"/>
  <c r="J649" i="5"/>
  <c r="H649" i="5"/>
  <c r="J648" i="5"/>
  <c r="H648" i="5"/>
  <c r="I648" i="5" s="1"/>
  <c r="J647" i="5"/>
  <c r="H647" i="5"/>
  <c r="J646" i="5"/>
  <c r="H646" i="5"/>
  <c r="I646" i="5" s="1"/>
  <c r="J645" i="5"/>
  <c r="H645" i="5"/>
  <c r="J644" i="5"/>
  <c r="H644" i="5"/>
  <c r="I644" i="5" s="1"/>
  <c r="J643" i="5"/>
  <c r="H643" i="5"/>
  <c r="J642" i="5"/>
  <c r="H642" i="5"/>
  <c r="I642" i="5" s="1"/>
  <c r="J641" i="5"/>
  <c r="H641" i="5"/>
  <c r="J640" i="5"/>
  <c r="H640" i="5"/>
  <c r="I640" i="5" s="1"/>
  <c r="J639" i="5"/>
  <c r="H639" i="5"/>
  <c r="J638" i="5"/>
  <c r="H638" i="5"/>
  <c r="I638" i="5" s="1"/>
  <c r="J637" i="5"/>
  <c r="H637" i="5"/>
  <c r="J636" i="5"/>
  <c r="H636" i="5"/>
  <c r="I636" i="5" s="1"/>
  <c r="J635" i="5"/>
  <c r="H635" i="5"/>
  <c r="J634" i="5"/>
  <c r="H634" i="5"/>
  <c r="I634" i="5" s="1"/>
  <c r="J633" i="5"/>
  <c r="H633" i="5"/>
  <c r="J632" i="5"/>
  <c r="H632" i="5"/>
  <c r="I632" i="5" s="1"/>
  <c r="J631" i="5"/>
  <c r="H631" i="5"/>
  <c r="J630" i="5"/>
  <c r="H630" i="5"/>
  <c r="I630" i="5" s="1"/>
  <c r="F628" i="5"/>
  <c r="H627" i="5" s="1"/>
  <c r="E628" i="5"/>
  <c r="J625" i="5"/>
  <c r="H625" i="5"/>
  <c r="I625" i="5" s="1"/>
  <c r="J624" i="5"/>
  <c r="H624" i="5"/>
  <c r="J623" i="5"/>
  <c r="H623" i="5"/>
  <c r="I623" i="5" s="1"/>
  <c r="J622" i="5"/>
  <c r="H622" i="5"/>
  <c r="J621" i="5"/>
  <c r="H621" i="5"/>
  <c r="J620" i="5"/>
  <c r="H620" i="5"/>
  <c r="J619" i="5"/>
  <c r="H619" i="5"/>
  <c r="I619" i="5" s="1"/>
  <c r="J618" i="5"/>
  <c r="H618" i="5"/>
  <c r="J617" i="5"/>
  <c r="H617" i="5"/>
  <c r="I617" i="5" s="1"/>
  <c r="J616" i="5"/>
  <c r="H616" i="5"/>
  <c r="J615" i="5"/>
  <c r="H615" i="5"/>
  <c r="I615" i="5" s="1"/>
  <c r="J614" i="5"/>
  <c r="H614" i="5"/>
  <c r="J613" i="5"/>
  <c r="H613" i="5"/>
  <c r="I613" i="5" s="1"/>
  <c r="J612" i="5"/>
  <c r="H612" i="5"/>
  <c r="J611" i="5"/>
  <c r="H611" i="5"/>
  <c r="I611" i="5" s="1"/>
  <c r="J610" i="5"/>
  <c r="H610" i="5"/>
  <c r="J609" i="5"/>
  <c r="H609" i="5"/>
  <c r="I609" i="5" s="1"/>
  <c r="J608" i="5"/>
  <c r="H608" i="5"/>
  <c r="J607" i="5"/>
  <c r="H607" i="5"/>
  <c r="I607" i="5" s="1"/>
  <c r="J606" i="5"/>
  <c r="H606" i="5"/>
  <c r="J605" i="5"/>
  <c r="H605" i="5"/>
  <c r="J604" i="5"/>
  <c r="H604" i="5"/>
  <c r="J603" i="5"/>
  <c r="H603" i="5"/>
  <c r="J602" i="5"/>
  <c r="H602" i="5"/>
  <c r="J601" i="5"/>
  <c r="H601" i="5"/>
  <c r="F599" i="5"/>
  <c r="H598" i="5" s="1"/>
  <c r="E599" i="5"/>
  <c r="J596" i="5"/>
  <c r="H596" i="5"/>
  <c r="J595" i="5"/>
  <c r="H595" i="5"/>
  <c r="I595" i="5" s="1"/>
  <c r="J594" i="5"/>
  <c r="H594" i="5"/>
  <c r="J593" i="5"/>
  <c r="H593" i="5"/>
  <c r="I593" i="5" s="1"/>
  <c r="J592" i="5"/>
  <c r="H592" i="5"/>
  <c r="J591" i="5"/>
  <c r="H591" i="5"/>
  <c r="I591" i="5" s="1"/>
  <c r="J590" i="5"/>
  <c r="H590" i="5"/>
  <c r="J589" i="5"/>
  <c r="H589" i="5"/>
  <c r="I589" i="5" s="1"/>
  <c r="J588" i="5"/>
  <c r="H588" i="5"/>
  <c r="J587" i="5"/>
  <c r="H587" i="5"/>
  <c r="I587" i="5" s="1"/>
  <c r="J586" i="5"/>
  <c r="H586" i="5"/>
  <c r="J585" i="5"/>
  <c r="H585" i="5"/>
  <c r="I585" i="5" s="1"/>
  <c r="J584" i="5"/>
  <c r="H584" i="5"/>
  <c r="J583" i="5"/>
  <c r="H583" i="5"/>
  <c r="I583" i="5" s="1"/>
  <c r="J582" i="5"/>
  <c r="H582" i="5"/>
  <c r="J581" i="5"/>
  <c r="H581" i="5"/>
  <c r="I581" i="5" s="1"/>
  <c r="J580" i="5"/>
  <c r="H580" i="5"/>
  <c r="J579" i="5"/>
  <c r="H579" i="5"/>
  <c r="I579" i="5" s="1"/>
  <c r="J578" i="5"/>
  <c r="H578" i="5"/>
  <c r="J577" i="5"/>
  <c r="H577" i="5"/>
  <c r="I577" i="5" s="1"/>
  <c r="J576" i="5"/>
  <c r="H576" i="5"/>
  <c r="J575" i="5"/>
  <c r="H575" i="5"/>
  <c r="I575" i="5" s="1"/>
  <c r="J574" i="5"/>
  <c r="H574" i="5"/>
  <c r="J573" i="5"/>
  <c r="H573" i="5"/>
  <c r="I573" i="5" s="1"/>
  <c r="J572" i="5"/>
  <c r="H572" i="5"/>
  <c r="E882" i="5" l="1"/>
  <c r="I795" i="5"/>
  <c r="I886" i="5"/>
  <c r="I664" i="5"/>
  <c r="I756" i="5"/>
  <c r="I902" i="5"/>
  <c r="I834" i="5"/>
  <c r="I704" i="5"/>
  <c r="H751" i="5"/>
  <c r="I635" i="5"/>
  <c r="I584" i="5"/>
  <c r="I741" i="5"/>
  <c r="I612" i="5"/>
  <c r="I651" i="5"/>
  <c r="I677" i="5"/>
  <c r="E679" i="5"/>
  <c r="I684" i="5"/>
  <c r="I685" i="5"/>
  <c r="I686" i="5"/>
  <c r="E721" i="5"/>
  <c r="I725" i="5"/>
  <c r="I772" i="5"/>
  <c r="E812" i="5"/>
  <c r="I818" i="5"/>
  <c r="E851" i="5"/>
  <c r="I865" i="5"/>
  <c r="I937" i="5"/>
  <c r="I925" i="5"/>
  <c r="I576" i="5"/>
  <c r="I592" i="5"/>
  <c r="H599" i="5"/>
  <c r="I620" i="5"/>
  <c r="I621" i="5"/>
  <c r="I622" i="5"/>
  <c r="I643" i="5"/>
  <c r="E654" i="5"/>
  <c r="H655" i="5"/>
  <c r="I694" i="5"/>
  <c r="I712" i="5"/>
  <c r="I733" i="5"/>
  <c r="E750" i="5"/>
  <c r="I764" i="5"/>
  <c r="I780" i="5"/>
  <c r="E782" i="5"/>
  <c r="I787" i="5"/>
  <c r="I803" i="5"/>
  <c r="I826" i="5"/>
  <c r="I842" i="5"/>
  <c r="H852" i="5"/>
  <c r="I857" i="5"/>
  <c r="I873" i="5"/>
  <c r="I894" i="5"/>
  <c r="I917" i="5"/>
  <c r="E936" i="5"/>
  <c r="I956" i="5"/>
  <c r="I572" i="5"/>
  <c r="I580" i="5"/>
  <c r="I588" i="5"/>
  <c r="I596" i="5"/>
  <c r="E598" i="5"/>
  <c r="I608" i="5"/>
  <c r="I616" i="5"/>
  <c r="E627" i="5"/>
  <c r="I631" i="5"/>
  <c r="I639" i="5"/>
  <c r="I647" i="5"/>
  <c r="I660" i="5"/>
  <c r="I673" i="5"/>
  <c r="H680" i="5"/>
  <c r="I690" i="5"/>
  <c r="I700" i="5"/>
  <c r="I708" i="5"/>
  <c r="I716" i="5"/>
  <c r="I729" i="5"/>
  <c r="I737" i="5"/>
  <c r="I745" i="5"/>
  <c r="I746" i="5"/>
  <c r="I747" i="5"/>
  <c r="I760" i="5"/>
  <c r="I768" i="5"/>
  <c r="I776" i="5"/>
  <c r="H783" i="5"/>
  <c r="I791" i="5"/>
  <c r="I799" i="5"/>
  <c r="I807" i="5"/>
  <c r="H813" i="5"/>
  <c r="I822" i="5"/>
  <c r="I830" i="5"/>
  <c r="I838" i="5"/>
  <c r="I846" i="5"/>
  <c r="I847" i="5"/>
  <c r="I848" i="5"/>
  <c r="I861" i="5"/>
  <c r="I869" i="5"/>
  <c r="I877" i="5"/>
  <c r="I890" i="5"/>
  <c r="I898" i="5"/>
  <c r="E909" i="5"/>
  <c r="I913" i="5"/>
  <c r="I921" i="5"/>
  <c r="I931" i="5"/>
  <c r="I574" i="5"/>
  <c r="I578" i="5"/>
  <c r="I582" i="5"/>
  <c r="I586" i="5"/>
  <c r="I590" i="5"/>
  <c r="I594" i="5"/>
  <c r="I601" i="5"/>
  <c r="I602" i="5"/>
  <c r="I603" i="5"/>
  <c r="I604" i="5"/>
  <c r="I605" i="5"/>
  <c r="I606" i="5"/>
  <c r="I610" i="5"/>
  <c r="I614" i="5"/>
  <c r="I618" i="5"/>
  <c r="I624" i="5"/>
  <c r="H628" i="5"/>
  <c r="I633" i="5"/>
  <c r="I637" i="5"/>
  <c r="I641" i="5"/>
  <c r="I645" i="5"/>
  <c r="I649" i="5"/>
  <c r="I658" i="5"/>
  <c r="I662" i="5"/>
  <c r="I666" i="5"/>
  <c r="I671" i="5"/>
  <c r="I675" i="5"/>
  <c r="I682" i="5"/>
  <c r="I688" i="5"/>
  <c r="I692" i="5"/>
  <c r="I696" i="5"/>
  <c r="I697" i="5"/>
  <c r="I698" i="5"/>
  <c r="I702" i="5"/>
  <c r="I706" i="5"/>
  <c r="I710" i="5"/>
  <c r="I714" i="5"/>
  <c r="I718" i="5"/>
  <c r="H722" i="5"/>
  <c r="I727" i="5"/>
  <c r="I731" i="5"/>
  <c r="I735" i="5"/>
  <c r="I739" i="5"/>
  <c r="I743" i="5"/>
  <c r="I754" i="5"/>
  <c r="I758" i="5"/>
  <c r="I762" i="5"/>
  <c r="I766" i="5"/>
  <c r="I770" i="5"/>
  <c r="I774" i="5"/>
  <c r="I778" i="5"/>
  <c r="I785" i="5"/>
  <c r="I789" i="5"/>
  <c r="I793" i="5"/>
  <c r="I797" i="5"/>
  <c r="I801" i="5"/>
  <c r="I805" i="5"/>
  <c r="I809" i="5"/>
  <c r="I815" i="5"/>
  <c r="I816" i="5"/>
  <c r="I820" i="5"/>
  <c r="I824" i="5"/>
  <c r="I828" i="5"/>
  <c r="I832" i="5"/>
  <c r="I836" i="5"/>
  <c r="I840" i="5"/>
  <c r="I844" i="5"/>
  <c r="I855" i="5"/>
  <c r="I859" i="5"/>
  <c r="I863" i="5"/>
  <c r="I867" i="5"/>
  <c r="I871" i="5"/>
  <c r="I875" i="5"/>
  <c r="I879" i="5"/>
  <c r="H883" i="5"/>
  <c r="I888" i="5"/>
  <c r="I892" i="5"/>
  <c r="I896" i="5"/>
  <c r="I900" i="5"/>
  <c r="I904" i="5"/>
  <c r="I905" i="5"/>
  <c r="I906" i="5"/>
  <c r="H910" i="5"/>
  <c r="I915" i="5"/>
  <c r="I919" i="5"/>
  <c r="I923" i="5"/>
  <c r="I927" i="5"/>
  <c r="I928" i="5"/>
  <c r="I929" i="5"/>
  <c r="I933" i="5"/>
  <c r="H570" i="5"/>
  <c r="F570" i="5"/>
  <c r="H569" i="5" s="1"/>
  <c r="E570" i="5"/>
  <c r="J567" i="5"/>
  <c r="H567" i="5"/>
  <c r="J566" i="5"/>
  <c r="H566" i="5"/>
  <c r="I566" i="5" s="1"/>
  <c r="J565" i="5"/>
  <c r="H565" i="5"/>
  <c r="J564" i="5"/>
  <c r="H564" i="5"/>
  <c r="I564" i="5" s="1"/>
  <c r="J563" i="5"/>
  <c r="H563" i="5"/>
  <c r="J562" i="5"/>
  <c r="H562" i="5"/>
  <c r="I562" i="5" s="1"/>
  <c r="J561" i="5"/>
  <c r="H561" i="5"/>
  <c r="I561" i="5" s="1"/>
  <c r="J560" i="5"/>
  <c r="H560" i="5"/>
  <c r="J559" i="5"/>
  <c r="H559" i="5"/>
  <c r="I559" i="5" s="1"/>
  <c r="J558" i="5"/>
  <c r="H558" i="5"/>
  <c r="J557" i="5"/>
  <c r="H557" i="5"/>
  <c r="I557" i="5" s="1"/>
  <c r="J556" i="5"/>
  <c r="H556" i="5"/>
  <c r="J555" i="5"/>
  <c r="H555" i="5"/>
  <c r="I555" i="5" s="1"/>
  <c r="J554" i="5"/>
  <c r="H554" i="5"/>
  <c r="J553" i="5"/>
  <c r="H553" i="5"/>
  <c r="I553" i="5" s="1"/>
  <c r="J552" i="5"/>
  <c r="H552" i="5"/>
  <c r="J551" i="5"/>
  <c r="H551" i="5"/>
  <c r="I551" i="5" s="1"/>
  <c r="J550" i="5"/>
  <c r="H550" i="5"/>
  <c r="J549" i="5"/>
  <c r="H549" i="5"/>
  <c r="I549" i="5" s="1"/>
  <c r="J548" i="5"/>
  <c r="H548" i="5"/>
  <c r="J547" i="5"/>
  <c r="H547" i="5"/>
  <c r="I547" i="5" s="1"/>
  <c r="J546" i="5"/>
  <c r="H546" i="5"/>
  <c r="J545" i="5"/>
  <c r="H545" i="5"/>
  <c r="I545" i="5" s="1"/>
  <c r="J544" i="5"/>
  <c r="H544" i="5"/>
  <c r="J543" i="5"/>
  <c r="H543" i="5"/>
  <c r="I543" i="5" s="1"/>
  <c r="J542" i="5"/>
  <c r="H542" i="5"/>
  <c r="J541" i="5"/>
  <c r="H541" i="5"/>
  <c r="I541" i="5" s="1"/>
  <c r="J540" i="5"/>
  <c r="H540" i="5"/>
  <c r="J539" i="5"/>
  <c r="H539" i="5"/>
  <c r="I539" i="5" s="1"/>
  <c r="J538" i="5"/>
  <c r="H538" i="5"/>
  <c r="J537" i="5"/>
  <c r="H537" i="5"/>
  <c r="I537" i="5" s="1"/>
  <c r="J536" i="5"/>
  <c r="H536" i="5"/>
  <c r="J535" i="5"/>
  <c r="H535" i="5"/>
  <c r="I535" i="5" s="1"/>
  <c r="J534" i="5"/>
  <c r="H534" i="5"/>
  <c r="J533" i="5"/>
  <c r="H533" i="5"/>
  <c r="I533" i="5" s="1"/>
  <c r="J532" i="5"/>
  <c r="H532" i="5"/>
  <c r="J531" i="5"/>
  <c r="H531" i="5"/>
  <c r="I531" i="5" s="1"/>
  <c r="J530" i="5"/>
  <c r="H530" i="5"/>
  <c r="J529" i="5"/>
  <c r="H529" i="5"/>
  <c r="I529" i="5" s="1"/>
  <c r="F527" i="5"/>
  <c r="H526" i="5" s="1"/>
  <c r="E527" i="5"/>
  <c r="J524" i="5"/>
  <c r="H524" i="5"/>
  <c r="I524" i="5" s="1"/>
  <c r="J523" i="5"/>
  <c r="H523" i="5"/>
  <c r="J522" i="5"/>
  <c r="H522" i="5"/>
  <c r="I522" i="5" s="1"/>
  <c r="J521" i="5"/>
  <c r="H521" i="5"/>
  <c r="J520" i="5"/>
  <c r="H520" i="5"/>
  <c r="I520" i="5" s="1"/>
  <c r="J519" i="5"/>
  <c r="H519" i="5"/>
  <c r="J518" i="5"/>
  <c r="H518" i="5"/>
  <c r="I518" i="5" s="1"/>
  <c r="J517" i="5"/>
  <c r="H517" i="5"/>
  <c r="J516" i="5"/>
  <c r="H516" i="5"/>
  <c r="I516" i="5" s="1"/>
  <c r="J515" i="5"/>
  <c r="H515" i="5"/>
  <c r="J514" i="5"/>
  <c r="H514" i="5"/>
  <c r="I514" i="5" s="1"/>
  <c r="J513" i="5"/>
  <c r="H513" i="5"/>
  <c r="J512" i="5"/>
  <c r="H512" i="5"/>
  <c r="J511" i="5"/>
  <c r="H511" i="5"/>
  <c r="J510" i="5"/>
  <c r="H510" i="5"/>
  <c r="I510" i="5" s="1"/>
  <c r="J509" i="5"/>
  <c r="H509" i="5"/>
  <c r="J508" i="5"/>
  <c r="H508" i="5"/>
  <c r="I508" i="5" s="1"/>
  <c r="J507" i="5"/>
  <c r="H507" i="5"/>
  <c r="J506" i="5"/>
  <c r="H506" i="5"/>
  <c r="I506" i="5" s="1"/>
  <c r="F504" i="5"/>
  <c r="H503" i="5" s="1"/>
  <c r="E504" i="5"/>
  <c r="J501" i="5"/>
  <c r="H501" i="5"/>
  <c r="J500" i="5"/>
  <c r="H500" i="5"/>
  <c r="J499" i="5"/>
  <c r="H499" i="5"/>
  <c r="J498" i="5"/>
  <c r="H498" i="5"/>
  <c r="J497" i="5"/>
  <c r="H497" i="5"/>
  <c r="J496" i="5"/>
  <c r="H496" i="5"/>
  <c r="J495" i="5"/>
  <c r="H495" i="5"/>
  <c r="J494" i="5"/>
  <c r="H494" i="5"/>
  <c r="I494" i="5" s="1"/>
  <c r="J493" i="5"/>
  <c r="H493" i="5"/>
  <c r="J492" i="5"/>
  <c r="H492" i="5"/>
  <c r="I492" i="5" s="1"/>
  <c r="J491" i="5"/>
  <c r="H491" i="5"/>
  <c r="J490" i="5"/>
  <c r="H490" i="5"/>
  <c r="I490" i="5" s="1"/>
  <c r="J489" i="5"/>
  <c r="H489" i="5"/>
  <c r="J488" i="5"/>
  <c r="H488" i="5"/>
  <c r="I488" i="5" s="1"/>
  <c r="J487" i="5"/>
  <c r="H487" i="5"/>
  <c r="J486" i="5"/>
  <c r="H486" i="5"/>
  <c r="I486" i="5" s="1"/>
  <c r="J485" i="5"/>
  <c r="H485" i="5"/>
  <c r="J484" i="5"/>
  <c r="H484" i="5"/>
  <c r="I484" i="5" s="1"/>
  <c r="J483" i="5"/>
  <c r="H483" i="5"/>
  <c r="J482" i="5"/>
  <c r="H482" i="5"/>
  <c r="I482" i="5" s="1"/>
  <c r="J481" i="5"/>
  <c r="H481" i="5"/>
  <c r="J480" i="5"/>
  <c r="H480" i="5"/>
  <c r="I480" i="5" s="1"/>
  <c r="J479" i="5"/>
  <c r="H479" i="5"/>
  <c r="J478" i="5"/>
  <c r="H478" i="5"/>
  <c r="I478" i="5" s="1"/>
  <c r="J477" i="5"/>
  <c r="H477" i="5"/>
  <c r="J476" i="5"/>
  <c r="H476" i="5"/>
  <c r="I476" i="5" s="1"/>
  <c r="J475" i="5"/>
  <c r="H475" i="5"/>
  <c r="J474" i="5"/>
  <c r="H474" i="5"/>
  <c r="I474" i="5" s="1"/>
  <c r="J473" i="5"/>
  <c r="H473" i="5"/>
  <c r="J472" i="5"/>
  <c r="H472" i="5"/>
  <c r="I472" i="5" s="1"/>
  <c r="J471" i="5"/>
  <c r="H471" i="5"/>
  <c r="J470" i="5"/>
  <c r="H470" i="5"/>
  <c r="J469" i="5"/>
  <c r="H469" i="5"/>
  <c r="J468" i="5"/>
  <c r="H468" i="5"/>
  <c r="I468" i="5" s="1"/>
  <c r="J467" i="5"/>
  <c r="H467" i="5"/>
  <c r="J466" i="5"/>
  <c r="H466" i="5"/>
  <c r="I466" i="5" s="1"/>
  <c r="J465" i="5"/>
  <c r="H465" i="5"/>
  <c r="J464" i="5"/>
  <c r="H464" i="5"/>
  <c r="I464" i="5" s="1"/>
  <c r="J463" i="5"/>
  <c r="H463" i="5"/>
  <c r="J462" i="5"/>
  <c r="H462" i="5"/>
  <c r="I462" i="5" s="1"/>
  <c r="F460" i="5"/>
  <c r="H459" i="5" s="1"/>
  <c r="E460" i="5"/>
  <c r="J457" i="5"/>
  <c r="H457" i="5"/>
  <c r="I457" i="5" s="1"/>
  <c r="J456" i="5"/>
  <c r="H456" i="5"/>
  <c r="J455" i="5"/>
  <c r="H455" i="5"/>
  <c r="I455" i="5" s="1"/>
  <c r="J454" i="5"/>
  <c r="H454" i="5"/>
  <c r="J453" i="5"/>
  <c r="H453" i="5"/>
  <c r="I453" i="5" s="1"/>
  <c r="J452" i="5"/>
  <c r="H452" i="5"/>
  <c r="J451" i="5"/>
  <c r="H451" i="5"/>
  <c r="I451" i="5" s="1"/>
  <c r="J450" i="5"/>
  <c r="H450" i="5"/>
  <c r="J449" i="5"/>
  <c r="H449" i="5"/>
  <c r="I449" i="5" s="1"/>
  <c r="J448" i="5"/>
  <c r="H448" i="5"/>
  <c r="J447" i="5"/>
  <c r="H447" i="5"/>
  <c r="I447" i="5" s="1"/>
  <c r="J446" i="5"/>
  <c r="H446" i="5"/>
  <c r="J445" i="5"/>
  <c r="H445" i="5"/>
  <c r="I445" i="5" s="1"/>
  <c r="J444" i="5"/>
  <c r="H444" i="5"/>
  <c r="J443" i="5"/>
  <c r="H443" i="5"/>
  <c r="I443" i="5" s="1"/>
  <c r="J442" i="5"/>
  <c r="H442" i="5"/>
  <c r="J441" i="5"/>
  <c r="H441" i="5"/>
  <c r="I441" i="5" s="1"/>
  <c r="J440" i="5"/>
  <c r="H440" i="5"/>
  <c r="J439" i="5"/>
  <c r="H439" i="5"/>
  <c r="I439" i="5" s="1"/>
  <c r="J438" i="5"/>
  <c r="H438" i="5"/>
  <c r="J437" i="5"/>
  <c r="H437" i="5"/>
  <c r="I437" i="5" s="1"/>
  <c r="J436" i="5"/>
  <c r="H436" i="5"/>
  <c r="J435" i="5"/>
  <c r="H435" i="5"/>
  <c r="I435" i="5" s="1"/>
  <c r="J434" i="5"/>
  <c r="H434" i="5"/>
  <c r="J433" i="5"/>
  <c r="J432" i="5"/>
  <c r="H432" i="5"/>
  <c r="J431" i="5"/>
  <c r="H431" i="5"/>
  <c r="I431" i="5" s="1"/>
  <c r="J430" i="5"/>
  <c r="H430" i="5"/>
  <c r="J429" i="5"/>
  <c r="H429" i="5"/>
  <c r="I429" i="5" s="1"/>
  <c r="J428" i="5"/>
  <c r="H428" i="5"/>
  <c r="J427" i="5"/>
  <c r="H427" i="5"/>
  <c r="I427" i="5" s="1"/>
  <c r="J426" i="5"/>
  <c r="H426" i="5"/>
  <c r="J425" i="5"/>
  <c r="H425" i="5"/>
  <c r="I425" i="5" s="1"/>
  <c r="F423" i="5"/>
  <c r="H422" i="5" s="1"/>
  <c r="E423" i="5"/>
  <c r="J420" i="5"/>
  <c r="H420" i="5"/>
  <c r="I420" i="5" s="1"/>
  <c r="J419" i="5"/>
  <c r="H419" i="5"/>
  <c r="J418" i="5"/>
  <c r="H418" i="5"/>
  <c r="I418" i="5" s="1"/>
  <c r="J417" i="5"/>
  <c r="H417" i="5"/>
  <c r="J416" i="5"/>
  <c r="H416" i="5"/>
  <c r="I416" i="5" s="1"/>
  <c r="J415" i="5"/>
  <c r="H415" i="5"/>
  <c r="J414" i="5"/>
  <c r="H414" i="5"/>
  <c r="I414" i="5" s="1"/>
  <c r="J413" i="5"/>
  <c r="H413" i="5"/>
  <c r="J412" i="5"/>
  <c r="H412" i="5"/>
  <c r="I412" i="5" s="1"/>
  <c r="J411" i="5"/>
  <c r="H411" i="5"/>
  <c r="I411" i="5" s="1"/>
  <c r="J410" i="5"/>
  <c r="H410" i="5"/>
  <c r="I410" i="5" s="1"/>
  <c r="J409" i="5"/>
  <c r="H409" i="5"/>
  <c r="I409" i="5" s="1"/>
  <c r="J408" i="5"/>
  <c r="H408" i="5"/>
  <c r="I408" i="5" s="1"/>
  <c r="J407" i="5"/>
  <c r="H407" i="5"/>
  <c r="I407" i="5" s="1"/>
  <c r="J406" i="5"/>
  <c r="H406" i="5"/>
  <c r="I406" i="5" s="1"/>
  <c r="J405" i="5"/>
  <c r="H405" i="5"/>
  <c r="I405" i="5" s="1"/>
  <c r="J404" i="5"/>
  <c r="H404" i="5"/>
  <c r="I404" i="5" s="1"/>
  <c r="J403" i="5"/>
  <c r="H403" i="5"/>
  <c r="I448" i="5" l="1"/>
  <c r="I479" i="5"/>
  <c r="E526" i="5"/>
  <c r="I530" i="5"/>
  <c r="I430" i="5"/>
  <c r="E459" i="5"/>
  <c r="H460" i="5"/>
  <c r="I495" i="5"/>
  <c r="I496" i="5"/>
  <c r="I497" i="5"/>
  <c r="I498" i="5"/>
  <c r="I499" i="5"/>
  <c r="I500" i="5"/>
  <c r="I501" i="5"/>
  <c r="E503" i="5"/>
  <c r="I507" i="5"/>
  <c r="I546" i="5"/>
  <c r="I417" i="5"/>
  <c r="I440" i="5"/>
  <c r="I456" i="5"/>
  <c r="I469" i="5"/>
  <c r="I470" i="5"/>
  <c r="I471" i="5"/>
  <c r="I487" i="5"/>
  <c r="I517" i="5"/>
  <c r="I538" i="5"/>
  <c r="I554" i="5"/>
  <c r="I413" i="5"/>
  <c r="E422" i="5"/>
  <c r="I426" i="5"/>
  <c r="I436" i="5"/>
  <c r="I444" i="5"/>
  <c r="I452" i="5"/>
  <c r="I465" i="5"/>
  <c r="I475" i="5"/>
  <c r="I483" i="5"/>
  <c r="I491" i="5"/>
  <c r="I511" i="5"/>
  <c r="I512" i="5"/>
  <c r="I513" i="5"/>
  <c r="I521" i="5"/>
  <c r="I534" i="5"/>
  <c r="I542" i="5"/>
  <c r="I550" i="5"/>
  <c r="I558" i="5"/>
  <c r="I565" i="5"/>
  <c r="E569" i="5"/>
  <c r="I910" i="5"/>
  <c r="I883" i="5"/>
  <c r="I852" i="5"/>
  <c r="I722" i="5"/>
  <c r="I628" i="5"/>
  <c r="I570" i="5"/>
  <c r="I751" i="5"/>
  <c r="I655" i="5"/>
  <c r="I783" i="5"/>
  <c r="I680" i="5"/>
  <c r="I403" i="5"/>
  <c r="I415" i="5"/>
  <c r="I419" i="5"/>
  <c r="H423" i="5"/>
  <c r="I428" i="5"/>
  <c r="I432" i="5"/>
  <c r="I433" i="5"/>
  <c r="I434" i="5"/>
  <c r="I438" i="5"/>
  <c r="I442" i="5"/>
  <c r="I446" i="5"/>
  <c r="I450" i="5"/>
  <c r="I454" i="5"/>
  <c r="I463" i="5"/>
  <c r="I467" i="5"/>
  <c r="I473" i="5"/>
  <c r="I477" i="5"/>
  <c r="I481" i="5"/>
  <c r="I485" i="5"/>
  <c r="I489" i="5"/>
  <c r="I493" i="5"/>
  <c r="H504" i="5"/>
  <c r="I509" i="5"/>
  <c r="I515" i="5"/>
  <c r="I519" i="5"/>
  <c r="I523" i="5"/>
  <c r="H527" i="5"/>
  <c r="I532" i="5"/>
  <c r="I536" i="5"/>
  <c r="I540" i="5"/>
  <c r="I544" i="5"/>
  <c r="I548" i="5"/>
  <c r="I552" i="5"/>
  <c r="I556" i="5"/>
  <c r="I560" i="5"/>
  <c r="I563" i="5"/>
  <c r="I567" i="5"/>
  <c r="I813" i="5"/>
  <c r="I599" i="5"/>
  <c r="J402" i="5"/>
  <c r="H402" i="5"/>
  <c r="I402" i="5" s="1"/>
  <c r="J401" i="5"/>
  <c r="H401" i="5"/>
  <c r="J400" i="5"/>
  <c r="H400" i="5"/>
  <c r="I400" i="5" s="1"/>
  <c r="J399" i="5"/>
  <c r="H399" i="5"/>
  <c r="J398" i="5"/>
  <c r="H398" i="5"/>
  <c r="I398" i="5" s="1"/>
  <c r="J397" i="5"/>
  <c r="H397" i="5"/>
  <c r="J396" i="5"/>
  <c r="H396" i="5"/>
  <c r="I396" i="5" s="1"/>
  <c r="J395" i="5"/>
  <c r="H395" i="5"/>
  <c r="J394" i="5"/>
  <c r="H394" i="5"/>
  <c r="I394" i="5" s="1"/>
  <c r="J393" i="5"/>
  <c r="H393" i="5"/>
  <c r="J392" i="5"/>
  <c r="H392" i="5"/>
  <c r="I392" i="5" s="1"/>
  <c r="J391" i="5"/>
  <c r="H391" i="5"/>
  <c r="J390" i="5"/>
  <c r="H390" i="5"/>
  <c r="I390" i="5" s="1"/>
  <c r="J389" i="5"/>
  <c r="H389" i="5"/>
  <c r="F387" i="5"/>
  <c r="H386" i="5" s="1"/>
  <c r="E387" i="5"/>
  <c r="J384" i="5"/>
  <c r="H384" i="5"/>
  <c r="J383" i="5"/>
  <c r="H383" i="5"/>
  <c r="I383" i="5" s="1"/>
  <c r="J382" i="5"/>
  <c r="H382" i="5"/>
  <c r="J381" i="5"/>
  <c r="H381" i="5"/>
  <c r="I381" i="5" s="1"/>
  <c r="J380" i="5"/>
  <c r="H380" i="5"/>
  <c r="J379" i="5"/>
  <c r="H379" i="5"/>
  <c r="I379" i="5" s="1"/>
  <c r="J378" i="5"/>
  <c r="H378" i="5"/>
  <c r="J377" i="5"/>
  <c r="H377" i="5"/>
  <c r="I377" i="5" s="1"/>
  <c r="J376" i="5"/>
  <c r="H376" i="5"/>
  <c r="J375" i="5"/>
  <c r="H375" i="5"/>
  <c r="J374" i="5"/>
  <c r="H374" i="5"/>
  <c r="F372" i="5"/>
  <c r="E372" i="5"/>
  <c r="J369" i="5"/>
  <c r="H369" i="5"/>
  <c r="J368" i="5"/>
  <c r="H368" i="5"/>
  <c r="I368" i="5" s="1"/>
  <c r="J367" i="5"/>
  <c r="H367" i="5"/>
  <c r="J366" i="5"/>
  <c r="H366" i="5"/>
  <c r="I366" i="5" s="1"/>
  <c r="J365" i="5"/>
  <c r="H365" i="5"/>
  <c r="J364" i="5"/>
  <c r="H364" i="5"/>
  <c r="I364" i="5" s="1"/>
  <c r="J363" i="5"/>
  <c r="H363" i="5"/>
  <c r="J362" i="5"/>
  <c r="H362" i="5"/>
  <c r="I362" i="5" s="1"/>
  <c r="J361" i="5"/>
  <c r="H361" i="5"/>
  <c r="J360" i="5"/>
  <c r="H360" i="5"/>
  <c r="I360" i="5" s="1"/>
  <c r="J359" i="5"/>
  <c r="H359" i="5"/>
  <c r="I359" i="5" s="1"/>
  <c r="J358" i="5"/>
  <c r="H358" i="5"/>
  <c r="I358" i="5" s="1"/>
  <c r="J357" i="5"/>
  <c r="H357" i="5"/>
  <c r="I357" i="5" s="1"/>
  <c r="J356" i="5"/>
  <c r="H356" i="5"/>
  <c r="I356" i="5" s="1"/>
  <c r="J355" i="5"/>
  <c r="H355" i="5"/>
  <c r="I355" i="5" s="1"/>
  <c r="J354" i="5"/>
  <c r="H354" i="5"/>
  <c r="I354" i="5" s="1"/>
  <c r="J353" i="5"/>
  <c r="H353" i="5"/>
  <c r="I353" i="5" s="1"/>
  <c r="J352" i="5"/>
  <c r="H352" i="5"/>
  <c r="I352" i="5" s="1"/>
  <c r="J351" i="5"/>
  <c r="H351" i="5"/>
  <c r="I351" i="5" s="1"/>
  <c r="J350" i="5"/>
  <c r="H350" i="5"/>
  <c r="I350" i="5" s="1"/>
  <c r="J349" i="5"/>
  <c r="H349" i="5"/>
  <c r="J348" i="5"/>
  <c r="H348" i="5"/>
  <c r="I348" i="5" s="1"/>
  <c r="J347" i="5"/>
  <c r="H347" i="5"/>
  <c r="J346" i="5"/>
  <c r="H346" i="5"/>
  <c r="J345" i="5"/>
  <c r="H345" i="5"/>
  <c r="J344" i="5"/>
  <c r="H344" i="5"/>
  <c r="I344" i="5" s="1"/>
  <c r="J343" i="5"/>
  <c r="H343" i="5"/>
  <c r="J342" i="5"/>
  <c r="H342" i="5"/>
  <c r="I342" i="5" s="1"/>
  <c r="F340" i="5"/>
  <c r="H339" i="5" s="1"/>
  <c r="E340" i="5"/>
  <c r="J337" i="5"/>
  <c r="H337" i="5"/>
  <c r="I337" i="5" s="1"/>
  <c r="J336" i="5"/>
  <c r="H336" i="5"/>
  <c r="J335" i="5"/>
  <c r="H335" i="5"/>
  <c r="I335" i="5" s="1"/>
  <c r="J334" i="5"/>
  <c r="H334" i="5"/>
  <c r="J333" i="5"/>
  <c r="H333" i="5"/>
  <c r="I333" i="5" s="1"/>
  <c r="J332" i="5"/>
  <c r="H332" i="5"/>
  <c r="J331" i="5"/>
  <c r="H331" i="5"/>
  <c r="I331" i="5" s="1"/>
  <c r="J330" i="5"/>
  <c r="H330" i="5"/>
  <c r="J329" i="5"/>
  <c r="H329" i="5"/>
  <c r="I329" i="5" s="1"/>
  <c r="J328" i="5"/>
  <c r="H328" i="5"/>
  <c r="J327" i="5"/>
  <c r="H327" i="5"/>
  <c r="I327" i="5" s="1"/>
  <c r="J326" i="5"/>
  <c r="H326" i="5"/>
  <c r="J325" i="5"/>
  <c r="H325" i="5"/>
  <c r="I325" i="5" s="1"/>
  <c r="J324" i="5"/>
  <c r="H324" i="5"/>
  <c r="J323" i="5"/>
  <c r="H323" i="5"/>
  <c r="I323" i="5" s="1"/>
  <c r="J322" i="5"/>
  <c r="H322" i="5"/>
  <c r="J321" i="5"/>
  <c r="H321" i="5"/>
  <c r="I321" i="5" s="1"/>
  <c r="J320" i="5"/>
  <c r="H320" i="5"/>
  <c r="J319" i="5"/>
  <c r="H319" i="5"/>
  <c r="I319" i="5" s="1"/>
  <c r="J318" i="5"/>
  <c r="H318" i="5"/>
  <c r="J317" i="5"/>
  <c r="H317" i="5"/>
  <c r="I317" i="5" s="1"/>
  <c r="J316" i="5"/>
  <c r="H316" i="5"/>
  <c r="F314" i="5"/>
  <c r="H313" i="5" s="1"/>
  <c r="E314" i="5"/>
  <c r="J311" i="5"/>
  <c r="H311" i="5"/>
  <c r="J310" i="5"/>
  <c r="H310" i="5"/>
  <c r="I310" i="5" s="1"/>
  <c r="J309" i="5"/>
  <c r="H309" i="5"/>
  <c r="J308" i="5"/>
  <c r="H308" i="5"/>
  <c r="I308" i="5" s="1"/>
  <c r="J307" i="5"/>
  <c r="H307" i="5"/>
  <c r="J306" i="5"/>
  <c r="H306" i="5"/>
  <c r="I306" i="5" s="1"/>
  <c r="J305" i="5"/>
  <c r="H305" i="5"/>
  <c r="J304" i="5"/>
  <c r="H304" i="5"/>
  <c r="I304" i="5" s="1"/>
  <c r="J303" i="5"/>
  <c r="H303" i="5"/>
  <c r="J302" i="5"/>
  <c r="H302" i="5"/>
  <c r="I302" i="5" s="1"/>
  <c r="J301" i="5"/>
  <c r="H301" i="5"/>
  <c r="J300" i="5"/>
  <c r="H300" i="5"/>
  <c r="I300" i="5" s="1"/>
  <c r="J299" i="5"/>
  <c r="H299" i="5"/>
  <c r="J298" i="5"/>
  <c r="H298" i="5"/>
  <c r="I298" i="5" s="1"/>
  <c r="J297" i="5"/>
  <c r="H297" i="5"/>
  <c r="J296" i="5"/>
  <c r="H296" i="5"/>
  <c r="I296" i="5" s="1"/>
  <c r="J295" i="5"/>
  <c r="H295" i="5"/>
  <c r="J294" i="5"/>
  <c r="H294" i="5"/>
  <c r="I294" i="5" s="1"/>
  <c r="J293" i="5"/>
  <c r="H293" i="5"/>
  <c r="J292" i="5"/>
  <c r="H292" i="5"/>
  <c r="I292" i="5" s="1"/>
  <c r="J291" i="5"/>
  <c r="H291" i="5"/>
  <c r="J290" i="5"/>
  <c r="H290" i="5"/>
  <c r="I290" i="5" s="1"/>
  <c r="J289" i="5"/>
  <c r="H289" i="5"/>
  <c r="J288" i="5"/>
  <c r="H288" i="5"/>
  <c r="I288" i="5" s="1"/>
  <c r="J287" i="5"/>
  <c r="H287" i="5"/>
  <c r="F285" i="5"/>
  <c r="H284" i="5" s="1"/>
  <c r="E285" i="5"/>
  <c r="J282" i="5"/>
  <c r="H282" i="5"/>
  <c r="J281" i="5"/>
  <c r="H281" i="5"/>
  <c r="I281" i="5" s="1"/>
  <c r="J280" i="5"/>
  <c r="H280" i="5"/>
  <c r="J279" i="5"/>
  <c r="H279" i="5"/>
  <c r="I279" i="5" s="1"/>
  <c r="J278" i="5"/>
  <c r="H278" i="5"/>
  <c r="J277" i="5"/>
  <c r="H277" i="5"/>
  <c r="I277" i="5" s="1"/>
  <c r="J276" i="5"/>
  <c r="H276" i="5"/>
  <c r="J275" i="5"/>
  <c r="H275" i="5"/>
  <c r="I275" i="5" s="1"/>
  <c r="J274" i="5"/>
  <c r="H274" i="5"/>
  <c r="J273" i="5"/>
  <c r="H273" i="5"/>
  <c r="I273" i="5" s="1"/>
  <c r="J272" i="5"/>
  <c r="H272" i="5"/>
  <c r="J271" i="5"/>
  <c r="H271" i="5"/>
  <c r="I271" i="5" s="1"/>
  <c r="J270" i="5"/>
  <c r="H270" i="5"/>
  <c r="J269" i="5"/>
  <c r="H269" i="5"/>
  <c r="I269" i="5" s="1"/>
  <c r="J268" i="5"/>
  <c r="H268" i="5"/>
  <c r="J267" i="5"/>
  <c r="H267" i="5"/>
  <c r="I267" i="5" s="1"/>
  <c r="J266" i="5"/>
  <c r="H266" i="5"/>
  <c r="I266" i="5" s="1"/>
  <c r="J265" i="5"/>
  <c r="H265" i="5"/>
  <c r="I265" i="5" s="1"/>
  <c r="J264" i="5"/>
  <c r="H264" i="5"/>
  <c r="J263" i="5"/>
  <c r="H263" i="5"/>
  <c r="I263" i="5" s="1"/>
  <c r="J262" i="5"/>
  <c r="H262" i="5"/>
  <c r="J261" i="5"/>
  <c r="H261" i="5"/>
  <c r="I261" i="5" s="1"/>
  <c r="J260" i="5"/>
  <c r="H260" i="5"/>
  <c r="F258" i="5"/>
  <c r="H257" i="5" s="1"/>
  <c r="E258" i="5"/>
  <c r="J255" i="5"/>
  <c r="H255" i="5"/>
  <c r="J254" i="5"/>
  <c r="H254" i="5"/>
  <c r="I254" i="5" s="1"/>
  <c r="J253" i="5"/>
  <c r="H253" i="5"/>
  <c r="J252" i="5"/>
  <c r="H252" i="5"/>
  <c r="I252" i="5" s="1"/>
  <c r="J251" i="5"/>
  <c r="H251" i="5"/>
  <c r="J250" i="5"/>
  <c r="H250" i="5"/>
  <c r="I250" i="5" s="1"/>
  <c r="J249" i="5"/>
  <c r="H249" i="5"/>
  <c r="J248" i="5"/>
  <c r="H248" i="5"/>
  <c r="I248" i="5" s="1"/>
  <c r="J247" i="5"/>
  <c r="H247" i="5"/>
  <c r="J246" i="5"/>
  <c r="H246" i="5"/>
  <c r="I246" i="5" s="1"/>
  <c r="J245" i="5"/>
  <c r="H245" i="5"/>
  <c r="J244" i="5"/>
  <c r="H244" i="5"/>
  <c r="I244" i="5" s="1"/>
  <c r="J243" i="5"/>
  <c r="H243" i="5"/>
  <c r="J242" i="5"/>
  <c r="H242" i="5"/>
  <c r="I242" i="5" s="1"/>
  <c r="J241" i="5"/>
  <c r="H241" i="5"/>
  <c r="J240" i="5"/>
  <c r="H240" i="5"/>
  <c r="I240" i="5" s="1"/>
  <c r="J239" i="5"/>
  <c r="H239" i="5"/>
  <c r="J238" i="5"/>
  <c r="H238" i="5"/>
  <c r="I238" i="5" s="1"/>
  <c r="D238" i="5"/>
  <c r="J237" i="5"/>
  <c r="H237" i="5"/>
  <c r="J236" i="5"/>
  <c r="H236" i="5"/>
  <c r="I236" i="5" s="1"/>
  <c r="J235" i="5"/>
  <c r="H235" i="5"/>
  <c r="J234" i="5"/>
  <c r="H234" i="5"/>
  <c r="I234" i="5" s="1"/>
  <c r="J233" i="5"/>
  <c r="H233" i="5"/>
  <c r="J232" i="5"/>
  <c r="I232" i="5"/>
  <c r="J231" i="5"/>
  <c r="H231" i="5"/>
  <c r="J230" i="5"/>
  <c r="H230" i="5"/>
  <c r="I230" i="5" s="1"/>
  <c r="D230" i="5"/>
  <c r="J229" i="5"/>
  <c r="D229" i="5"/>
  <c r="F227" i="5"/>
  <c r="E227" i="5"/>
  <c r="F226" i="5"/>
  <c r="J224" i="5"/>
  <c r="H224" i="5"/>
  <c r="J223" i="5"/>
  <c r="H223" i="5"/>
  <c r="I223" i="5" s="1"/>
  <c r="J222" i="5"/>
  <c r="H222" i="5"/>
  <c r="J221" i="5"/>
  <c r="H221" i="5"/>
  <c r="I221" i="5" s="1"/>
  <c r="J220" i="5"/>
  <c r="H220" i="5"/>
  <c r="J219" i="5"/>
  <c r="H219" i="5"/>
  <c r="I219" i="5" s="1"/>
  <c r="J218" i="5"/>
  <c r="H218" i="5"/>
  <c r="J217" i="5"/>
  <c r="H217" i="5"/>
  <c r="I217" i="5" s="1"/>
  <c r="J216" i="5"/>
  <c r="H216" i="5"/>
  <c r="J215" i="5"/>
  <c r="H215" i="5"/>
  <c r="I215" i="5" s="1"/>
  <c r="J214" i="5"/>
  <c r="H214" i="5"/>
  <c r="J213" i="5"/>
  <c r="H213" i="5"/>
  <c r="I213" i="5" s="1"/>
  <c r="J212" i="5"/>
  <c r="H212" i="5"/>
  <c r="J211" i="5"/>
  <c r="H211" i="5"/>
  <c r="I211" i="5" s="1"/>
  <c r="J210" i="5"/>
  <c r="H210" i="5"/>
  <c r="J209" i="5"/>
  <c r="H209" i="5"/>
  <c r="I209" i="5" s="1"/>
  <c r="J208" i="5"/>
  <c r="H208" i="5"/>
  <c r="J207" i="5"/>
  <c r="H207" i="5"/>
  <c r="I207" i="5" s="1"/>
  <c r="J206" i="5"/>
  <c r="H206" i="5"/>
  <c r="J205" i="5"/>
  <c r="H205" i="5"/>
  <c r="I205" i="5" s="1"/>
  <c r="J204" i="5"/>
  <c r="H204" i="5"/>
  <c r="J203" i="5"/>
  <c r="H203" i="5"/>
  <c r="I203" i="5" s="1"/>
  <c r="J202" i="5"/>
  <c r="H202" i="5"/>
  <c r="J201" i="5"/>
  <c r="H201" i="5"/>
  <c r="I201" i="5" s="1"/>
  <c r="J200" i="5"/>
  <c r="H200" i="5"/>
  <c r="J199" i="5"/>
  <c r="H199" i="5"/>
  <c r="I199" i="5" s="1"/>
  <c r="J198" i="5"/>
  <c r="H198" i="5"/>
  <c r="I198" i="5" s="1"/>
  <c r="J197" i="5"/>
  <c r="H197" i="5"/>
  <c r="I197" i="5" s="1"/>
  <c r="F195" i="5"/>
  <c r="H194" i="5" s="1"/>
  <c r="E195" i="5"/>
  <c r="J192" i="5"/>
  <c r="H192" i="5"/>
  <c r="I192" i="5" s="1"/>
  <c r="J191" i="5"/>
  <c r="H191" i="5"/>
  <c r="J190" i="5"/>
  <c r="H190" i="5"/>
  <c r="I190" i="5" s="1"/>
  <c r="J189" i="5"/>
  <c r="H189" i="5"/>
  <c r="J188" i="5"/>
  <c r="H188" i="5"/>
  <c r="I188" i="5" s="1"/>
  <c r="J187" i="5"/>
  <c r="H187" i="5"/>
  <c r="J186" i="5"/>
  <c r="H186" i="5"/>
  <c r="I186" i="5" s="1"/>
  <c r="J185" i="5"/>
  <c r="H185" i="5"/>
  <c r="J184" i="5"/>
  <c r="H184" i="5"/>
  <c r="I184" i="5" s="1"/>
  <c r="J183" i="5"/>
  <c r="H183" i="5"/>
  <c r="J182" i="5"/>
  <c r="H182" i="5"/>
  <c r="I182" i="5" s="1"/>
  <c r="J181" i="5"/>
  <c r="H181" i="5"/>
  <c r="J180" i="5"/>
  <c r="H180" i="5"/>
  <c r="I180" i="5" s="1"/>
  <c r="J179" i="5"/>
  <c r="H179" i="5"/>
  <c r="J178" i="5"/>
  <c r="H178" i="5"/>
  <c r="I178" i="5" s="1"/>
  <c r="J177" i="5"/>
  <c r="H177" i="5"/>
  <c r="J176" i="5"/>
  <c r="H176" i="5"/>
  <c r="I176" i="5" s="1"/>
  <c r="J175" i="5"/>
  <c r="H175" i="5"/>
  <c r="J174" i="5"/>
  <c r="H174" i="5"/>
  <c r="I174" i="5" s="1"/>
  <c r="J173" i="5"/>
  <c r="H173" i="5"/>
  <c r="J172" i="5"/>
  <c r="H172" i="5"/>
  <c r="I172" i="5" s="1"/>
  <c r="J171" i="5"/>
  <c r="H171" i="5"/>
  <c r="J170" i="5"/>
  <c r="H170" i="5"/>
  <c r="I170" i="5" s="1"/>
  <c r="J169" i="5"/>
  <c r="H169" i="5"/>
  <c r="J168" i="5"/>
  <c r="H168" i="5"/>
  <c r="I168" i="5" s="1"/>
  <c r="J167" i="5"/>
  <c r="H167" i="5"/>
  <c r="I167" i="5" s="1"/>
  <c r="J166" i="5"/>
  <c r="H166" i="5"/>
  <c r="I166" i="5" s="1"/>
  <c r="H371" i="5" l="1"/>
  <c r="D227" i="5"/>
  <c r="D226" i="5" s="1"/>
  <c r="H387" i="5"/>
  <c r="I293" i="5"/>
  <c r="E226" i="5"/>
  <c r="H372" i="5"/>
  <c r="I324" i="5"/>
  <c r="I224" i="5"/>
  <c r="I189" i="5"/>
  <c r="I231" i="5"/>
  <c r="I361" i="5"/>
  <c r="I241" i="5"/>
  <c r="H258" i="5"/>
  <c r="I173" i="5"/>
  <c r="I208" i="5"/>
  <c r="E257" i="5"/>
  <c r="I270" i="5"/>
  <c r="I309" i="5"/>
  <c r="E339" i="5"/>
  <c r="E386" i="5"/>
  <c r="I181" i="5"/>
  <c r="I200" i="5"/>
  <c r="I216" i="5"/>
  <c r="I249" i="5"/>
  <c r="I264" i="5"/>
  <c r="I278" i="5"/>
  <c r="H285" i="5"/>
  <c r="I301" i="5"/>
  <c r="E313" i="5"/>
  <c r="I316" i="5"/>
  <c r="H314" i="5"/>
  <c r="I332" i="5"/>
  <c r="H340" i="5"/>
  <c r="I345" i="5"/>
  <c r="I346" i="5"/>
  <c r="I347" i="5"/>
  <c r="I369" i="5"/>
  <c r="E371" i="5"/>
  <c r="I378" i="5"/>
  <c r="I393" i="5"/>
  <c r="I401" i="5"/>
  <c r="I504" i="5"/>
  <c r="I423" i="5"/>
  <c r="I169" i="5"/>
  <c r="I177" i="5"/>
  <c r="I185" i="5"/>
  <c r="E194" i="5"/>
  <c r="I204" i="5"/>
  <c r="I212" i="5"/>
  <c r="I220" i="5"/>
  <c r="I229" i="5"/>
  <c r="I235" i="5"/>
  <c r="I245" i="5"/>
  <c r="I253" i="5"/>
  <c r="I260" i="5"/>
  <c r="I274" i="5"/>
  <c r="I282" i="5"/>
  <c r="E284" i="5"/>
  <c r="I289" i="5"/>
  <c r="I297" i="5"/>
  <c r="I305" i="5"/>
  <c r="I320" i="5"/>
  <c r="I328" i="5"/>
  <c r="I336" i="5"/>
  <c r="I365" i="5"/>
  <c r="I382" i="5"/>
  <c r="I389" i="5"/>
  <c r="I397" i="5"/>
  <c r="I527" i="5"/>
  <c r="I460" i="5"/>
  <c r="I171" i="5"/>
  <c r="I175" i="5"/>
  <c r="I179" i="5"/>
  <c r="I183" i="5"/>
  <c r="I187" i="5"/>
  <c r="I191" i="5"/>
  <c r="H195" i="5"/>
  <c r="I202" i="5"/>
  <c r="I206" i="5"/>
  <c r="I210" i="5"/>
  <c r="I214" i="5"/>
  <c r="I218" i="5"/>
  <c r="I222" i="5"/>
  <c r="H227" i="5"/>
  <c r="I233" i="5"/>
  <c r="I237" i="5"/>
  <c r="I239" i="5"/>
  <c r="I243" i="5"/>
  <c r="I247" i="5"/>
  <c r="I251" i="5"/>
  <c r="I255" i="5"/>
  <c r="I262" i="5"/>
  <c r="I268" i="5"/>
  <c r="I272" i="5"/>
  <c r="I276" i="5"/>
  <c r="I280" i="5"/>
  <c r="I287" i="5"/>
  <c r="I291" i="5"/>
  <c r="I295" i="5"/>
  <c r="I299" i="5"/>
  <c r="I303" i="5"/>
  <c r="I307" i="5"/>
  <c r="I311" i="5"/>
  <c r="I318" i="5"/>
  <c r="I322" i="5"/>
  <c r="I326" i="5"/>
  <c r="I330" i="5"/>
  <c r="I334" i="5"/>
  <c r="I343" i="5"/>
  <c r="I349" i="5"/>
  <c r="I363" i="5"/>
  <c r="I367" i="5"/>
  <c r="I374" i="5"/>
  <c r="I375" i="5"/>
  <c r="I376" i="5"/>
  <c r="I380" i="5"/>
  <c r="I384" i="5"/>
  <c r="I391" i="5"/>
  <c r="I395" i="5"/>
  <c r="I399" i="5"/>
  <c r="H164" i="5"/>
  <c r="F164" i="5"/>
  <c r="E164" i="5"/>
  <c r="J161" i="5"/>
  <c r="H161" i="5"/>
  <c r="I161" i="5" s="1"/>
  <c r="J160" i="5"/>
  <c r="H160" i="5"/>
  <c r="J159" i="5"/>
  <c r="H159" i="5"/>
  <c r="J158" i="5"/>
  <c r="H158" i="5"/>
  <c r="J157" i="5"/>
  <c r="H157" i="5"/>
  <c r="I157" i="5" s="1"/>
  <c r="J156" i="5"/>
  <c r="H156" i="5"/>
  <c r="J155" i="5"/>
  <c r="H155" i="5"/>
  <c r="I155" i="5" s="1"/>
  <c r="J154" i="5"/>
  <c r="H154" i="5"/>
  <c r="J153" i="5"/>
  <c r="H153" i="5"/>
  <c r="J152" i="5"/>
  <c r="H152" i="5"/>
  <c r="I152" i="5" s="1"/>
  <c r="J151" i="5"/>
  <c r="H151" i="5"/>
  <c r="J150" i="5"/>
  <c r="H150" i="5"/>
  <c r="I150" i="5" s="1"/>
  <c r="J149" i="5"/>
  <c r="H149" i="5"/>
  <c r="I149" i="5" s="1"/>
  <c r="J148" i="5"/>
  <c r="H148" i="5"/>
  <c r="J147" i="5"/>
  <c r="H147" i="5"/>
  <c r="J146" i="5"/>
  <c r="H146" i="5"/>
  <c r="J145" i="5"/>
  <c r="H145" i="5"/>
  <c r="J144" i="5"/>
  <c r="H144" i="5"/>
  <c r="J143" i="5"/>
  <c r="H143" i="5"/>
  <c r="I143" i="5" s="1"/>
  <c r="J142" i="5"/>
  <c r="H142" i="5"/>
  <c r="J141" i="5"/>
  <c r="H141" i="5"/>
  <c r="I141" i="5" s="1"/>
  <c r="J140" i="5"/>
  <c r="H140" i="5"/>
  <c r="J139" i="5"/>
  <c r="H139" i="5"/>
  <c r="I139" i="5" s="1"/>
  <c r="J138" i="5"/>
  <c r="H138" i="5"/>
  <c r="J137" i="5"/>
  <c r="H137" i="5"/>
  <c r="I137" i="5" s="1"/>
  <c r="J136" i="5"/>
  <c r="H136" i="5"/>
  <c r="J135" i="5"/>
  <c r="H135" i="5"/>
  <c r="I135" i="5" s="1"/>
  <c r="J134" i="5"/>
  <c r="H134" i="5"/>
  <c r="J133" i="5"/>
  <c r="H133" i="5"/>
  <c r="I133" i="5" s="1"/>
  <c r="J132" i="5"/>
  <c r="H132" i="5"/>
  <c r="J131" i="5"/>
  <c r="H131" i="5"/>
  <c r="I131" i="5" s="1"/>
  <c r="J130" i="5"/>
  <c r="H130" i="5"/>
  <c r="J129" i="5"/>
  <c r="H129" i="5"/>
  <c r="I129" i="5" s="1"/>
  <c r="J128" i="5"/>
  <c r="H128" i="5"/>
  <c r="J127" i="5"/>
  <c r="H127" i="5"/>
  <c r="I127" i="5" s="1"/>
  <c r="J126" i="5"/>
  <c r="H126" i="5"/>
  <c r="J125" i="5"/>
  <c r="H125" i="5"/>
  <c r="I125" i="5" s="1"/>
  <c r="F123" i="5"/>
  <c r="H122" i="5" s="1"/>
  <c r="E123" i="5"/>
  <c r="J120" i="5"/>
  <c r="H120" i="5"/>
  <c r="J119" i="5"/>
  <c r="H119" i="5"/>
  <c r="I119" i="5" s="1"/>
  <c r="J118" i="5"/>
  <c r="H118" i="5"/>
  <c r="J117" i="5"/>
  <c r="H117" i="5"/>
  <c r="I117" i="5" s="1"/>
  <c r="J116" i="5"/>
  <c r="H116" i="5"/>
  <c r="J115" i="5"/>
  <c r="H115" i="5"/>
  <c r="I115" i="5" s="1"/>
  <c r="J114" i="5"/>
  <c r="H114" i="5"/>
  <c r="J113" i="5"/>
  <c r="H113" i="5"/>
  <c r="I113" i="5" s="1"/>
  <c r="J112" i="5"/>
  <c r="H112" i="5"/>
  <c r="J111" i="5"/>
  <c r="H111" i="5"/>
  <c r="I111" i="5" s="1"/>
  <c r="J110" i="5"/>
  <c r="H110" i="5"/>
  <c r="J109" i="5"/>
  <c r="H109" i="5"/>
  <c r="I109" i="5" s="1"/>
  <c r="J108" i="5"/>
  <c r="H108" i="5"/>
  <c r="J107" i="5"/>
  <c r="H107" i="5"/>
  <c r="I107" i="5" s="1"/>
  <c r="J106" i="5"/>
  <c r="H106" i="5"/>
  <c r="I106" i="5" s="1"/>
  <c r="J105" i="5"/>
  <c r="H105" i="5"/>
  <c r="I105" i="5" s="1"/>
  <c r="J104" i="5"/>
  <c r="H104" i="5"/>
  <c r="I104" i="5" s="1"/>
  <c r="J103" i="5"/>
  <c r="H103" i="5"/>
  <c r="I103" i="5" s="1"/>
  <c r="J102" i="5"/>
  <c r="H102" i="5"/>
  <c r="I102" i="5" s="1"/>
  <c r="J101" i="5"/>
  <c r="H101" i="5"/>
  <c r="I101" i="5" s="1"/>
  <c r="J100" i="5"/>
  <c r="H100" i="5"/>
  <c r="I100" i="5" s="1"/>
  <c r="J99" i="5"/>
  <c r="H99" i="5"/>
  <c r="I99" i="5" s="1"/>
  <c r="J98" i="5"/>
  <c r="H98" i="5"/>
  <c r="I98" i="5" s="1"/>
  <c r="J97" i="5"/>
  <c r="H97" i="5"/>
  <c r="I97" i="5" s="1"/>
  <c r="J96" i="5"/>
  <c r="H96" i="5"/>
  <c r="I96" i="5" s="1"/>
  <c r="J95" i="5"/>
  <c r="H95" i="5"/>
  <c r="I95" i="5" s="1"/>
  <c r="J94" i="5"/>
  <c r="H94" i="5"/>
  <c r="I94" i="5" s="1"/>
  <c r="J93" i="5"/>
  <c r="H93" i="5"/>
  <c r="I93" i="5" s="1"/>
  <c r="F91" i="5"/>
  <c r="H90" i="5" s="1"/>
  <c r="E91" i="5"/>
  <c r="J88" i="5"/>
  <c r="H88" i="5"/>
  <c r="I88" i="5" s="1"/>
  <c r="J87" i="5"/>
  <c r="H87" i="5"/>
  <c r="J86" i="5"/>
  <c r="H86" i="5"/>
  <c r="I86" i="5" s="1"/>
  <c r="J85" i="5"/>
  <c r="H85" i="5"/>
  <c r="J84" i="5"/>
  <c r="H84" i="5"/>
  <c r="I84" i="5" s="1"/>
  <c r="J83" i="5"/>
  <c r="J82" i="5"/>
  <c r="I82" i="5"/>
  <c r="F80" i="5"/>
  <c r="H79" i="5" s="1"/>
  <c r="E80" i="5"/>
  <c r="J77" i="5"/>
  <c r="H77" i="5"/>
  <c r="I77" i="5" s="1"/>
  <c r="J76" i="5"/>
  <c r="H76" i="5"/>
  <c r="J75" i="5"/>
  <c r="H75" i="5"/>
  <c r="I75" i="5" s="1"/>
  <c r="J74" i="5"/>
  <c r="H74" i="5"/>
  <c r="J73" i="5"/>
  <c r="H73" i="5"/>
  <c r="I73" i="5" s="1"/>
  <c r="J72" i="5"/>
  <c r="H72" i="5"/>
  <c r="H71" i="5"/>
  <c r="I71" i="5" s="1"/>
  <c r="J69" i="5"/>
  <c r="H69" i="5"/>
  <c r="I69" i="5" s="1"/>
  <c r="J68" i="5"/>
  <c r="H68" i="5"/>
  <c r="J67" i="5"/>
  <c r="H67" i="5"/>
  <c r="I67" i="5" s="1"/>
  <c r="J66" i="5"/>
  <c r="H66" i="5"/>
  <c r="J65" i="5"/>
  <c r="H65" i="5"/>
  <c r="I65" i="5" s="1"/>
  <c r="J64" i="5"/>
  <c r="H64" i="5"/>
  <c r="J63" i="5"/>
  <c r="H63" i="5"/>
  <c r="I63" i="5" s="1"/>
  <c r="J62" i="5"/>
  <c r="H62" i="5"/>
  <c r="J61" i="5"/>
  <c r="H61" i="5"/>
  <c r="I61" i="5" s="1"/>
  <c r="J60" i="5"/>
  <c r="H60" i="5"/>
  <c r="J59" i="5"/>
  <c r="H59" i="5"/>
  <c r="I59" i="5" s="1"/>
  <c r="J58" i="5"/>
  <c r="H58" i="5"/>
  <c r="J57" i="5"/>
  <c r="H57" i="5"/>
  <c r="I57" i="5" s="1"/>
  <c r="J56" i="5"/>
  <c r="H56" i="5"/>
  <c r="J55" i="5"/>
  <c r="H55" i="5"/>
  <c r="I55" i="5" s="1"/>
  <c r="J54" i="5"/>
  <c r="H54" i="5"/>
  <c r="J53" i="5"/>
  <c r="I53" i="5"/>
  <c r="J52" i="5"/>
  <c r="F50" i="5"/>
  <c r="E50" i="5"/>
  <c r="F49" i="5"/>
  <c r="J47" i="5"/>
  <c r="H47" i="5"/>
  <c r="J46" i="5"/>
  <c r="H46" i="5"/>
  <c r="I46" i="5" s="1"/>
  <c r="N45" i="5"/>
  <c r="H43" i="5"/>
  <c r="F44" i="5"/>
  <c r="E44" i="5"/>
  <c r="M43" i="5"/>
  <c r="N43" i="5" s="1"/>
  <c r="F43" i="5"/>
  <c r="E122" i="5" l="1"/>
  <c r="I120" i="5"/>
  <c r="I126" i="5"/>
  <c r="I68" i="5"/>
  <c r="H44" i="5"/>
  <c r="E49" i="5"/>
  <c r="H50" i="5"/>
  <c r="E79" i="5"/>
  <c r="H80" i="5"/>
  <c r="I142" i="5"/>
  <c r="I60" i="5"/>
  <c r="I76" i="5"/>
  <c r="E90" i="5"/>
  <c r="I112" i="5"/>
  <c r="I134" i="5"/>
  <c r="I153" i="5"/>
  <c r="I154" i="5"/>
  <c r="I56" i="5"/>
  <c r="I64" i="5"/>
  <c r="I72" i="5"/>
  <c r="I85" i="5"/>
  <c r="I108" i="5"/>
  <c r="I116" i="5"/>
  <c r="I130" i="5"/>
  <c r="I138" i="5"/>
  <c r="I158" i="5"/>
  <c r="I159" i="5"/>
  <c r="I160" i="5"/>
  <c r="I387" i="5"/>
  <c r="I340" i="5"/>
  <c r="I314" i="5"/>
  <c r="I258" i="5"/>
  <c r="I227" i="5"/>
  <c r="I195" i="5"/>
  <c r="I164" i="5"/>
  <c r="I45" i="5"/>
  <c r="I43" i="5" s="1"/>
  <c r="E43" i="5"/>
  <c r="I47" i="5"/>
  <c r="I54" i="5"/>
  <c r="I58" i="5"/>
  <c r="I62" i="5"/>
  <c r="I66" i="5"/>
  <c r="I70" i="5"/>
  <c r="I74" i="5"/>
  <c r="I83" i="5"/>
  <c r="I87" i="5"/>
  <c r="H91" i="5"/>
  <c r="I110" i="5"/>
  <c r="I114" i="5"/>
  <c r="I118" i="5"/>
  <c r="H123" i="5"/>
  <c r="I128" i="5"/>
  <c r="I132" i="5"/>
  <c r="I136" i="5"/>
  <c r="I140" i="5"/>
  <c r="I144" i="5"/>
  <c r="I145" i="5"/>
  <c r="I146" i="5"/>
  <c r="I147" i="5"/>
  <c r="I148" i="5"/>
  <c r="I151" i="5"/>
  <c r="I156" i="5"/>
  <c r="I372" i="5"/>
  <c r="I285" i="5"/>
  <c r="H49" i="5"/>
  <c r="J41" i="5"/>
  <c r="H41" i="5"/>
  <c r="I41" i="5" s="1"/>
  <c r="J40" i="5"/>
  <c r="H40" i="5"/>
  <c r="J39" i="5"/>
  <c r="H39" i="5"/>
  <c r="I39" i="5" s="1"/>
  <c r="J38" i="5"/>
  <c r="H38" i="5"/>
  <c r="J37" i="5"/>
  <c r="H37" i="5"/>
  <c r="I37" i="5" s="1"/>
  <c r="J36" i="5"/>
  <c r="H36" i="5"/>
  <c r="J35" i="5"/>
  <c r="H35" i="5"/>
  <c r="I35" i="5" s="1"/>
  <c r="J34" i="5"/>
  <c r="H34" i="5"/>
  <c r="J33" i="5"/>
  <c r="H33" i="5"/>
  <c r="I33" i="5" s="1"/>
  <c r="J32" i="5"/>
  <c r="H32" i="5"/>
  <c r="J31" i="5"/>
  <c r="H31" i="5"/>
  <c r="I31" i="5" s="1"/>
  <c r="J30" i="5"/>
  <c r="H30" i="5"/>
  <c r="J29" i="5"/>
  <c r="H29" i="5"/>
  <c r="J28" i="5"/>
  <c r="H28" i="5"/>
  <c r="I28" i="5" s="1"/>
  <c r="J27" i="5"/>
  <c r="H27" i="5"/>
  <c r="J26" i="5"/>
  <c r="H26" i="5"/>
  <c r="I26" i="5" s="1"/>
  <c r="H25" i="5"/>
  <c r="I24" i="5"/>
  <c r="N23" i="5"/>
  <c r="H21" i="5"/>
  <c r="F22" i="5"/>
  <c r="E22" i="5"/>
  <c r="M21" i="5"/>
  <c r="N21" i="5" s="1"/>
  <c r="F21" i="5"/>
  <c r="I50" i="5" l="1"/>
  <c r="I32" i="5"/>
  <c r="E21" i="5"/>
  <c r="H22" i="5"/>
  <c r="I40" i="5"/>
  <c r="I80" i="5"/>
  <c r="I27" i="5"/>
  <c r="I36" i="5"/>
  <c r="I123" i="5"/>
  <c r="I91" i="5"/>
  <c r="I25" i="5"/>
  <c r="I29" i="5"/>
  <c r="I30" i="5"/>
  <c r="I34" i="5"/>
  <c r="I38" i="5"/>
  <c r="I21" i="5"/>
  <c r="M19" i="5"/>
  <c r="I22" i="5" l="1"/>
  <c r="H19" i="5"/>
  <c r="F19" i="5"/>
  <c r="E19" i="5"/>
  <c r="D19" i="5"/>
  <c r="L18" i="5"/>
  <c r="J19" i="5" l="1"/>
  <c r="K26" i="5" s="1"/>
  <c r="F18" i="5"/>
  <c r="K25" i="5" l="1"/>
  <c r="K27" i="5"/>
  <c r="K46" i="5"/>
  <c r="K24" i="5"/>
  <c r="F17" i="5"/>
  <c r="I79" i="6" l="1"/>
  <c r="I51" i="6"/>
  <c r="I49" i="6" s="1"/>
  <c r="I165" i="6"/>
  <c r="I163" i="6" s="1"/>
  <c r="I92" i="6"/>
  <c r="I90" i="6" s="1"/>
  <c r="I124" i="6"/>
  <c r="I122" i="6" s="1"/>
  <c r="I195" i="6"/>
  <c r="I196" i="6"/>
  <c r="I194" i="6" s="1"/>
  <c r="I722" i="6"/>
  <c r="I628" i="6"/>
  <c r="I655" i="6"/>
  <c r="I386" i="6"/>
  <c r="I284" i="6"/>
  <c r="I680" i="6"/>
  <c r="I599" i="6"/>
  <c r="I527" i="6"/>
  <c r="I285" i="6"/>
  <c r="I315" i="6"/>
  <c r="I313" i="6" s="1"/>
  <c r="I259" i="6"/>
  <c r="I257" i="6" s="1"/>
  <c r="I228" i="6"/>
  <c r="I226" i="6" s="1"/>
  <c r="I341" i="6"/>
  <c r="I339" i="6" s="1"/>
  <c r="I373" i="6"/>
  <c r="I371" i="6" s="1"/>
  <c r="I461" i="6"/>
  <c r="I459" i="6" s="1"/>
  <c r="I424" i="6"/>
  <c r="I422" i="6" s="1"/>
  <c r="I528" i="6"/>
  <c r="I526" i="6" s="1"/>
  <c r="I505" i="6"/>
  <c r="I503" i="6" s="1"/>
  <c r="I571" i="6"/>
  <c r="I569" i="6" s="1"/>
  <c r="I600" i="6"/>
  <c r="I598" i="6" s="1"/>
  <c r="I752" i="6"/>
  <c r="I750" i="6" s="1"/>
  <c r="I784" i="6"/>
  <c r="I782" i="6" s="1"/>
  <c r="I629" i="6"/>
  <c r="I627" i="6" s="1"/>
  <c r="I656" i="6"/>
  <c r="I654" i="6" s="1"/>
  <c r="I681" i="6"/>
  <c r="I679" i="6" s="1"/>
  <c r="I723" i="6"/>
  <c r="I721" i="6" s="1"/>
  <c r="I814" i="6"/>
  <c r="I812" i="6" s="1"/>
  <c r="I911" i="6"/>
  <c r="I909" i="6" s="1"/>
  <c r="I853" i="6"/>
  <c r="I851" i="6" s="1"/>
  <c r="I884" i="6"/>
  <c r="I882" i="6" s="1"/>
  <c r="I938" i="6"/>
  <c r="I936" i="6" s="1"/>
  <c r="I957" i="6"/>
  <c r="I955" i="6" s="1"/>
  <c r="I992" i="6"/>
  <c r="I990" i="6" s="1"/>
  <c r="I18" i="6" l="1"/>
  <c r="I19" i="6"/>
  <c r="I17" i="6" l="1"/>
  <c r="J5" i="6" s="1"/>
  <c r="H17" i="6" l="1"/>
  <c r="L7" i="6" l="1"/>
  <c r="J7" i="6"/>
  <c r="L1013" i="6" l="1"/>
  <c r="N1013" i="6" s="1"/>
  <c r="L997" i="6"/>
  <c r="N997" i="6" s="1"/>
  <c r="L948" i="6"/>
  <c r="N948" i="6" s="1"/>
  <c r="L940" i="6"/>
  <c r="N940" i="6" s="1"/>
  <c r="L1024" i="6"/>
  <c r="N1024" i="6" s="1"/>
  <c r="L1008" i="6"/>
  <c r="N1008" i="6" s="1"/>
  <c r="L988" i="6"/>
  <c r="N988" i="6" s="1"/>
  <c r="L980" i="6"/>
  <c r="N980" i="6" s="1"/>
  <c r="L972" i="6"/>
  <c r="N972" i="6" s="1"/>
  <c r="L959" i="6"/>
  <c r="N959" i="6" s="1"/>
  <c r="L919" i="6"/>
  <c r="N919" i="6" s="1"/>
  <c r="L899" i="6"/>
  <c r="N899" i="6" s="1"/>
  <c r="L879" i="6"/>
  <c r="N879" i="6" s="1"/>
  <c r="L863" i="6"/>
  <c r="N863" i="6" s="1"/>
  <c r="L842" i="6"/>
  <c r="N842" i="6" s="1"/>
  <c r="L826" i="6"/>
  <c r="N826" i="6" s="1"/>
  <c r="L928" i="6"/>
  <c r="N928" i="6" s="1"/>
  <c r="L900" i="6"/>
  <c r="N900" i="6" s="1"/>
  <c r="L880" i="6"/>
  <c r="N880" i="6" s="1"/>
  <c r="L864" i="6"/>
  <c r="N864" i="6" s="1"/>
  <c r="L845" i="6"/>
  <c r="N845" i="6" s="1"/>
  <c r="L829" i="6"/>
  <c r="N829" i="6" s="1"/>
  <c r="L809" i="6"/>
  <c r="N809" i="6" s="1"/>
  <c r="L793" i="6"/>
  <c r="N793" i="6" s="1"/>
  <c r="L796" i="6"/>
  <c r="N796" i="6" s="1"/>
  <c r="L776" i="6"/>
  <c r="N776" i="6" s="1"/>
  <c r="L760" i="6"/>
  <c r="N760" i="6" s="1"/>
  <c r="L739" i="6"/>
  <c r="N739" i="6" s="1"/>
  <c r="L718" i="6"/>
  <c r="N718" i="6" s="1"/>
  <c r="L702" i="6"/>
  <c r="N702" i="6" s="1"/>
  <c r="L686" i="6"/>
  <c r="N686" i="6" s="1"/>
  <c r="L667" i="6"/>
  <c r="N667" i="6" s="1"/>
  <c r="L647" i="6"/>
  <c r="N647" i="6" s="1"/>
  <c r="L631" i="6"/>
  <c r="N631" i="6" s="1"/>
  <c r="L777" i="6"/>
  <c r="N777" i="6" s="1"/>
  <c r="L761" i="6"/>
  <c r="N761" i="6" s="1"/>
  <c r="L734" i="6"/>
  <c r="N734" i="6" s="1"/>
  <c r="L715" i="6"/>
  <c r="N715" i="6" s="1"/>
  <c r="L699" i="6"/>
  <c r="N699" i="6" s="1"/>
  <c r="L683" i="6"/>
  <c r="N683" i="6" s="1"/>
  <c r="L662" i="6"/>
  <c r="N662" i="6" s="1"/>
  <c r="L642" i="6"/>
  <c r="N642" i="6" s="1"/>
  <c r="L623" i="6"/>
  <c r="N623" i="6" s="1"/>
  <c r="L607" i="6"/>
  <c r="N607" i="6" s="1"/>
  <c r="L588" i="6"/>
  <c r="N588" i="6" s="1"/>
  <c r="L566" i="6"/>
  <c r="N566" i="6" s="1"/>
  <c r="L550" i="6"/>
  <c r="N550" i="6" s="1"/>
  <c r="L534" i="6"/>
  <c r="N534" i="6" s="1"/>
  <c r="L514" i="6"/>
  <c r="N514" i="6" s="1"/>
  <c r="L606" i="6"/>
  <c r="N606" i="6" s="1"/>
  <c r="L515" i="6"/>
  <c r="N515" i="6" s="1"/>
  <c r="L491" i="6"/>
  <c r="N491" i="6" s="1"/>
  <c r="L475" i="6"/>
  <c r="N475" i="6" s="1"/>
  <c r="L455" i="6"/>
  <c r="N455" i="6" s="1"/>
  <c r="L439" i="6"/>
  <c r="N439" i="6" s="1"/>
  <c r="L419" i="6"/>
  <c r="N419" i="6" s="1"/>
  <c r="L403" i="6"/>
  <c r="N403" i="6" s="1"/>
  <c r="L383" i="6"/>
  <c r="N383" i="6" s="1"/>
  <c r="L353" i="6"/>
  <c r="N353" i="6" s="1"/>
  <c r="L589" i="6"/>
  <c r="N589" i="6" s="1"/>
  <c r="L573" i="6"/>
  <c r="N573" i="6" s="1"/>
  <c r="L553" i="6"/>
  <c r="N553" i="6" s="1"/>
  <c r="L537" i="6"/>
  <c r="N537" i="6" s="1"/>
  <c r="L486" i="6"/>
  <c r="N486" i="6" s="1"/>
  <c r="L470" i="6"/>
  <c r="N470" i="6" s="1"/>
  <c r="L442" i="6"/>
  <c r="N442" i="6" s="1"/>
  <c r="L426" i="6"/>
  <c r="N426" i="6" s="1"/>
  <c r="L406" i="6"/>
  <c r="N406" i="6" s="1"/>
  <c r="L390" i="6"/>
  <c r="N390" i="6" s="1"/>
  <c r="L366" i="6"/>
  <c r="N366" i="6" s="1"/>
  <c r="L350" i="6"/>
  <c r="N350" i="6" s="1"/>
  <c r="L322" i="6"/>
  <c r="N322" i="6" s="1"/>
  <c r="L303" i="6"/>
  <c r="N303" i="6" s="1"/>
  <c r="L282" i="6"/>
  <c r="N282" i="6" s="1"/>
  <c r="L266" i="6"/>
  <c r="N266" i="6" s="1"/>
  <c r="L247" i="6"/>
  <c r="N247" i="6" s="1"/>
  <c r="L230" i="6"/>
  <c r="N230" i="6" s="1"/>
  <c r="L343" i="6"/>
  <c r="N343" i="6" s="1"/>
  <c r="L269" i="6"/>
  <c r="N269" i="6" s="1"/>
  <c r="L248" i="6"/>
  <c r="N248" i="6" s="1"/>
  <c r="L331" i="6"/>
  <c r="N331" i="6" s="1"/>
  <c r="L310" i="6"/>
  <c r="N310" i="6" s="1"/>
  <c r="L294" i="6"/>
  <c r="N294" i="6" s="1"/>
  <c r="L224" i="6"/>
  <c r="N224" i="6" s="1"/>
  <c r="L221" i="6"/>
  <c r="N221" i="6" s="1"/>
  <c r="L205" i="6"/>
  <c r="N205" i="6" s="1"/>
  <c r="L214" i="6"/>
  <c r="N214" i="6" s="1"/>
  <c r="L184" i="6"/>
  <c r="N184" i="6" s="1"/>
  <c r="L191" i="6"/>
  <c r="N191" i="6" s="1"/>
  <c r="L175" i="6"/>
  <c r="N175" i="6" s="1"/>
  <c r="L159" i="6"/>
  <c r="N159" i="6" s="1"/>
  <c r="L131" i="6"/>
  <c r="N131" i="6" s="1"/>
  <c r="L87" i="6"/>
  <c r="N87" i="6" s="1"/>
  <c r="L148" i="6"/>
  <c r="N148" i="6" s="1"/>
  <c r="L108" i="6"/>
  <c r="N108" i="6" s="1"/>
  <c r="L60" i="6"/>
  <c r="N60" i="6" s="1"/>
  <c r="L26" i="6"/>
  <c r="N26" i="6" s="1"/>
  <c r="L1015" i="6"/>
  <c r="N1015" i="6" s="1"/>
  <c r="L999" i="6"/>
  <c r="N999" i="6" s="1"/>
  <c r="L949" i="6"/>
  <c r="N949" i="6" s="1"/>
  <c r="L941" i="6"/>
  <c r="N941" i="6" s="1"/>
  <c r="L1025" i="6"/>
  <c r="N1025" i="6" s="1"/>
  <c r="L1010" i="6"/>
  <c r="N1010" i="6" s="1"/>
  <c r="L994" i="6"/>
  <c r="N994" i="6" s="1"/>
  <c r="L981" i="6"/>
  <c r="N981" i="6" s="1"/>
  <c r="L973" i="6"/>
  <c r="N973" i="6" s="1"/>
  <c r="L960" i="6"/>
  <c r="N960" i="6" s="1"/>
  <c r="L921" i="6"/>
  <c r="N921" i="6" s="1"/>
  <c r="L901" i="6"/>
  <c r="N901" i="6" s="1"/>
  <c r="L873" i="6"/>
  <c r="N873" i="6" s="1"/>
  <c r="L857" i="6"/>
  <c r="N857" i="6" s="1"/>
  <c r="L836" i="6"/>
  <c r="N836" i="6" s="1"/>
  <c r="L820" i="6"/>
  <c r="N820" i="6" s="1"/>
  <c r="L930" i="6"/>
  <c r="N930" i="6" s="1"/>
  <c r="L914" i="6"/>
  <c r="N914" i="6" s="1"/>
  <c r="L894" i="6"/>
  <c r="N894" i="6" s="1"/>
  <c r="L874" i="6"/>
  <c r="N874" i="6" s="1"/>
  <c r="L858" i="6"/>
  <c r="N858" i="6" s="1"/>
  <c r="L839" i="6"/>
  <c r="N839" i="6" s="1"/>
  <c r="L823" i="6"/>
  <c r="N823" i="6" s="1"/>
  <c r="L795" i="6"/>
  <c r="N795" i="6" s="1"/>
  <c r="L798" i="6"/>
  <c r="N798" i="6" s="1"/>
  <c r="L778" i="6"/>
  <c r="N778" i="6" s="1"/>
  <c r="L762" i="6"/>
  <c r="N762" i="6" s="1"/>
  <c r="L741" i="6"/>
  <c r="N741" i="6" s="1"/>
  <c r="L725" i="6"/>
  <c r="N725" i="6" s="1"/>
  <c r="L704" i="6"/>
  <c r="N704" i="6" s="1"/>
  <c r="L688" i="6"/>
  <c r="N688" i="6" s="1"/>
  <c r="L669" i="6"/>
  <c r="N669" i="6" s="1"/>
  <c r="L649" i="6"/>
  <c r="N649" i="6" s="1"/>
  <c r="L633" i="6"/>
  <c r="N633" i="6" s="1"/>
  <c r="L779" i="6"/>
  <c r="N779" i="6" s="1"/>
  <c r="L763" i="6"/>
  <c r="N763" i="6" s="1"/>
  <c r="L744" i="6"/>
  <c r="N744" i="6" s="1"/>
  <c r="L728" i="6"/>
  <c r="N728" i="6" s="1"/>
  <c r="L709" i="6"/>
  <c r="N709" i="6" s="1"/>
  <c r="L693" i="6"/>
  <c r="N693" i="6" s="1"/>
  <c r="L672" i="6"/>
  <c r="N672" i="6" s="1"/>
  <c r="L652" i="6"/>
  <c r="N652" i="6" s="1"/>
  <c r="L636" i="6"/>
  <c r="N636" i="6" s="1"/>
  <c r="L617" i="6"/>
  <c r="N617" i="6" s="1"/>
  <c r="L590" i="6"/>
  <c r="N590" i="6" s="1"/>
  <c r="L574" i="6"/>
  <c r="N574" i="6" s="1"/>
  <c r="L552" i="6"/>
  <c r="N552" i="6" s="1"/>
  <c r="L536" i="6"/>
  <c r="N536" i="6" s="1"/>
  <c r="L516" i="6"/>
  <c r="N516" i="6" s="1"/>
  <c r="L616" i="6"/>
  <c r="N616" i="6" s="1"/>
  <c r="L517" i="6"/>
  <c r="N517" i="6" s="1"/>
  <c r="L493" i="6"/>
  <c r="N493" i="6" s="1"/>
  <c r="L477" i="6"/>
  <c r="N477" i="6" s="1"/>
  <c r="L457" i="6"/>
  <c r="N457" i="6" s="1"/>
  <c r="L441" i="6"/>
  <c r="N441" i="6" s="1"/>
  <c r="L413" i="6"/>
  <c r="N413" i="6" s="1"/>
  <c r="L397" i="6"/>
  <c r="N397" i="6" s="1"/>
  <c r="L355" i="6"/>
  <c r="N355" i="6" s="1"/>
  <c r="L591" i="6"/>
  <c r="N591" i="6" s="1"/>
  <c r="L575" i="6"/>
  <c r="N575" i="6" s="1"/>
  <c r="L555" i="6"/>
  <c r="N555" i="6" s="1"/>
  <c r="L539" i="6"/>
  <c r="N539" i="6" s="1"/>
  <c r="L496" i="6"/>
  <c r="N496" i="6" s="1"/>
  <c r="L480" i="6"/>
  <c r="N480" i="6" s="1"/>
  <c r="L464" i="6"/>
  <c r="N464" i="6" s="1"/>
  <c r="L444" i="6"/>
  <c r="N444" i="6" s="1"/>
  <c r="L428" i="6"/>
  <c r="N428" i="6" s="1"/>
  <c r="L408" i="6"/>
  <c r="N408" i="6" s="1"/>
  <c r="L392" i="6"/>
  <c r="N392" i="6" s="1"/>
  <c r="L368" i="6"/>
  <c r="N368" i="6" s="1"/>
  <c r="L352" i="6"/>
  <c r="N352" i="6" s="1"/>
  <c r="L332" i="6"/>
  <c r="N332" i="6" s="1"/>
  <c r="L305" i="6"/>
  <c r="N305" i="6" s="1"/>
  <c r="L289" i="6"/>
  <c r="N289" i="6" s="1"/>
  <c r="L268" i="6"/>
  <c r="N268" i="6" s="1"/>
  <c r="L241" i="6"/>
  <c r="N241" i="6" s="1"/>
  <c r="L375" i="6"/>
  <c r="N375" i="6" s="1"/>
  <c r="L279" i="6"/>
  <c r="N279" i="6" s="1"/>
  <c r="L263" i="6"/>
  <c r="N263" i="6" s="1"/>
  <c r="L242" i="6"/>
  <c r="N242" i="6" s="1"/>
  <c r="L325" i="6"/>
  <c r="N325" i="6" s="1"/>
  <c r="L304" i="6"/>
  <c r="N304" i="6" s="1"/>
  <c r="L288" i="6"/>
  <c r="N288" i="6" s="1"/>
  <c r="L206" i="6"/>
  <c r="N206" i="6" s="1"/>
  <c r="L215" i="6"/>
  <c r="N215" i="6" s="1"/>
  <c r="L199" i="6"/>
  <c r="N199" i="6" s="1"/>
  <c r="L198" i="6"/>
  <c r="N198" i="6" s="1"/>
  <c r="L178" i="6"/>
  <c r="N178" i="6" s="1"/>
  <c r="L177" i="6"/>
  <c r="N177" i="6" s="1"/>
  <c r="L161" i="6"/>
  <c r="N161" i="6" s="1"/>
  <c r="L145" i="6"/>
  <c r="N145" i="6" s="1"/>
  <c r="L129" i="6"/>
  <c r="N129" i="6" s="1"/>
  <c r="L109" i="6"/>
  <c r="N109" i="6" s="1"/>
  <c r="L77" i="6"/>
  <c r="N77" i="6" s="1"/>
  <c r="L59" i="6"/>
  <c r="N59" i="6" s="1"/>
  <c r="L154" i="6"/>
  <c r="N154" i="6" s="1"/>
  <c r="L138" i="6"/>
  <c r="N138" i="6" s="1"/>
  <c r="L118" i="6"/>
  <c r="N118" i="6" s="1"/>
  <c r="L102" i="6"/>
  <c r="N102" i="6" s="1"/>
  <c r="L70" i="6"/>
  <c r="N70" i="6" s="1"/>
  <c r="L54" i="6"/>
  <c r="N54" i="6" s="1"/>
  <c r="L37" i="6"/>
  <c r="N37" i="6" s="1"/>
  <c r="L28" i="6"/>
  <c r="N28" i="6" s="1"/>
  <c r="L143" i="6"/>
  <c r="N143" i="6" s="1"/>
  <c r="L107" i="6"/>
  <c r="N107" i="6" s="1"/>
  <c r="L75" i="6"/>
  <c r="N75" i="6" s="1"/>
  <c r="L160" i="6"/>
  <c r="N160" i="6" s="1"/>
  <c r="L132" i="6"/>
  <c r="N132" i="6" s="1"/>
  <c r="L96" i="6"/>
  <c r="N96" i="6" s="1"/>
  <c r="L64" i="6"/>
  <c r="N64" i="6" s="1"/>
  <c r="L29" i="6"/>
  <c r="N29" i="6" s="1"/>
  <c r="L1009" i="6"/>
  <c r="N1009" i="6" s="1"/>
  <c r="L950" i="6"/>
  <c r="N950" i="6" s="1"/>
  <c r="L942" i="6"/>
  <c r="N942" i="6" s="1"/>
  <c r="L1020" i="6"/>
  <c r="N1020" i="6" s="1"/>
  <c r="L1004" i="6"/>
  <c r="N1004" i="6" s="1"/>
  <c r="L986" i="6"/>
  <c r="N986" i="6" s="1"/>
  <c r="L978" i="6"/>
  <c r="N978" i="6" s="1"/>
  <c r="L970" i="6"/>
  <c r="N970" i="6" s="1"/>
  <c r="L931" i="6"/>
  <c r="N931" i="6" s="1"/>
  <c r="L915" i="6"/>
  <c r="N915" i="6" s="1"/>
  <c r="L895" i="6"/>
  <c r="N895" i="6" s="1"/>
  <c r="L875" i="6"/>
  <c r="N875" i="6" s="1"/>
  <c r="L859" i="6"/>
  <c r="N859" i="6" s="1"/>
  <c r="L838" i="6"/>
  <c r="N838" i="6" s="1"/>
  <c r="L822" i="6"/>
  <c r="N822" i="6" s="1"/>
  <c r="L932" i="6"/>
  <c r="N932" i="6" s="1"/>
  <c r="L916" i="6"/>
  <c r="N916" i="6" s="1"/>
  <c r="L896" i="6"/>
  <c r="N896" i="6" s="1"/>
  <c r="L876" i="6"/>
  <c r="N876" i="6" s="1"/>
  <c r="L860" i="6"/>
  <c r="N860" i="6" s="1"/>
  <c r="L841" i="6"/>
  <c r="N841" i="6" s="1"/>
  <c r="L825" i="6"/>
  <c r="N825" i="6" s="1"/>
  <c r="L805" i="6"/>
  <c r="N805" i="6" s="1"/>
  <c r="L789" i="6"/>
  <c r="N789" i="6" s="1"/>
  <c r="L792" i="6"/>
  <c r="N792" i="6" s="1"/>
  <c r="L772" i="6"/>
  <c r="N772" i="6" s="1"/>
  <c r="L756" i="6"/>
  <c r="N756" i="6" s="1"/>
  <c r="L735" i="6"/>
  <c r="N735" i="6" s="1"/>
  <c r="L714" i="6"/>
  <c r="N714" i="6" s="1"/>
  <c r="L698" i="6"/>
  <c r="N698" i="6" s="1"/>
  <c r="L671" i="6"/>
  <c r="N671" i="6" s="1"/>
  <c r="L651" i="6"/>
  <c r="N651" i="6" s="1"/>
  <c r="L635" i="6"/>
  <c r="N635" i="6" s="1"/>
  <c r="L773" i="6"/>
  <c r="N773" i="6" s="1"/>
  <c r="L757" i="6"/>
  <c r="N757" i="6" s="1"/>
  <c r="L738" i="6"/>
  <c r="N738" i="6" s="1"/>
  <c r="L719" i="6"/>
  <c r="N719" i="6" s="1"/>
  <c r="L703" i="6"/>
  <c r="N703" i="6" s="1"/>
  <c r="L687" i="6"/>
  <c r="N687" i="6" s="1"/>
  <c r="L666" i="6"/>
  <c r="N666" i="6" s="1"/>
  <c r="L646" i="6"/>
  <c r="N646" i="6" s="1"/>
  <c r="L619" i="6"/>
  <c r="N619" i="6" s="1"/>
  <c r="L603" i="6"/>
  <c r="N603" i="6" s="1"/>
  <c r="L584" i="6"/>
  <c r="N584" i="6" s="1"/>
  <c r="L562" i="6"/>
  <c r="N562" i="6" s="1"/>
  <c r="L546" i="6"/>
  <c r="N546" i="6" s="1"/>
  <c r="L530" i="6"/>
  <c r="N530" i="6" s="1"/>
  <c r="L510" i="6"/>
  <c r="N510" i="6" s="1"/>
  <c r="L610" i="6"/>
  <c r="N610" i="6" s="1"/>
  <c r="L519" i="6"/>
  <c r="N519" i="6" s="1"/>
  <c r="L495" i="6"/>
  <c r="N495" i="6" s="1"/>
  <c r="L479" i="6"/>
  <c r="N479" i="6" s="1"/>
  <c r="L463" i="6"/>
  <c r="N463" i="6" s="1"/>
  <c r="L443" i="6"/>
  <c r="N443" i="6" s="1"/>
  <c r="L427" i="6"/>
  <c r="N427" i="6" s="1"/>
  <c r="L407" i="6"/>
  <c r="N407" i="6" s="1"/>
  <c r="L391" i="6"/>
  <c r="N391" i="6" s="1"/>
  <c r="L363" i="6"/>
  <c r="N363" i="6" s="1"/>
  <c r="L593" i="6"/>
  <c r="N593" i="6" s="1"/>
  <c r="L577" i="6"/>
  <c r="N577" i="6" s="1"/>
  <c r="L557" i="6"/>
  <c r="N557" i="6" s="1"/>
  <c r="L541" i="6"/>
  <c r="N541" i="6" s="1"/>
  <c r="L498" i="6"/>
  <c r="N498" i="6" s="1"/>
  <c r="L482" i="6"/>
  <c r="N482" i="6" s="1"/>
  <c r="L466" i="6"/>
  <c r="N466" i="6" s="1"/>
  <c r="L446" i="6"/>
  <c r="N446" i="6" s="1"/>
  <c r="L430" i="6"/>
  <c r="N430" i="6" s="1"/>
  <c r="L410" i="6"/>
  <c r="N410" i="6" s="1"/>
  <c r="L394" i="6"/>
  <c r="N394" i="6" s="1"/>
  <c r="L362" i="6"/>
  <c r="N362" i="6" s="1"/>
  <c r="L346" i="6"/>
  <c r="N346" i="6" s="1"/>
  <c r="L326" i="6"/>
  <c r="N326" i="6" s="1"/>
  <c r="L307" i="6"/>
  <c r="N307" i="6" s="1"/>
  <c r="L291" i="6"/>
  <c r="N291" i="6" s="1"/>
  <c r="L270" i="6"/>
  <c r="N270" i="6" s="1"/>
  <c r="L251" i="6"/>
  <c r="N251" i="6" s="1"/>
  <c r="L234" i="6"/>
  <c r="N234" i="6" s="1"/>
  <c r="L357" i="6"/>
  <c r="N357" i="6" s="1"/>
  <c r="L273" i="6"/>
  <c r="N273" i="6" s="1"/>
  <c r="L252" i="6"/>
  <c r="N252" i="6" s="1"/>
  <c r="L335" i="6"/>
  <c r="N335" i="6" s="1"/>
  <c r="L319" i="6"/>
  <c r="N319" i="6" s="1"/>
  <c r="L298" i="6"/>
  <c r="N298" i="6" s="1"/>
  <c r="L233" i="6"/>
  <c r="N233" i="6" s="1"/>
  <c r="L217" i="6"/>
  <c r="N217" i="6" s="1"/>
  <c r="L201" i="6"/>
  <c r="N201" i="6" s="1"/>
  <c r="L200" i="6"/>
  <c r="N200" i="6" s="1"/>
  <c r="L180" i="6"/>
  <c r="N180" i="6" s="1"/>
  <c r="L187" i="6"/>
  <c r="N187" i="6" s="1"/>
  <c r="L171" i="6"/>
  <c r="N171" i="6" s="1"/>
  <c r="L155" i="6"/>
  <c r="N155" i="6" s="1"/>
  <c r="L119" i="6"/>
  <c r="N119" i="6" s="1"/>
  <c r="L71" i="6"/>
  <c r="N71" i="6" s="1"/>
  <c r="L136" i="6"/>
  <c r="N136" i="6" s="1"/>
  <c r="L100" i="6"/>
  <c r="N100" i="6" s="1"/>
  <c r="L32" i="6"/>
  <c r="N32" i="6" s="1"/>
  <c r="L1011" i="6"/>
  <c r="N1011" i="6" s="1"/>
  <c r="L995" i="6"/>
  <c r="N995" i="6" s="1"/>
  <c r="L947" i="6"/>
  <c r="N947" i="6" s="1"/>
  <c r="L968" i="6"/>
  <c r="N968" i="6" s="1"/>
  <c r="L1022" i="6"/>
  <c r="N1022" i="6" s="1"/>
  <c r="L1006" i="6"/>
  <c r="N1006" i="6" s="1"/>
  <c r="L987" i="6"/>
  <c r="N987" i="6" s="1"/>
  <c r="L979" i="6"/>
  <c r="N979" i="6" s="1"/>
  <c r="L971" i="6"/>
  <c r="N971" i="6" s="1"/>
  <c r="L933" i="6"/>
  <c r="N933" i="6" s="1"/>
  <c r="L917" i="6"/>
  <c r="N917" i="6" s="1"/>
  <c r="L897" i="6"/>
  <c r="N897" i="6" s="1"/>
  <c r="L877" i="6"/>
  <c r="N877" i="6" s="1"/>
  <c r="L861" i="6"/>
  <c r="N861" i="6" s="1"/>
  <c r="L840" i="6"/>
  <c r="N840" i="6" s="1"/>
  <c r="L824" i="6"/>
  <c r="N824" i="6" s="1"/>
  <c r="L934" i="6"/>
  <c r="N934" i="6" s="1"/>
  <c r="L918" i="6"/>
  <c r="N918" i="6" s="1"/>
  <c r="L898" i="6"/>
  <c r="N898" i="6" s="1"/>
  <c r="L878" i="6"/>
  <c r="N878" i="6" s="1"/>
  <c r="L862" i="6"/>
  <c r="N862" i="6" s="1"/>
  <c r="L835" i="6"/>
  <c r="N835" i="6" s="1"/>
  <c r="L819" i="6"/>
  <c r="N819" i="6" s="1"/>
  <c r="L799" i="6"/>
  <c r="N799" i="6" s="1"/>
  <c r="L802" i="6"/>
  <c r="N802" i="6" s="1"/>
  <c r="L786" i="6"/>
  <c r="N786" i="6" s="1"/>
  <c r="L766" i="6"/>
  <c r="N766" i="6" s="1"/>
  <c r="L745" i="6"/>
  <c r="N745" i="6" s="1"/>
  <c r="L729" i="6"/>
  <c r="N729" i="6" s="1"/>
  <c r="L708" i="6"/>
  <c r="N708" i="6" s="1"/>
  <c r="L692" i="6"/>
  <c r="N692" i="6" s="1"/>
  <c r="L673" i="6"/>
  <c r="N673" i="6" s="1"/>
  <c r="L645" i="6"/>
  <c r="N645" i="6" s="1"/>
  <c r="L624" i="6"/>
  <c r="N624" i="6" s="1"/>
  <c r="L775" i="6"/>
  <c r="N775" i="6" s="1"/>
  <c r="L759" i="6"/>
  <c r="N759" i="6" s="1"/>
  <c r="L740" i="6"/>
  <c r="N740" i="6" s="1"/>
  <c r="L713" i="6"/>
  <c r="N713" i="6" s="1"/>
  <c r="L697" i="6"/>
  <c r="N697" i="6" s="1"/>
  <c r="L676" i="6"/>
  <c r="N676" i="6" s="1"/>
  <c r="L660" i="6"/>
  <c r="N660" i="6" s="1"/>
  <c r="L640" i="6"/>
  <c r="N640" i="6" s="1"/>
  <c r="L621" i="6"/>
  <c r="N621" i="6" s="1"/>
  <c r="L605" i="6"/>
  <c r="N605" i="6" s="1"/>
  <c r="L586" i="6"/>
  <c r="N586" i="6" s="1"/>
  <c r="L564" i="6"/>
  <c r="N564" i="6" s="1"/>
  <c r="L548" i="6"/>
  <c r="N548" i="6" s="1"/>
  <c r="L532" i="6"/>
  <c r="N532" i="6" s="1"/>
  <c r="L512" i="6"/>
  <c r="N512" i="6" s="1"/>
  <c r="L612" i="6"/>
  <c r="N612" i="6" s="1"/>
  <c r="L521" i="6"/>
  <c r="N521" i="6" s="1"/>
  <c r="L497" i="6"/>
  <c r="N497" i="6" s="1"/>
  <c r="L481" i="6"/>
  <c r="N481" i="6" s="1"/>
  <c r="L465" i="6"/>
  <c r="N465" i="6" s="1"/>
  <c r="L445" i="6"/>
  <c r="N445" i="6" s="1"/>
  <c r="L429" i="6"/>
  <c r="N429" i="6" s="1"/>
  <c r="L409" i="6"/>
  <c r="N409" i="6" s="1"/>
  <c r="L393" i="6"/>
  <c r="N393" i="6" s="1"/>
  <c r="L365" i="6"/>
  <c r="N365" i="6" s="1"/>
  <c r="L595" i="6"/>
  <c r="N595" i="6" s="1"/>
  <c r="L579" i="6"/>
  <c r="N579" i="6" s="1"/>
  <c r="L559" i="6"/>
  <c r="N559" i="6" s="1"/>
  <c r="L543" i="6"/>
  <c r="N543" i="6" s="1"/>
  <c r="L500" i="6"/>
  <c r="N500" i="6" s="1"/>
  <c r="L484" i="6"/>
  <c r="N484" i="6" s="1"/>
  <c r="L468" i="6"/>
  <c r="N468" i="6" s="1"/>
  <c r="L448" i="6"/>
  <c r="N448" i="6" s="1"/>
  <c r="L432" i="6"/>
  <c r="N432" i="6" s="1"/>
  <c r="L412" i="6"/>
  <c r="N412" i="6" s="1"/>
  <c r="L396" i="6"/>
  <c r="N396" i="6" s="1"/>
  <c r="L376" i="6"/>
  <c r="N376" i="6" s="1"/>
  <c r="L356" i="6"/>
  <c r="N356" i="6" s="1"/>
  <c r="L336" i="6"/>
  <c r="N336" i="6" s="1"/>
  <c r="L320" i="6"/>
  <c r="N320" i="6" s="1"/>
  <c r="L301" i="6"/>
  <c r="N301" i="6" s="1"/>
  <c r="L280" i="6"/>
  <c r="N280" i="6" s="1"/>
  <c r="L264" i="6"/>
  <c r="N264" i="6" s="1"/>
  <c r="L245" i="6"/>
  <c r="N245" i="6" s="1"/>
  <c r="L359" i="6"/>
  <c r="N359" i="6" s="1"/>
  <c r="L267" i="6"/>
  <c r="N267" i="6" s="1"/>
  <c r="L246" i="6"/>
  <c r="N246" i="6" s="1"/>
  <c r="L329" i="6"/>
  <c r="N329" i="6" s="1"/>
  <c r="L308" i="6"/>
  <c r="N308" i="6" s="1"/>
  <c r="L292" i="6"/>
  <c r="N292" i="6" s="1"/>
  <c r="L212" i="6"/>
  <c r="N212" i="6" s="1"/>
  <c r="L219" i="6"/>
  <c r="N219" i="6" s="1"/>
  <c r="L203" i="6"/>
  <c r="N203" i="6" s="1"/>
  <c r="L208" i="6"/>
  <c r="N208" i="6" s="1"/>
  <c r="L182" i="6"/>
  <c r="N182" i="6" s="1"/>
  <c r="L189" i="6"/>
  <c r="N189" i="6" s="1"/>
  <c r="L173" i="6"/>
  <c r="N173" i="6" s="1"/>
  <c r="L157" i="6"/>
  <c r="N157" i="6" s="1"/>
  <c r="L141" i="6"/>
  <c r="N141" i="6" s="1"/>
  <c r="L113" i="6"/>
  <c r="N113" i="6" s="1"/>
  <c r="L97" i="6"/>
  <c r="N97" i="6" s="1"/>
  <c r="L73" i="6"/>
  <c r="N73" i="6" s="1"/>
  <c r="L55" i="6"/>
  <c r="N55" i="6" s="1"/>
  <c r="L150" i="6"/>
  <c r="N150" i="6" s="1"/>
  <c r="L134" i="6"/>
  <c r="N134" i="6" s="1"/>
  <c r="L114" i="6"/>
  <c r="N114" i="6" s="1"/>
  <c r="L98" i="6"/>
  <c r="N98" i="6" s="1"/>
  <c r="L74" i="6"/>
  <c r="N74" i="6" s="1"/>
  <c r="L58" i="6"/>
  <c r="N58" i="6" s="1"/>
  <c r="L39" i="6"/>
  <c r="N39" i="6" s="1"/>
  <c r="L30" i="6"/>
  <c r="N30" i="6" s="1"/>
  <c r="L151" i="6"/>
  <c r="N151" i="6" s="1"/>
  <c r="L115" i="6"/>
  <c r="N115" i="6" s="1"/>
  <c r="L83" i="6"/>
  <c r="N83" i="6" s="1"/>
  <c r="L53" i="6"/>
  <c r="N53" i="6" s="1"/>
  <c r="L140" i="6"/>
  <c r="N140" i="6" s="1"/>
  <c r="L104" i="6"/>
  <c r="N104" i="6" s="1"/>
  <c r="L68" i="6"/>
  <c r="N68" i="6" s="1"/>
  <c r="L38" i="6"/>
  <c r="N38" i="6" s="1"/>
  <c r="L31" i="6"/>
  <c r="N31" i="6" s="1"/>
  <c r="L24" i="6"/>
  <c r="L46" i="6"/>
  <c r="L52" i="6"/>
  <c r="L82" i="6"/>
  <c r="L93" i="6"/>
  <c r="L125" i="6"/>
  <c r="L166" i="6"/>
  <c r="L197" i="6"/>
  <c r="L229" i="6"/>
  <c r="L260" i="6"/>
  <c r="L287" i="6"/>
  <c r="L316" i="6"/>
  <c r="L342" i="6"/>
  <c r="L374" i="6"/>
  <c r="L389" i="6"/>
  <c r="L425" i="6"/>
  <c r="L462" i="6"/>
  <c r="L506" i="6"/>
  <c r="L529" i="6"/>
  <c r="L572" i="6"/>
  <c r="L601" i="6"/>
  <c r="L630" i="6"/>
  <c r="L657" i="6"/>
  <c r="L682" i="6"/>
  <c r="L724" i="6"/>
  <c r="L753" i="6"/>
  <c r="L815" i="6"/>
  <c r="L854" i="6"/>
  <c r="L885" i="6"/>
  <c r="L912" i="6"/>
  <c r="L939" i="6"/>
  <c r="L958" i="6"/>
  <c r="L993" i="6"/>
  <c r="L785" i="6"/>
  <c r="L1021" i="6"/>
  <c r="N1021" i="6" s="1"/>
  <c r="L1005" i="6"/>
  <c r="N1005" i="6" s="1"/>
  <c r="L952" i="6"/>
  <c r="N952" i="6" s="1"/>
  <c r="L944" i="6"/>
  <c r="N944" i="6" s="1"/>
  <c r="L962" i="6"/>
  <c r="N962" i="6" s="1"/>
  <c r="L1016" i="6"/>
  <c r="N1016" i="6" s="1"/>
  <c r="L1000" i="6"/>
  <c r="N1000" i="6" s="1"/>
  <c r="L984" i="6"/>
  <c r="N984" i="6" s="1"/>
  <c r="L976" i="6"/>
  <c r="N976" i="6" s="1"/>
  <c r="L965" i="6"/>
  <c r="N965" i="6" s="1"/>
  <c r="L927" i="6"/>
  <c r="N927" i="6" s="1"/>
  <c r="L907" i="6"/>
  <c r="N907" i="6" s="1"/>
  <c r="L891" i="6"/>
  <c r="N891" i="6" s="1"/>
  <c r="L871" i="6"/>
  <c r="N871" i="6" s="1"/>
  <c r="L855" i="6"/>
  <c r="N855" i="6" s="1"/>
  <c r="L834" i="6"/>
  <c r="N834" i="6" s="1"/>
  <c r="L818" i="6"/>
  <c r="N818" i="6" s="1"/>
  <c r="L920" i="6"/>
  <c r="N920" i="6" s="1"/>
  <c r="L892" i="6"/>
  <c r="N892" i="6" s="1"/>
  <c r="L872" i="6"/>
  <c r="N872" i="6" s="1"/>
  <c r="L856" i="6"/>
  <c r="N856" i="6" s="1"/>
  <c r="L837" i="6"/>
  <c r="N837" i="6" s="1"/>
  <c r="L821" i="6"/>
  <c r="N821" i="6" s="1"/>
  <c r="L801" i="6"/>
  <c r="N801" i="6" s="1"/>
  <c r="L804" i="6"/>
  <c r="N804" i="6" s="1"/>
  <c r="L788" i="6"/>
  <c r="N788" i="6" s="1"/>
  <c r="L768" i="6"/>
  <c r="N768" i="6" s="1"/>
  <c r="L747" i="6"/>
  <c r="N747" i="6" s="1"/>
  <c r="L731" i="6"/>
  <c r="N731" i="6" s="1"/>
  <c r="L710" i="6"/>
  <c r="N710" i="6" s="1"/>
  <c r="L694" i="6"/>
  <c r="N694" i="6" s="1"/>
  <c r="L675" i="6"/>
  <c r="N675" i="6" s="1"/>
  <c r="L659" i="6"/>
  <c r="N659" i="6" s="1"/>
  <c r="L639" i="6"/>
  <c r="N639" i="6" s="1"/>
  <c r="L618" i="6"/>
  <c r="N618" i="6" s="1"/>
  <c r="L769" i="6"/>
  <c r="N769" i="6" s="1"/>
  <c r="L742" i="6"/>
  <c r="N742" i="6" s="1"/>
  <c r="L726" i="6"/>
  <c r="N726" i="6" s="1"/>
  <c r="L707" i="6"/>
  <c r="N707" i="6" s="1"/>
  <c r="L691" i="6"/>
  <c r="N691" i="6" s="1"/>
  <c r="L670" i="6"/>
  <c r="N670" i="6" s="1"/>
  <c r="L650" i="6"/>
  <c r="N650" i="6" s="1"/>
  <c r="L634" i="6"/>
  <c r="N634" i="6" s="1"/>
  <c r="L615" i="6"/>
  <c r="N615" i="6" s="1"/>
  <c r="L596" i="6"/>
  <c r="N596" i="6" s="1"/>
  <c r="L580" i="6"/>
  <c r="N580" i="6" s="1"/>
  <c r="L558" i="6"/>
  <c r="N558" i="6" s="1"/>
  <c r="L542" i="6"/>
  <c r="N542" i="6" s="1"/>
  <c r="L522" i="6"/>
  <c r="N522" i="6" s="1"/>
  <c r="L614" i="6"/>
  <c r="N614" i="6" s="1"/>
  <c r="L523" i="6"/>
  <c r="N523" i="6" s="1"/>
  <c r="L507" i="6"/>
  <c r="N507" i="6" s="1"/>
  <c r="L483" i="6"/>
  <c r="N483" i="6" s="1"/>
  <c r="L467" i="6"/>
  <c r="N467" i="6" s="1"/>
  <c r="L447" i="6"/>
  <c r="N447" i="6" s="1"/>
  <c r="L431" i="6"/>
  <c r="N431" i="6" s="1"/>
  <c r="L411" i="6"/>
  <c r="N411" i="6" s="1"/>
  <c r="L395" i="6"/>
  <c r="N395" i="6" s="1"/>
  <c r="L367" i="6"/>
  <c r="N367" i="6" s="1"/>
  <c r="L337" i="6"/>
  <c r="N337" i="6" s="1"/>
  <c r="L581" i="6"/>
  <c r="N581" i="6" s="1"/>
  <c r="L561" i="6"/>
  <c r="N561" i="6" s="1"/>
  <c r="L545" i="6"/>
  <c r="N545" i="6" s="1"/>
  <c r="L494" i="6"/>
  <c r="N494" i="6" s="1"/>
  <c r="L478" i="6"/>
  <c r="N478" i="6" s="1"/>
  <c r="L450" i="6"/>
  <c r="N450" i="6" s="1"/>
  <c r="L434" i="6"/>
  <c r="N434" i="6" s="1"/>
  <c r="L414" i="6"/>
  <c r="N414" i="6" s="1"/>
  <c r="L398" i="6"/>
  <c r="N398" i="6" s="1"/>
  <c r="L378" i="6"/>
  <c r="N378" i="6" s="1"/>
  <c r="L358" i="6"/>
  <c r="N358" i="6" s="1"/>
  <c r="L330" i="6"/>
  <c r="N330" i="6" s="1"/>
  <c r="L311" i="6"/>
  <c r="N311" i="6" s="1"/>
  <c r="L295" i="6"/>
  <c r="N295" i="6" s="1"/>
  <c r="L274" i="6"/>
  <c r="N274" i="6" s="1"/>
  <c r="L255" i="6"/>
  <c r="N255" i="6" s="1"/>
  <c r="L239" i="6"/>
  <c r="N239" i="6" s="1"/>
  <c r="L361" i="6"/>
  <c r="N361" i="6" s="1"/>
  <c r="L277" i="6"/>
  <c r="N277" i="6" s="1"/>
  <c r="L261" i="6"/>
  <c r="N261" i="6" s="1"/>
  <c r="L240" i="6"/>
  <c r="N240" i="6" s="1"/>
  <c r="L323" i="6"/>
  <c r="N323" i="6" s="1"/>
  <c r="L302" i="6"/>
  <c r="N302" i="6" s="1"/>
  <c r="L237" i="6"/>
  <c r="N237" i="6" s="1"/>
  <c r="L204" i="6"/>
  <c r="N204" i="6" s="1"/>
  <c r="L213" i="6"/>
  <c r="N213" i="6" s="1"/>
  <c r="L222" i="6"/>
  <c r="N222" i="6" s="1"/>
  <c r="L192" i="6"/>
  <c r="N192" i="6" s="1"/>
  <c r="L176" i="6"/>
  <c r="N176" i="6" s="1"/>
  <c r="L183" i="6"/>
  <c r="N183" i="6" s="1"/>
  <c r="L167" i="6"/>
  <c r="N167" i="6" s="1"/>
  <c r="L147" i="6"/>
  <c r="N147" i="6" s="1"/>
  <c r="L111" i="6"/>
  <c r="N111" i="6" s="1"/>
  <c r="L57" i="6"/>
  <c r="N57" i="6" s="1"/>
  <c r="L128" i="6"/>
  <c r="N128" i="6" s="1"/>
  <c r="L84" i="6"/>
  <c r="N84" i="6" s="1"/>
  <c r="L40" i="6"/>
  <c r="N40" i="6" s="1"/>
  <c r="L1023" i="6"/>
  <c r="N1023" i="6" s="1"/>
  <c r="L1007" i="6"/>
  <c r="N1007" i="6" s="1"/>
  <c r="L953" i="6"/>
  <c r="N953" i="6" s="1"/>
  <c r="L945" i="6"/>
  <c r="N945" i="6" s="1"/>
  <c r="L966" i="6"/>
  <c r="N966" i="6" s="1"/>
  <c r="L1018" i="6"/>
  <c r="N1018" i="6" s="1"/>
  <c r="L1002" i="6"/>
  <c r="N1002" i="6" s="1"/>
  <c r="L985" i="6"/>
  <c r="N985" i="6" s="1"/>
  <c r="L977" i="6"/>
  <c r="N977" i="6" s="1"/>
  <c r="L969" i="6"/>
  <c r="N969" i="6" s="1"/>
  <c r="L929" i="6"/>
  <c r="N929" i="6" s="1"/>
  <c r="L913" i="6"/>
  <c r="N913" i="6" s="1"/>
  <c r="L893" i="6"/>
  <c r="N893" i="6" s="1"/>
  <c r="L865" i="6"/>
  <c r="N865" i="6" s="1"/>
  <c r="L844" i="6"/>
  <c r="N844" i="6" s="1"/>
  <c r="L828" i="6"/>
  <c r="N828" i="6" s="1"/>
  <c r="L808" i="6"/>
  <c r="N808" i="6" s="1"/>
  <c r="L922" i="6"/>
  <c r="N922" i="6" s="1"/>
  <c r="L902" i="6"/>
  <c r="N902" i="6" s="1"/>
  <c r="L886" i="6"/>
  <c r="N886" i="6" s="1"/>
  <c r="L866" i="6"/>
  <c r="N866" i="6" s="1"/>
  <c r="L847" i="6"/>
  <c r="N847" i="6" s="1"/>
  <c r="L831" i="6"/>
  <c r="N831" i="6" s="1"/>
  <c r="L803" i="6"/>
  <c r="N803" i="6" s="1"/>
  <c r="L806" i="6"/>
  <c r="N806" i="6" s="1"/>
  <c r="L790" i="6"/>
  <c r="N790" i="6" s="1"/>
  <c r="L770" i="6"/>
  <c r="N770" i="6" s="1"/>
  <c r="L754" i="6"/>
  <c r="N754" i="6" s="1"/>
  <c r="L733" i="6"/>
  <c r="N733" i="6" s="1"/>
  <c r="L712" i="6"/>
  <c r="N712" i="6" s="1"/>
  <c r="L696" i="6"/>
  <c r="N696" i="6" s="1"/>
  <c r="L677" i="6"/>
  <c r="N677" i="6" s="1"/>
  <c r="L661" i="6"/>
  <c r="N661" i="6" s="1"/>
  <c r="L641" i="6"/>
  <c r="N641" i="6" s="1"/>
  <c r="L620" i="6"/>
  <c r="N620" i="6" s="1"/>
  <c r="L771" i="6"/>
  <c r="N771" i="6" s="1"/>
  <c r="L755" i="6"/>
  <c r="N755" i="6" s="1"/>
  <c r="L736" i="6"/>
  <c r="N736" i="6" s="1"/>
  <c r="L717" i="6"/>
  <c r="N717" i="6" s="1"/>
  <c r="L701" i="6"/>
  <c r="N701" i="6" s="1"/>
  <c r="L685" i="6"/>
  <c r="N685" i="6" s="1"/>
  <c r="L664" i="6"/>
  <c r="N664" i="6" s="1"/>
  <c r="L644" i="6"/>
  <c r="N644" i="6" s="1"/>
  <c r="L625" i="6"/>
  <c r="N625" i="6" s="1"/>
  <c r="L609" i="6"/>
  <c r="N609" i="6" s="1"/>
  <c r="L582" i="6"/>
  <c r="N582" i="6" s="1"/>
  <c r="L560" i="6"/>
  <c r="N560" i="6" s="1"/>
  <c r="L544" i="6"/>
  <c r="N544" i="6" s="1"/>
  <c r="L524" i="6"/>
  <c r="N524" i="6" s="1"/>
  <c r="L508" i="6"/>
  <c r="N508" i="6" s="1"/>
  <c r="L608" i="6"/>
  <c r="N608" i="6" s="1"/>
  <c r="L509" i="6"/>
  <c r="N509" i="6" s="1"/>
  <c r="L485" i="6"/>
  <c r="N485" i="6" s="1"/>
  <c r="L469" i="6"/>
  <c r="N469" i="6" s="1"/>
  <c r="L449" i="6"/>
  <c r="N449" i="6" s="1"/>
  <c r="L433" i="6"/>
  <c r="N433" i="6" s="1"/>
  <c r="L405" i="6"/>
  <c r="N405" i="6" s="1"/>
  <c r="L369" i="6"/>
  <c r="N369" i="6" s="1"/>
  <c r="L345" i="6"/>
  <c r="N345" i="6" s="1"/>
  <c r="L583" i="6"/>
  <c r="N583" i="6" s="1"/>
  <c r="L563" i="6"/>
  <c r="N563" i="6" s="1"/>
  <c r="L547" i="6"/>
  <c r="N547" i="6" s="1"/>
  <c r="L531" i="6"/>
  <c r="N531" i="6" s="1"/>
  <c r="L488" i="6"/>
  <c r="N488" i="6" s="1"/>
  <c r="L472" i="6"/>
  <c r="N472" i="6" s="1"/>
  <c r="L452" i="6"/>
  <c r="N452" i="6" s="1"/>
  <c r="L436" i="6"/>
  <c r="N436" i="6" s="1"/>
  <c r="L416" i="6"/>
  <c r="N416" i="6" s="1"/>
  <c r="L400" i="6"/>
  <c r="N400" i="6" s="1"/>
  <c r="L380" i="6"/>
  <c r="N380" i="6" s="1"/>
  <c r="L360" i="6"/>
  <c r="N360" i="6" s="1"/>
  <c r="L344" i="6"/>
  <c r="N344" i="6" s="1"/>
  <c r="L324" i="6"/>
  <c r="N324" i="6" s="1"/>
  <c r="L297" i="6"/>
  <c r="N297" i="6" s="1"/>
  <c r="L276" i="6"/>
  <c r="N276" i="6" s="1"/>
  <c r="L249" i="6"/>
  <c r="N249" i="6" s="1"/>
  <c r="L232" i="6"/>
  <c r="N232" i="6" s="1"/>
  <c r="L349" i="6"/>
  <c r="N349" i="6" s="1"/>
  <c r="L271" i="6"/>
  <c r="N271" i="6" s="1"/>
  <c r="L250" i="6"/>
  <c r="N250" i="6" s="1"/>
  <c r="L333" i="6"/>
  <c r="N333" i="6" s="1"/>
  <c r="L317" i="6"/>
  <c r="N317" i="6" s="1"/>
  <c r="L296" i="6"/>
  <c r="N296" i="6" s="1"/>
  <c r="L231" i="6"/>
  <c r="N231" i="6" s="1"/>
  <c r="L223" i="6"/>
  <c r="N223" i="6" s="1"/>
  <c r="L207" i="6"/>
  <c r="N207" i="6" s="1"/>
  <c r="L216" i="6"/>
  <c r="N216" i="6" s="1"/>
  <c r="L186" i="6"/>
  <c r="N186" i="6" s="1"/>
  <c r="L185" i="6"/>
  <c r="N185" i="6" s="1"/>
  <c r="L169" i="6"/>
  <c r="N169" i="6" s="1"/>
  <c r="L153" i="6"/>
  <c r="N153" i="6" s="1"/>
  <c r="L137" i="6"/>
  <c r="N137" i="6" s="1"/>
  <c r="L117" i="6"/>
  <c r="N117" i="6" s="1"/>
  <c r="L101" i="6"/>
  <c r="N101" i="6" s="1"/>
  <c r="L69" i="6"/>
  <c r="N69" i="6" s="1"/>
  <c r="L47" i="6"/>
  <c r="N47" i="6" s="1"/>
  <c r="L146" i="6"/>
  <c r="N146" i="6" s="1"/>
  <c r="L130" i="6"/>
  <c r="N130" i="6" s="1"/>
  <c r="L110" i="6"/>
  <c r="N110" i="6" s="1"/>
  <c r="L94" i="6"/>
  <c r="N94" i="6" s="1"/>
  <c r="L62" i="6"/>
  <c r="N62" i="6" s="1"/>
  <c r="L41" i="6"/>
  <c r="N41" i="6" s="1"/>
  <c r="L33" i="6"/>
  <c r="N33" i="6" s="1"/>
  <c r="L25" i="6"/>
  <c r="N25" i="6" s="1"/>
  <c r="L127" i="6"/>
  <c r="N127" i="6" s="1"/>
  <c r="L95" i="6"/>
  <c r="N95" i="6" s="1"/>
  <c r="L63" i="6"/>
  <c r="N63" i="6" s="1"/>
  <c r="L144" i="6"/>
  <c r="N144" i="6" s="1"/>
  <c r="L112" i="6"/>
  <c r="N112" i="6" s="1"/>
  <c r="L76" i="6"/>
  <c r="N76" i="6" s="1"/>
  <c r="L36" i="6"/>
  <c r="N36" i="6" s="1"/>
  <c r="L1017" i="6"/>
  <c r="N1017" i="6" s="1"/>
  <c r="L1001" i="6"/>
  <c r="N1001" i="6" s="1"/>
  <c r="L946" i="6"/>
  <c r="N946" i="6" s="1"/>
  <c r="L967" i="6"/>
  <c r="N967" i="6" s="1"/>
  <c r="L1012" i="6"/>
  <c r="N1012" i="6" s="1"/>
  <c r="L996" i="6"/>
  <c r="N996" i="6" s="1"/>
  <c r="L982" i="6"/>
  <c r="N982" i="6" s="1"/>
  <c r="L974" i="6"/>
  <c r="N974" i="6" s="1"/>
  <c r="L963" i="6"/>
  <c r="N963" i="6" s="1"/>
  <c r="L923" i="6"/>
  <c r="N923" i="6" s="1"/>
  <c r="L903" i="6"/>
  <c r="N903" i="6" s="1"/>
  <c r="L887" i="6"/>
  <c r="N887" i="6" s="1"/>
  <c r="L867" i="6"/>
  <c r="N867" i="6" s="1"/>
  <c r="L846" i="6"/>
  <c r="N846" i="6" s="1"/>
  <c r="L830" i="6"/>
  <c r="N830" i="6" s="1"/>
  <c r="L810" i="6"/>
  <c r="N810" i="6" s="1"/>
  <c r="L924" i="6"/>
  <c r="N924" i="6" s="1"/>
  <c r="L904" i="6"/>
  <c r="N904" i="6" s="1"/>
  <c r="L888" i="6"/>
  <c r="N888" i="6" s="1"/>
  <c r="L868" i="6"/>
  <c r="N868" i="6" s="1"/>
  <c r="L849" i="6"/>
  <c r="N849" i="6" s="1"/>
  <c r="L833" i="6"/>
  <c r="N833" i="6" s="1"/>
  <c r="L817" i="6"/>
  <c r="N817" i="6" s="1"/>
  <c r="L797" i="6"/>
  <c r="N797" i="6" s="1"/>
  <c r="L800" i="6"/>
  <c r="N800" i="6" s="1"/>
  <c r="L780" i="6"/>
  <c r="N780" i="6" s="1"/>
  <c r="L764" i="6"/>
  <c r="N764" i="6" s="1"/>
  <c r="L743" i="6"/>
  <c r="N743" i="6" s="1"/>
  <c r="L727" i="6"/>
  <c r="N727" i="6" s="1"/>
  <c r="L706" i="6"/>
  <c r="N706" i="6" s="1"/>
  <c r="L690" i="6"/>
  <c r="N690" i="6" s="1"/>
  <c r="L663" i="6"/>
  <c r="N663" i="6" s="1"/>
  <c r="L643" i="6"/>
  <c r="N643" i="6" s="1"/>
  <c r="L622" i="6"/>
  <c r="N622" i="6" s="1"/>
  <c r="L765" i="6"/>
  <c r="N765" i="6" s="1"/>
  <c r="L746" i="6"/>
  <c r="N746" i="6" s="1"/>
  <c r="L730" i="6"/>
  <c r="N730" i="6" s="1"/>
  <c r="L711" i="6"/>
  <c r="N711" i="6" s="1"/>
  <c r="L695" i="6"/>
  <c r="N695" i="6" s="1"/>
  <c r="L674" i="6"/>
  <c r="N674" i="6" s="1"/>
  <c r="L658" i="6"/>
  <c r="N658" i="6" s="1"/>
  <c r="L638" i="6"/>
  <c r="N638" i="6" s="1"/>
  <c r="L611" i="6"/>
  <c r="N611" i="6" s="1"/>
  <c r="L592" i="6"/>
  <c r="N592" i="6" s="1"/>
  <c r="L576" i="6"/>
  <c r="N576" i="6" s="1"/>
  <c r="L554" i="6"/>
  <c r="N554" i="6" s="1"/>
  <c r="L538" i="6"/>
  <c r="N538" i="6" s="1"/>
  <c r="L518" i="6"/>
  <c r="N518" i="6" s="1"/>
  <c r="L499" i="6"/>
  <c r="N499" i="6" s="1"/>
  <c r="L602" i="6"/>
  <c r="N602" i="6" s="1"/>
  <c r="L511" i="6"/>
  <c r="N511" i="6" s="1"/>
  <c r="L487" i="6"/>
  <c r="N487" i="6" s="1"/>
  <c r="L471" i="6"/>
  <c r="N471" i="6" s="1"/>
  <c r="L451" i="6"/>
  <c r="N451" i="6" s="1"/>
  <c r="L435" i="6"/>
  <c r="N435" i="6" s="1"/>
  <c r="L415" i="6"/>
  <c r="N415" i="6" s="1"/>
  <c r="L399" i="6"/>
  <c r="N399" i="6" s="1"/>
  <c r="L379" i="6"/>
  <c r="N379" i="6" s="1"/>
  <c r="L347" i="6"/>
  <c r="N347" i="6" s="1"/>
  <c r="L585" i="6"/>
  <c r="N585" i="6" s="1"/>
  <c r="L565" i="6"/>
  <c r="N565" i="6" s="1"/>
  <c r="L549" i="6"/>
  <c r="N549" i="6" s="1"/>
  <c r="L533" i="6"/>
  <c r="N533" i="6" s="1"/>
  <c r="L490" i="6"/>
  <c r="N490" i="6" s="1"/>
  <c r="L474" i="6"/>
  <c r="N474" i="6" s="1"/>
  <c r="L454" i="6"/>
  <c r="N454" i="6" s="1"/>
  <c r="L438" i="6"/>
  <c r="N438" i="6" s="1"/>
  <c r="L418" i="6"/>
  <c r="N418" i="6" s="1"/>
  <c r="L402" i="6"/>
  <c r="N402" i="6" s="1"/>
  <c r="L382" i="6"/>
  <c r="N382" i="6" s="1"/>
  <c r="L354" i="6"/>
  <c r="N354" i="6" s="1"/>
  <c r="L334" i="6"/>
  <c r="N334" i="6" s="1"/>
  <c r="L318" i="6"/>
  <c r="N318" i="6" s="1"/>
  <c r="L299" i="6"/>
  <c r="N299" i="6" s="1"/>
  <c r="L278" i="6"/>
  <c r="N278" i="6" s="1"/>
  <c r="L262" i="6"/>
  <c r="N262" i="6" s="1"/>
  <c r="L243" i="6"/>
  <c r="N243" i="6" s="1"/>
  <c r="L377" i="6"/>
  <c r="N377" i="6" s="1"/>
  <c r="L281" i="6"/>
  <c r="N281" i="6" s="1"/>
  <c r="L265" i="6"/>
  <c r="N265" i="6" s="1"/>
  <c r="L244" i="6"/>
  <c r="N244" i="6" s="1"/>
  <c r="L327" i="6"/>
  <c r="N327" i="6" s="1"/>
  <c r="L306" i="6"/>
  <c r="N306" i="6" s="1"/>
  <c r="L290" i="6"/>
  <c r="N290" i="6" s="1"/>
  <c r="L210" i="6"/>
  <c r="N210" i="6" s="1"/>
  <c r="L209" i="6"/>
  <c r="N209" i="6" s="1"/>
  <c r="L218" i="6"/>
  <c r="N218" i="6" s="1"/>
  <c r="L188" i="6"/>
  <c r="N188" i="6" s="1"/>
  <c r="L170" i="6"/>
  <c r="N170" i="6" s="1"/>
  <c r="L179" i="6"/>
  <c r="N179" i="6" s="1"/>
  <c r="L168" i="6"/>
  <c r="N168" i="6" s="1"/>
  <c r="L139" i="6"/>
  <c r="N139" i="6" s="1"/>
  <c r="L99" i="6"/>
  <c r="N99" i="6" s="1"/>
  <c r="L156" i="6"/>
  <c r="N156" i="6" s="1"/>
  <c r="L116" i="6"/>
  <c r="N116" i="6" s="1"/>
  <c r="L72" i="6"/>
  <c r="N72" i="6" s="1"/>
  <c r="L1019" i="6"/>
  <c r="N1019" i="6" s="1"/>
  <c r="L1003" i="6"/>
  <c r="N1003" i="6" s="1"/>
  <c r="L951" i="6"/>
  <c r="N951" i="6" s="1"/>
  <c r="L943" i="6"/>
  <c r="N943" i="6" s="1"/>
  <c r="L961" i="6"/>
  <c r="N961" i="6" s="1"/>
  <c r="L1014" i="6"/>
  <c r="N1014" i="6" s="1"/>
  <c r="L998" i="6"/>
  <c r="N998" i="6" s="1"/>
  <c r="L983" i="6"/>
  <c r="N983" i="6" s="1"/>
  <c r="L975" i="6"/>
  <c r="N975" i="6" s="1"/>
  <c r="L964" i="6"/>
  <c r="N964" i="6" s="1"/>
  <c r="L925" i="6"/>
  <c r="N925" i="6" s="1"/>
  <c r="L905" i="6"/>
  <c r="N905" i="6" s="1"/>
  <c r="L889" i="6"/>
  <c r="N889" i="6" s="1"/>
  <c r="L869" i="6"/>
  <c r="N869" i="6" s="1"/>
  <c r="L848" i="6"/>
  <c r="N848" i="6" s="1"/>
  <c r="L832" i="6"/>
  <c r="N832" i="6" s="1"/>
  <c r="L816" i="6"/>
  <c r="N816" i="6" s="1"/>
  <c r="L926" i="6"/>
  <c r="N926" i="6" s="1"/>
  <c r="L906" i="6"/>
  <c r="N906" i="6" s="1"/>
  <c r="L890" i="6"/>
  <c r="N890" i="6" s="1"/>
  <c r="L870" i="6"/>
  <c r="N870" i="6" s="1"/>
  <c r="L843" i="6"/>
  <c r="N843" i="6" s="1"/>
  <c r="L827" i="6"/>
  <c r="N827" i="6" s="1"/>
  <c r="L807" i="6"/>
  <c r="N807" i="6" s="1"/>
  <c r="L791" i="6"/>
  <c r="N791" i="6" s="1"/>
  <c r="L794" i="6"/>
  <c r="N794" i="6" s="1"/>
  <c r="L774" i="6"/>
  <c r="N774" i="6" s="1"/>
  <c r="L758" i="6"/>
  <c r="N758" i="6" s="1"/>
  <c r="L737" i="6"/>
  <c r="N737" i="6" s="1"/>
  <c r="L716" i="6"/>
  <c r="N716" i="6" s="1"/>
  <c r="L700" i="6"/>
  <c r="N700" i="6" s="1"/>
  <c r="L684" i="6"/>
  <c r="N684" i="6" s="1"/>
  <c r="L665" i="6"/>
  <c r="N665" i="6" s="1"/>
  <c r="L637" i="6"/>
  <c r="N637" i="6" s="1"/>
  <c r="L787" i="6"/>
  <c r="N787" i="6" s="1"/>
  <c r="L767" i="6"/>
  <c r="N767" i="6" s="1"/>
  <c r="L748" i="6"/>
  <c r="N748" i="6" s="1"/>
  <c r="L732" i="6"/>
  <c r="N732" i="6" s="1"/>
  <c r="L705" i="6"/>
  <c r="N705" i="6" s="1"/>
  <c r="L689" i="6"/>
  <c r="N689" i="6" s="1"/>
  <c r="L668" i="6"/>
  <c r="N668" i="6" s="1"/>
  <c r="L648" i="6"/>
  <c r="N648" i="6" s="1"/>
  <c r="L632" i="6"/>
  <c r="N632" i="6" s="1"/>
  <c r="L613" i="6"/>
  <c r="N613" i="6" s="1"/>
  <c r="L594" i="6"/>
  <c r="N594" i="6" s="1"/>
  <c r="L578" i="6"/>
  <c r="N578" i="6" s="1"/>
  <c r="L556" i="6"/>
  <c r="N556" i="6" s="1"/>
  <c r="L540" i="6"/>
  <c r="N540" i="6" s="1"/>
  <c r="L520" i="6"/>
  <c r="N520" i="6" s="1"/>
  <c r="L501" i="6"/>
  <c r="N501" i="6" s="1"/>
  <c r="L604" i="6"/>
  <c r="N604" i="6" s="1"/>
  <c r="L513" i="6"/>
  <c r="N513" i="6" s="1"/>
  <c r="L489" i="6"/>
  <c r="N489" i="6" s="1"/>
  <c r="L473" i="6"/>
  <c r="N473" i="6" s="1"/>
  <c r="L453" i="6"/>
  <c r="N453" i="6" s="1"/>
  <c r="L437" i="6"/>
  <c r="N437" i="6" s="1"/>
  <c r="L417" i="6"/>
  <c r="N417" i="6" s="1"/>
  <c r="L401" i="6"/>
  <c r="N401" i="6" s="1"/>
  <c r="L381" i="6"/>
  <c r="N381" i="6" s="1"/>
  <c r="L351" i="6"/>
  <c r="N351" i="6" s="1"/>
  <c r="L587" i="6"/>
  <c r="N587" i="6" s="1"/>
  <c r="L567" i="6"/>
  <c r="N567" i="6" s="1"/>
  <c r="L551" i="6"/>
  <c r="N551" i="6" s="1"/>
  <c r="L535" i="6"/>
  <c r="N535" i="6" s="1"/>
  <c r="L492" i="6"/>
  <c r="N492" i="6" s="1"/>
  <c r="L476" i="6"/>
  <c r="N476" i="6" s="1"/>
  <c r="L456" i="6"/>
  <c r="N456" i="6" s="1"/>
  <c r="L440" i="6"/>
  <c r="N440" i="6" s="1"/>
  <c r="L420" i="6"/>
  <c r="N420" i="6" s="1"/>
  <c r="L404" i="6"/>
  <c r="N404" i="6" s="1"/>
  <c r="L384" i="6"/>
  <c r="N384" i="6" s="1"/>
  <c r="L364" i="6"/>
  <c r="N364" i="6" s="1"/>
  <c r="L348" i="6"/>
  <c r="N348" i="6" s="1"/>
  <c r="L328" i="6"/>
  <c r="N328" i="6" s="1"/>
  <c r="L309" i="6"/>
  <c r="N309" i="6" s="1"/>
  <c r="L293" i="6"/>
  <c r="N293" i="6" s="1"/>
  <c r="L272" i="6"/>
  <c r="N272" i="6" s="1"/>
  <c r="L253" i="6"/>
  <c r="N253" i="6" s="1"/>
  <c r="L236" i="6"/>
  <c r="N236" i="6" s="1"/>
  <c r="L275" i="6"/>
  <c r="N275" i="6" s="1"/>
  <c r="L254" i="6"/>
  <c r="N254" i="6" s="1"/>
  <c r="L238" i="6"/>
  <c r="N238" i="6" s="1"/>
  <c r="L321" i="6"/>
  <c r="N321" i="6" s="1"/>
  <c r="L300" i="6"/>
  <c r="N300" i="6" s="1"/>
  <c r="L235" i="6"/>
  <c r="N235" i="6" s="1"/>
  <c r="L202" i="6"/>
  <c r="N202" i="6" s="1"/>
  <c r="L211" i="6"/>
  <c r="N211" i="6" s="1"/>
  <c r="L220" i="6"/>
  <c r="N220" i="6" s="1"/>
  <c r="L190" i="6"/>
  <c r="N190" i="6" s="1"/>
  <c r="L174" i="6"/>
  <c r="N174" i="6" s="1"/>
  <c r="L181" i="6"/>
  <c r="N181" i="6" s="1"/>
  <c r="L172" i="6"/>
  <c r="N172" i="6" s="1"/>
  <c r="L149" i="6"/>
  <c r="N149" i="6" s="1"/>
  <c r="L133" i="6"/>
  <c r="N133" i="6" s="1"/>
  <c r="L105" i="6"/>
  <c r="N105" i="6" s="1"/>
  <c r="L85" i="6"/>
  <c r="N85" i="6" s="1"/>
  <c r="L65" i="6"/>
  <c r="N65" i="6" s="1"/>
  <c r="L158" i="6"/>
  <c r="N158" i="6" s="1"/>
  <c r="L142" i="6"/>
  <c r="N142" i="6" s="1"/>
  <c r="L126" i="6"/>
  <c r="N126" i="6" s="1"/>
  <c r="L106" i="6"/>
  <c r="N106" i="6" s="1"/>
  <c r="L86" i="6"/>
  <c r="N86" i="6" s="1"/>
  <c r="L66" i="6"/>
  <c r="N66" i="6" s="1"/>
  <c r="L61" i="6"/>
  <c r="N61" i="6" s="1"/>
  <c r="L35" i="6"/>
  <c r="N35" i="6" s="1"/>
  <c r="L27" i="6"/>
  <c r="N27" i="6" s="1"/>
  <c r="L135" i="6"/>
  <c r="N135" i="6" s="1"/>
  <c r="L103" i="6"/>
  <c r="N103" i="6" s="1"/>
  <c r="L67" i="6"/>
  <c r="N67" i="6" s="1"/>
  <c r="L152" i="6"/>
  <c r="N152" i="6" s="1"/>
  <c r="L120" i="6"/>
  <c r="N120" i="6" s="1"/>
  <c r="L88" i="6"/>
  <c r="N88" i="6" s="1"/>
  <c r="L56" i="6"/>
  <c r="N56" i="6" s="1"/>
  <c r="L34" i="6"/>
  <c r="N34" i="6" s="1"/>
  <c r="M51" i="6"/>
  <c r="M81" i="6"/>
  <c r="M92" i="6"/>
  <c r="M124" i="6"/>
  <c r="M165" i="6"/>
  <c r="M196" i="6"/>
  <c r="M228" i="6"/>
  <c r="M259" i="6"/>
  <c r="M286" i="6"/>
  <c r="M315" i="6"/>
  <c r="M341" i="6"/>
  <c r="M373" i="6"/>
  <c r="M388" i="6"/>
  <c r="M424" i="6"/>
  <c r="M461" i="6"/>
  <c r="M505" i="6"/>
  <c r="M528" i="6"/>
  <c r="M571" i="6"/>
  <c r="M600" i="6"/>
  <c r="M629" i="6"/>
  <c r="M656" i="6"/>
  <c r="M681" i="6"/>
  <c r="M723" i="6"/>
  <c r="M752" i="6"/>
  <c r="M814" i="6"/>
  <c r="M853" i="6"/>
  <c r="M884" i="6"/>
  <c r="M911" i="6"/>
  <c r="M938" i="6"/>
  <c r="M957" i="6"/>
  <c r="M992" i="6"/>
  <c r="M784" i="6"/>
  <c r="M955" i="6" l="1"/>
  <c r="N955" i="6" s="1"/>
  <c r="N957" i="6"/>
  <c r="M909" i="6"/>
  <c r="N909" i="6" s="1"/>
  <c r="N911" i="6"/>
  <c r="M750" i="6"/>
  <c r="N750" i="6" s="1"/>
  <c r="N752" i="6"/>
  <c r="M627" i="6"/>
  <c r="N627" i="6" s="1"/>
  <c r="N629" i="6"/>
  <c r="M503" i="6"/>
  <c r="N503" i="6" s="1"/>
  <c r="N505" i="6"/>
  <c r="M371" i="6"/>
  <c r="N371" i="6" s="1"/>
  <c r="N373" i="6"/>
  <c r="M257" i="6"/>
  <c r="N257" i="6" s="1"/>
  <c r="N259" i="6"/>
  <c r="M194" i="6"/>
  <c r="N194" i="6" s="1"/>
  <c r="N196" i="6"/>
  <c r="M79" i="6"/>
  <c r="N79" i="6" s="1"/>
  <c r="N81" i="6"/>
  <c r="M990" i="6"/>
  <c r="N990" i="6" s="1"/>
  <c r="N992" i="6"/>
  <c r="M936" i="6"/>
  <c r="N936" i="6" s="1"/>
  <c r="N938" i="6"/>
  <c r="M882" i="6"/>
  <c r="N882" i="6" s="1"/>
  <c r="N884" i="6"/>
  <c r="M812" i="6"/>
  <c r="N812" i="6" s="1"/>
  <c r="N814" i="6"/>
  <c r="M721" i="6"/>
  <c r="N721" i="6" s="1"/>
  <c r="N723" i="6"/>
  <c r="M654" i="6"/>
  <c r="N654" i="6" s="1"/>
  <c r="N656" i="6"/>
  <c r="M598" i="6"/>
  <c r="N598" i="6" s="1"/>
  <c r="N600" i="6"/>
  <c r="M526" i="6"/>
  <c r="N526" i="6" s="1"/>
  <c r="N528" i="6"/>
  <c r="M459" i="6"/>
  <c r="N459" i="6" s="1"/>
  <c r="N461" i="6"/>
  <c r="M386" i="6"/>
  <c r="N386" i="6" s="1"/>
  <c r="N388" i="6"/>
  <c r="M339" i="6"/>
  <c r="N339" i="6" s="1"/>
  <c r="N341" i="6"/>
  <c r="M284" i="6"/>
  <c r="N284" i="6" s="1"/>
  <c r="N286" i="6"/>
  <c r="M226" i="6"/>
  <c r="N226" i="6" s="1"/>
  <c r="N228" i="6"/>
  <c r="M163" i="6"/>
  <c r="N163" i="6" s="1"/>
  <c r="N165" i="6"/>
  <c r="M90" i="6"/>
  <c r="N90" i="6" s="1"/>
  <c r="N92" i="6"/>
  <c r="M49" i="6"/>
  <c r="N51" i="6"/>
  <c r="L991" i="6"/>
  <c r="N991" i="6" s="1"/>
  <c r="N993" i="6"/>
  <c r="L937" i="6"/>
  <c r="N937" i="6" s="1"/>
  <c r="N939" i="6"/>
  <c r="L883" i="6"/>
  <c r="N883" i="6" s="1"/>
  <c r="N885" i="6"/>
  <c r="L813" i="6"/>
  <c r="N813" i="6" s="1"/>
  <c r="N815" i="6"/>
  <c r="L722" i="6"/>
  <c r="N722" i="6" s="1"/>
  <c r="N724" i="6"/>
  <c r="L655" i="6"/>
  <c r="N655" i="6" s="1"/>
  <c r="N657" i="6"/>
  <c r="L599" i="6"/>
  <c r="N599" i="6" s="1"/>
  <c r="N601" i="6"/>
  <c r="L527" i="6"/>
  <c r="N527" i="6" s="1"/>
  <c r="N529" i="6"/>
  <c r="L460" i="6"/>
  <c r="N460" i="6" s="1"/>
  <c r="N462" i="6"/>
  <c r="L387" i="6"/>
  <c r="N387" i="6" s="1"/>
  <c r="N389" i="6"/>
  <c r="L340" i="6"/>
  <c r="N340" i="6" s="1"/>
  <c r="N342" i="6"/>
  <c r="L285" i="6"/>
  <c r="N285" i="6" s="1"/>
  <c r="N287" i="6"/>
  <c r="L227" i="6"/>
  <c r="N227" i="6" s="1"/>
  <c r="N229" i="6"/>
  <c r="L164" i="6"/>
  <c r="N164" i="6" s="1"/>
  <c r="N166" i="6"/>
  <c r="L91" i="6"/>
  <c r="N91" i="6" s="1"/>
  <c r="N93" i="6"/>
  <c r="L50" i="6"/>
  <c r="N50" i="6" s="1"/>
  <c r="N52" i="6"/>
  <c r="L22" i="6"/>
  <c r="N24" i="6"/>
  <c r="M782" i="6"/>
  <c r="N782" i="6" s="1"/>
  <c r="N784" i="6"/>
  <c r="M851" i="6"/>
  <c r="N851" i="6" s="1"/>
  <c r="N853" i="6"/>
  <c r="M679" i="6"/>
  <c r="N679" i="6" s="1"/>
  <c r="N681" i="6"/>
  <c r="M569" i="6"/>
  <c r="N569" i="6" s="1"/>
  <c r="N571" i="6"/>
  <c r="M422" i="6"/>
  <c r="N422" i="6" s="1"/>
  <c r="N424" i="6"/>
  <c r="M313" i="6"/>
  <c r="N313" i="6" s="1"/>
  <c r="N315" i="6"/>
  <c r="M122" i="6"/>
  <c r="N122" i="6" s="1"/>
  <c r="N124" i="6"/>
  <c r="L783" i="6"/>
  <c r="N783" i="6" s="1"/>
  <c r="N785" i="6"/>
  <c r="L956" i="6"/>
  <c r="N956" i="6" s="1"/>
  <c r="N958" i="6"/>
  <c r="L910" i="6"/>
  <c r="N910" i="6" s="1"/>
  <c r="N912" i="6"/>
  <c r="L852" i="6"/>
  <c r="N852" i="6" s="1"/>
  <c r="N854" i="6"/>
  <c r="L751" i="6"/>
  <c r="N751" i="6" s="1"/>
  <c r="N753" i="6"/>
  <c r="L680" i="6"/>
  <c r="N680" i="6" s="1"/>
  <c r="N682" i="6"/>
  <c r="L628" i="6"/>
  <c r="N628" i="6" s="1"/>
  <c r="N630" i="6"/>
  <c r="L570" i="6"/>
  <c r="N570" i="6" s="1"/>
  <c r="N572" i="6"/>
  <c r="L504" i="6"/>
  <c r="N504" i="6" s="1"/>
  <c r="N506" i="6"/>
  <c r="L423" i="6"/>
  <c r="N423" i="6" s="1"/>
  <c r="N425" i="6"/>
  <c r="L372" i="6"/>
  <c r="N372" i="6" s="1"/>
  <c r="N374" i="6"/>
  <c r="L314" i="6"/>
  <c r="N314" i="6" s="1"/>
  <c r="N316" i="6"/>
  <c r="L258" i="6"/>
  <c r="N258" i="6" s="1"/>
  <c r="N260" i="6"/>
  <c r="L195" i="6"/>
  <c r="N195" i="6" s="1"/>
  <c r="N197" i="6"/>
  <c r="L123" i="6"/>
  <c r="N123" i="6" s="1"/>
  <c r="N125" i="6"/>
  <c r="L80" i="6"/>
  <c r="N80" i="6" s="1"/>
  <c r="N82" i="6"/>
  <c r="L44" i="6"/>
  <c r="N44" i="6" s="1"/>
  <c r="N46" i="6"/>
  <c r="N22" i="6" l="1"/>
  <c r="L19" i="6"/>
  <c r="M18" i="6"/>
  <c r="N49" i="6"/>
  <c r="N18" i="6" l="1"/>
  <c r="M17" i="6"/>
  <c r="L17" i="6"/>
  <c r="N19" i="6"/>
  <c r="N17" i="6" l="1"/>
  <c r="K1011" i="7"/>
  <c r="K19" i="7" s="1"/>
  <c r="I44" i="7"/>
  <c r="I750" i="7"/>
  <c r="I569" i="7"/>
  <c r="I339" i="7"/>
  <c r="I51" i="7"/>
  <c r="I49" i="7" s="1"/>
  <c r="I783" i="7"/>
  <c r="I751" i="7"/>
  <c r="I782" i="7"/>
  <c r="I570" i="7"/>
  <c r="I340" i="7"/>
  <c r="I196" i="7"/>
  <c r="I194" i="7" s="1"/>
  <c r="I259" i="7"/>
  <c r="I257" i="7" s="1"/>
  <c r="I81" i="7"/>
  <c r="I79" i="7" s="1"/>
  <c r="I92" i="7"/>
  <c r="I90" i="7" s="1"/>
  <c r="I124" i="7"/>
  <c r="I122" i="7" s="1"/>
  <c r="I165" i="7"/>
  <c r="I163" i="7" s="1"/>
  <c r="I228" i="7"/>
  <c r="I226" i="7" s="1"/>
  <c r="I286" i="7"/>
  <c r="I284" i="7" s="1"/>
  <c r="I373" i="7"/>
  <c r="I371" i="7" s="1"/>
  <c r="I388" i="7"/>
  <c r="I386" i="7" s="1"/>
  <c r="I424" i="7"/>
  <c r="I422" i="7" s="1"/>
  <c r="I461" i="7"/>
  <c r="I459" i="7" s="1"/>
  <c r="I505" i="7"/>
  <c r="I503" i="7" s="1"/>
  <c r="I528" i="7"/>
  <c r="I526" i="7" s="1"/>
  <c r="I315" i="7"/>
  <c r="I313" i="7" s="1"/>
  <c r="I600" i="7"/>
  <c r="I598" i="7" s="1"/>
  <c r="I629" i="7"/>
  <c r="I627" i="7" s="1"/>
  <c r="I656" i="7"/>
  <c r="I654" i="7" s="1"/>
  <c r="I681" i="7"/>
  <c r="I679" i="7" s="1"/>
  <c r="I723" i="7"/>
  <c r="I721" i="7" s="1"/>
  <c r="I814" i="7"/>
  <c r="I812" i="7" s="1"/>
  <c r="I884" i="7"/>
  <c r="I882" i="7" s="1"/>
  <c r="I938" i="7"/>
  <c r="I936" i="7" s="1"/>
  <c r="I853" i="7"/>
  <c r="I851" i="7" s="1"/>
  <c r="I911" i="7"/>
  <c r="I909" i="7" s="1"/>
  <c r="I957" i="7"/>
  <c r="I955" i="7" s="1"/>
  <c r="I992" i="7"/>
  <c r="I990" i="7" s="1"/>
  <c r="I19" i="7" l="1"/>
  <c r="I18" i="7"/>
  <c r="I17" i="7" l="1"/>
  <c r="J5" i="7" l="1"/>
  <c r="J7" i="7" s="1"/>
  <c r="L389" i="7" s="1"/>
  <c r="L634" i="7" l="1"/>
  <c r="N634" i="7" s="1"/>
  <c r="L360" i="7"/>
  <c r="N360" i="7" s="1"/>
  <c r="L817" i="7"/>
  <c r="N817" i="7" s="1"/>
  <c r="L174" i="7"/>
  <c r="N174" i="7" s="1"/>
  <c r="L100" i="7"/>
  <c r="N100" i="7" s="1"/>
  <c r="L337" i="7"/>
  <c r="N337" i="7" s="1"/>
  <c r="L176" i="7"/>
  <c r="N176" i="7" s="1"/>
  <c r="L402" i="7"/>
  <c r="N402" i="7" s="1"/>
  <c r="L734" i="7"/>
  <c r="N734" i="7" s="1"/>
  <c r="L511" i="7"/>
  <c r="N511" i="7" s="1"/>
  <c r="L255" i="7"/>
  <c r="N255" i="7" s="1"/>
  <c r="L553" i="7"/>
  <c r="N553" i="7" s="1"/>
  <c r="L944" i="7"/>
  <c r="N944" i="7" s="1"/>
  <c r="L566" i="7"/>
  <c r="N566" i="7" s="1"/>
  <c r="L819" i="7"/>
  <c r="N819" i="7" s="1"/>
  <c r="L736" i="7"/>
  <c r="N736" i="7" s="1"/>
  <c r="L351" i="7"/>
  <c r="N351" i="7" s="1"/>
  <c r="L152" i="7"/>
  <c r="N152" i="7" s="1"/>
  <c r="L877" i="7"/>
  <c r="N877" i="7" s="1"/>
  <c r="L33" i="7"/>
  <c r="N33" i="7" s="1"/>
  <c r="L411" i="7"/>
  <c r="N411" i="7" s="1"/>
  <c r="L861" i="7"/>
  <c r="N861" i="7" s="1"/>
  <c r="L978" i="7"/>
  <c r="N978" i="7" s="1"/>
  <c r="L606" i="7"/>
  <c r="N606" i="7" s="1"/>
  <c r="L52" i="7"/>
  <c r="N52" i="7" s="1"/>
  <c r="L486" i="7"/>
  <c r="N486" i="7" s="1"/>
  <c r="L449" i="7"/>
  <c r="N449" i="7" s="1"/>
  <c r="L733" i="7"/>
  <c r="N733" i="7" s="1"/>
  <c r="L112" i="7"/>
  <c r="N112" i="7" s="1"/>
  <c r="L769" i="7"/>
  <c r="N769" i="7" s="1"/>
  <c r="L508" i="7"/>
  <c r="N508" i="7" s="1"/>
  <c r="L666" i="7"/>
  <c r="N666" i="7" s="1"/>
  <c r="L181" i="7"/>
  <c r="N181" i="7" s="1"/>
  <c r="L250" i="7"/>
  <c r="N250" i="7" s="1"/>
  <c r="L621" i="7"/>
  <c r="N621" i="7" s="1"/>
  <c r="L838" i="7"/>
  <c r="N838" i="7" s="1"/>
  <c r="L895" i="7"/>
  <c r="N895" i="7" s="1"/>
  <c r="L28" i="7"/>
  <c r="N28" i="7" s="1"/>
  <c r="L541" i="7"/>
  <c r="N541" i="7" s="1"/>
  <c r="L951" i="7"/>
  <c r="N951" i="7" s="1"/>
  <c r="L61" i="7"/>
  <c r="N61" i="7" s="1"/>
  <c r="L968" i="7"/>
  <c r="N968" i="7" s="1"/>
  <c r="L332" i="7"/>
  <c r="N332" i="7" s="1"/>
  <c r="L712" i="7"/>
  <c r="N712" i="7" s="1"/>
  <c r="L927" i="7"/>
  <c r="N927" i="7" s="1"/>
  <c r="L584" i="7"/>
  <c r="N584" i="7" s="1"/>
  <c r="L342" i="7"/>
  <c r="N342" i="7" s="1"/>
  <c r="L575" i="7"/>
  <c r="N575" i="7" s="1"/>
  <c r="L557" i="7"/>
  <c r="N557" i="7" s="1"/>
  <c r="L272" i="7"/>
  <c r="N272" i="7" s="1"/>
  <c r="L849" i="7"/>
  <c r="N849" i="7" s="1"/>
  <c r="L477" i="7"/>
  <c r="N477" i="7" s="1"/>
  <c r="L740" i="7"/>
  <c r="N740" i="7" s="1"/>
  <c r="L916" i="7"/>
  <c r="N916" i="7" s="1"/>
  <c r="L268" i="7"/>
  <c r="N268" i="7" s="1"/>
  <c r="L1015" i="7"/>
  <c r="N1015" i="7" s="1"/>
  <c r="L264" i="7"/>
  <c r="N264" i="7" s="1"/>
  <c r="L917" i="7"/>
  <c r="N917" i="7" s="1"/>
  <c r="L886" i="7"/>
  <c r="N886" i="7" s="1"/>
  <c r="L809" i="7"/>
  <c r="N809" i="7" s="1"/>
  <c r="L207" i="7"/>
  <c r="N207" i="7" s="1"/>
  <c r="L891" i="7"/>
  <c r="N891" i="7" s="1"/>
  <c r="L31" i="7"/>
  <c r="N31" i="7" s="1"/>
  <c r="L622" i="7"/>
  <c r="N622" i="7" s="1"/>
  <c r="L709" i="7"/>
  <c r="N709" i="7" s="1"/>
  <c r="L36" i="7"/>
  <c r="N36" i="7" s="1"/>
  <c r="L210" i="7"/>
  <c r="N210" i="7" s="1"/>
  <c r="L77" i="7"/>
  <c r="N77" i="7" s="1"/>
  <c r="L170" i="7"/>
  <c r="N170" i="7" s="1"/>
  <c r="L576" i="7"/>
  <c r="N576" i="7" s="1"/>
  <c r="L38" i="7"/>
  <c r="N38" i="7" s="1"/>
  <c r="L841" i="7"/>
  <c r="N841" i="7" s="1"/>
  <c r="L168" i="7"/>
  <c r="N168" i="7" s="1"/>
  <c r="L706" i="7"/>
  <c r="N706" i="7" s="1"/>
  <c r="L224" i="7"/>
  <c r="N224" i="7" s="1"/>
  <c r="L683" i="7"/>
  <c r="N683" i="7" s="1"/>
  <c r="L294" i="7"/>
  <c r="N294" i="7" s="1"/>
  <c r="L364" i="7"/>
  <c r="N364" i="7" s="1"/>
  <c r="L595" i="7"/>
  <c r="N595" i="7" s="1"/>
  <c r="L93" i="7"/>
  <c r="N93" i="7" s="1"/>
  <c r="L238" i="7"/>
  <c r="N238" i="7" s="1"/>
  <c r="L456" i="7"/>
  <c r="N456" i="7" s="1"/>
  <c r="L273" i="7"/>
  <c r="N273" i="7" s="1"/>
  <c r="L767" i="7"/>
  <c r="N767" i="7" s="1"/>
  <c r="L271" i="7"/>
  <c r="N271" i="7" s="1"/>
  <c r="L561" i="7"/>
  <c r="N561" i="7" s="1"/>
  <c r="L643" i="7"/>
  <c r="N643" i="7" s="1"/>
  <c r="L563" i="7"/>
  <c r="N563" i="7" s="1"/>
  <c r="L947" i="7"/>
  <c r="N947" i="7" s="1"/>
  <c r="L632" i="7"/>
  <c r="N632" i="7" s="1"/>
  <c r="L130" i="7"/>
  <c r="N130" i="7" s="1"/>
  <c r="L469" i="7"/>
  <c r="N469" i="7" s="1"/>
  <c r="L847" i="7"/>
  <c r="N847" i="7" s="1"/>
  <c r="L777" i="7"/>
  <c r="N777" i="7" s="1"/>
  <c r="L793" i="7"/>
  <c r="N793" i="7" s="1"/>
  <c r="L278" i="7"/>
  <c r="N278" i="7" s="1"/>
  <c r="L309" i="7"/>
  <c r="N309" i="7" s="1"/>
  <c r="L665" i="7"/>
  <c r="N665" i="7" s="1"/>
  <c r="L353" i="7"/>
  <c r="N353" i="7" s="1"/>
  <c r="L871" i="7"/>
  <c r="N871" i="7" s="1"/>
  <c r="L320" i="7"/>
  <c r="N320" i="7" s="1"/>
  <c r="L844" i="7"/>
  <c r="N844" i="7" s="1"/>
  <c r="L304" i="7"/>
  <c r="N304" i="7" s="1"/>
  <c r="L800" i="7"/>
  <c r="N800" i="7" s="1"/>
  <c r="L37" i="7"/>
  <c r="N37" i="7" s="1"/>
  <c r="L464" i="7"/>
  <c r="N464" i="7" s="1"/>
  <c r="L880" i="7"/>
  <c r="N880" i="7" s="1"/>
  <c r="L971" i="7"/>
  <c r="N971" i="7" s="1"/>
  <c r="L982" i="7"/>
  <c r="N982" i="7" s="1"/>
  <c r="L685" i="7"/>
  <c r="N685" i="7" s="1"/>
  <c r="L275" i="7"/>
  <c r="N275" i="7" s="1"/>
  <c r="L615" i="7"/>
  <c r="N615" i="7" s="1"/>
  <c r="L494" i="7"/>
  <c r="N494" i="7" s="1"/>
  <c r="L328" i="7"/>
  <c r="N328" i="7" s="1"/>
  <c r="L964" i="7"/>
  <c r="N964" i="7" s="1"/>
  <c r="L669" i="7"/>
  <c r="N669" i="7" s="1"/>
  <c r="L261" i="7"/>
  <c r="N261" i="7" s="1"/>
  <c r="L961" i="7"/>
  <c r="N961" i="7" s="1"/>
  <c r="L550" i="7"/>
  <c r="N550" i="7" s="1"/>
  <c r="L230" i="7"/>
  <c r="N230" i="7" s="1"/>
  <c r="L999" i="7"/>
  <c r="N999" i="7" s="1"/>
  <c r="L358" i="7"/>
  <c r="N358" i="7" s="1"/>
  <c r="L32" i="7"/>
  <c r="N32" i="7" s="1"/>
  <c r="L501" i="7"/>
  <c r="N501" i="7" s="1"/>
  <c r="L672" i="7"/>
  <c r="N672" i="7" s="1"/>
  <c r="L846" i="7"/>
  <c r="N846" i="7" s="1"/>
  <c r="L205" i="7"/>
  <c r="N205" i="7" s="1"/>
  <c r="L651" i="7"/>
  <c r="N651" i="7" s="1"/>
  <c r="L1006" i="7"/>
  <c r="N1006" i="7" s="1"/>
  <c r="L96" i="7"/>
  <c r="N96" i="7" s="1"/>
  <c r="L375" i="7"/>
  <c r="N375" i="7" s="1"/>
  <c r="L374" i="7"/>
  <c r="N374" i="7" s="1"/>
  <c r="L963" i="7"/>
  <c r="N963" i="7" s="1"/>
  <c r="L323" i="7"/>
  <c r="N323" i="7" s="1"/>
  <c r="L934" i="7"/>
  <c r="N934" i="7" s="1"/>
  <c r="L394" i="7"/>
  <c r="N394" i="7" s="1"/>
  <c r="L931" i="7"/>
  <c r="N931" i="7" s="1"/>
  <c r="L959" i="7"/>
  <c r="N959" i="7" s="1"/>
  <c r="L467" i="7"/>
  <c r="N467" i="7" s="1"/>
  <c r="L699" i="7"/>
  <c r="N699" i="7" s="1"/>
  <c r="L1021" i="7"/>
  <c r="N1021" i="7" s="1"/>
  <c r="L159" i="7"/>
  <c r="N159" i="7" s="1"/>
  <c r="L287" i="7"/>
  <c r="N287" i="7" s="1"/>
  <c r="L797" i="7"/>
  <c r="N797" i="7" s="1"/>
  <c r="L331" i="7"/>
  <c r="N331" i="7" s="1"/>
  <c r="L453" i="7"/>
  <c r="N453" i="7" s="1"/>
  <c r="L902" i="7"/>
  <c r="N902" i="7" s="1"/>
  <c r="L134" i="7"/>
  <c r="N134" i="7" s="1"/>
  <c r="L47" i="7"/>
  <c r="N47" i="7" s="1"/>
  <c r="L301" i="7"/>
  <c r="N301" i="7" s="1"/>
  <c r="L795" i="7"/>
  <c r="N795" i="7" s="1"/>
  <c r="L321" i="7"/>
  <c r="N321" i="7" s="1"/>
  <c r="L281" i="7"/>
  <c r="N281" i="7" s="1"/>
  <c r="L768" i="7"/>
  <c r="N768" i="7" s="1"/>
  <c r="L139" i="7"/>
  <c r="N139" i="7" s="1"/>
  <c r="L548" i="7"/>
  <c r="N548" i="7" s="1"/>
  <c r="L367" i="7"/>
  <c r="N367" i="7" s="1"/>
  <c r="L898" i="7"/>
  <c r="N898" i="7" s="1"/>
  <c r="L244" i="7"/>
  <c r="N244" i="7" s="1"/>
  <c r="L198" i="7"/>
  <c r="N198" i="7" s="1"/>
  <c r="L200" i="7"/>
  <c r="N200" i="7" s="1"/>
  <c r="L470" i="7"/>
  <c r="N470" i="7" s="1"/>
  <c r="L607" i="7"/>
  <c r="N607" i="7" s="1"/>
  <c r="L878" i="7"/>
  <c r="N878" i="7" s="1"/>
  <c r="L397" i="7"/>
  <c r="N397" i="7" s="1"/>
  <c r="L703" i="7"/>
  <c r="N703" i="7" s="1"/>
  <c r="L115" i="7"/>
  <c r="N115" i="7" s="1"/>
  <c r="L291" i="7"/>
  <c r="N291" i="7" s="1"/>
  <c r="L663" i="7"/>
  <c r="N663" i="7" s="1"/>
  <c r="L765" i="7"/>
  <c r="N765" i="7" s="1"/>
  <c r="L1013" i="7"/>
  <c r="N1013" i="7" s="1"/>
  <c r="L409" i="7"/>
  <c r="N409" i="7" s="1"/>
  <c r="L620" i="7"/>
  <c r="N620" i="7" s="1"/>
  <c r="L821" i="7"/>
  <c r="N821" i="7" s="1"/>
  <c r="L215" i="7"/>
  <c r="N215" i="7" s="1"/>
  <c r="L127" i="7"/>
  <c r="N127" i="7" s="1"/>
  <c r="L443" i="7"/>
  <c r="N443" i="7" s="1"/>
  <c r="L617" i="7"/>
  <c r="N617" i="7" s="1"/>
  <c r="L854" i="7"/>
  <c r="N854" i="7" s="1"/>
  <c r="L711" i="7"/>
  <c r="N711" i="7" s="1"/>
  <c r="L690" i="7"/>
  <c r="N690" i="7" s="1"/>
  <c r="L74" i="7"/>
  <c r="N74" i="7" s="1"/>
  <c r="L660" i="7"/>
  <c r="N660" i="7" s="1"/>
  <c r="L266" i="7"/>
  <c r="N266" i="7" s="1"/>
  <c r="L906" i="7"/>
  <c r="N906" i="7" s="1"/>
  <c r="L209" i="7"/>
  <c r="N209" i="7" s="1"/>
  <c r="L441" i="7"/>
  <c r="N441" i="7" s="1"/>
  <c r="L113" i="7"/>
  <c r="N113" i="7" s="1"/>
  <c r="L232" i="7"/>
  <c r="N232" i="7" s="1"/>
  <c r="L742" i="7"/>
  <c r="N742" i="7" s="1"/>
  <c r="L216" i="7"/>
  <c r="N216" i="7" s="1"/>
  <c r="L798" i="7"/>
  <c r="N798" i="7" s="1"/>
  <c r="L590" i="7"/>
  <c r="N590" i="7" s="1"/>
  <c r="L403" i="7"/>
  <c r="N403" i="7" s="1"/>
  <c r="L1011" i="7"/>
  <c r="N1011" i="7" s="1"/>
  <c r="L776" i="7"/>
  <c r="N776" i="7" s="1"/>
  <c r="L932" i="7"/>
  <c r="N932" i="7" s="1"/>
  <c r="L234" i="7"/>
  <c r="N234" i="7" s="1"/>
  <c r="L120" i="7"/>
  <c r="N120" i="7" s="1"/>
  <c r="L346" i="7"/>
  <c r="N346" i="7" s="1"/>
  <c r="L552" i="7"/>
  <c r="N552" i="7" s="1"/>
  <c r="L832" i="7"/>
  <c r="N832" i="7" s="1"/>
  <c r="L450" i="7"/>
  <c r="N450" i="7" s="1"/>
  <c r="L876" i="7"/>
  <c r="N876" i="7" s="1"/>
  <c r="L439" i="7"/>
  <c r="N439" i="7" s="1"/>
  <c r="L132" i="7"/>
  <c r="N132" i="7" s="1"/>
  <c r="L97" i="7"/>
  <c r="N97" i="7" s="1"/>
  <c r="L400" i="7"/>
  <c r="N400" i="7" s="1"/>
  <c r="L885" i="7"/>
  <c r="N885" i="7" s="1"/>
  <c r="L522" i="7"/>
  <c r="N522" i="7" s="1"/>
  <c r="L671" i="7"/>
  <c r="N671" i="7" s="1"/>
  <c r="L299" i="7"/>
  <c r="N299" i="7" s="1"/>
  <c r="L269" i="7"/>
  <c r="N269" i="7" s="1"/>
  <c r="L300" i="7"/>
  <c r="N300" i="7" s="1"/>
  <c r="L326" i="7"/>
  <c r="N326" i="7" s="1"/>
  <c r="L137" i="7"/>
  <c r="N137" i="7" s="1"/>
  <c r="L949" i="7"/>
  <c r="N949" i="7" s="1"/>
  <c r="L591" i="7"/>
  <c r="N591" i="7" s="1"/>
  <c r="L432" i="7"/>
  <c r="N432" i="7" s="1"/>
  <c r="L34" i="7"/>
  <c r="N34" i="7" s="1"/>
  <c r="L810" i="7"/>
  <c r="N810" i="7" s="1"/>
  <c r="L708" i="7"/>
  <c r="N708" i="7" s="1"/>
  <c r="L405" i="7"/>
  <c r="N405" i="7" s="1"/>
  <c r="L772" i="7"/>
  <c r="N772" i="7" s="1"/>
  <c r="L306" i="7"/>
  <c r="N306" i="7" s="1"/>
  <c r="L792" i="7"/>
  <c r="N792" i="7" s="1"/>
  <c r="L1016" i="7"/>
  <c r="N1016" i="7" s="1"/>
  <c r="L150" i="7"/>
  <c r="N150" i="7" s="1"/>
  <c r="L70" i="7"/>
  <c r="N70" i="7" s="1"/>
  <c r="L186" i="7"/>
  <c r="N186" i="7" s="1"/>
  <c r="L396" i="7"/>
  <c r="N396" i="7" s="1"/>
  <c r="L544" i="7"/>
  <c r="N544" i="7" s="1"/>
  <c r="L644" i="7"/>
  <c r="N644" i="7" s="1"/>
  <c r="L816" i="7"/>
  <c r="N816" i="7" s="1"/>
  <c r="L156" i="7"/>
  <c r="N156" i="7" s="1"/>
  <c r="L545" i="7"/>
  <c r="N545" i="7" s="1"/>
  <c r="L762" i="7"/>
  <c r="N762" i="7" s="1"/>
  <c r="L239" i="7"/>
  <c r="N239" i="7" s="1"/>
  <c r="L94" i="7"/>
  <c r="N94" i="7" s="1"/>
  <c r="L431" i="7"/>
  <c r="N431" i="7" s="1"/>
  <c r="L801" i="7"/>
  <c r="N801" i="7" s="1"/>
  <c r="L729" i="7"/>
  <c r="N729" i="7" s="1"/>
  <c r="L942" i="7"/>
  <c r="N942" i="7" s="1"/>
  <c r="L105" i="7"/>
  <c r="N105" i="7" s="1"/>
  <c r="L430" i="7"/>
  <c r="N430" i="7" s="1"/>
  <c r="L587" i="7"/>
  <c r="N587" i="7" s="1"/>
  <c r="L758" i="7"/>
  <c r="N758" i="7" s="1"/>
  <c r="L867" i="7"/>
  <c r="N867" i="7" s="1"/>
  <c r="L107" i="7"/>
  <c r="N107" i="7" s="1"/>
  <c r="L85" i="7"/>
  <c r="N85" i="7" s="1"/>
  <c r="L348" i="7"/>
  <c r="N348" i="7" s="1"/>
  <c r="L496" i="7"/>
  <c r="N496" i="7" s="1"/>
  <c r="L659" i="7"/>
  <c r="N659" i="7" s="1"/>
  <c r="L834" i="7"/>
  <c r="N834" i="7" s="1"/>
  <c r="L1019" i="7"/>
  <c r="N1019" i="7" s="1"/>
  <c r="L179" i="7"/>
  <c r="N179" i="7" s="1"/>
  <c r="L611" i="7"/>
  <c r="N611" i="7" s="1"/>
  <c r="L220" i="7"/>
  <c r="N220" i="7" s="1"/>
  <c r="L1010" i="7"/>
  <c r="N1010" i="7" s="1"/>
  <c r="L697" i="7"/>
  <c r="N697" i="7" s="1"/>
  <c r="L551" i="7"/>
  <c r="N551" i="7" s="1"/>
  <c r="L343" i="7"/>
  <c r="N343" i="7" s="1"/>
  <c r="L664" i="7"/>
  <c r="N664" i="7" s="1"/>
  <c r="L823" i="7"/>
  <c r="N823" i="7" s="1"/>
  <c r="L1023" i="7"/>
  <c r="N1023" i="7" s="1"/>
  <c r="L288" i="7"/>
  <c r="N288" i="7" s="1"/>
  <c r="L141" i="7"/>
  <c r="N141" i="7" s="1"/>
  <c r="L420" i="7"/>
  <c r="N420" i="7" s="1"/>
  <c r="L565" i="7"/>
  <c r="N565" i="7" s="1"/>
  <c r="L899" i="7"/>
  <c r="N899" i="7" s="1"/>
  <c r="L730" i="7"/>
  <c r="N730" i="7" s="1"/>
  <c r="L608" i="7"/>
  <c r="N608" i="7" s="1"/>
  <c r="L413" i="7"/>
  <c r="N413" i="7" s="1"/>
  <c r="L925" i="7"/>
  <c r="N925" i="7" s="1"/>
  <c r="L694" i="7"/>
  <c r="N694" i="7" s="1"/>
  <c r="L330" i="7"/>
  <c r="N330" i="7" s="1"/>
  <c r="L478" i="7"/>
  <c r="N478" i="7" s="1"/>
  <c r="L362" i="7"/>
  <c r="N362" i="7" s="1"/>
  <c r="L229" i="7"/>
  <c r="N229" i="7" s="1"/>
  <c r="L104" i="7"/>
  <c r="N104" i="7" s="1"/>
  <c r="L35" i="7"/>
  <c r="N35" i="7" s="1"/>
  <c r="L101" i="7"/>
  <c r="N101" i="7" s="1"/>
  <c r="L998" i="7"/>
  <c r="N998" i="7" s="1"/>
  <c r="L953" i="7"/>
  <c r="N953" i="7" s="1"/>
  <c r="L802" i="7"/>
  <c r="N802" i="7" s="1"/>
  <c r="L717" i="7"/>
  <c r="N717" i="7" s="1"/>
  <c r="L246" i="7"/>
  <c r="N246" i="7" s="1"/>
  <c r="L298" i="7"/>
  <c r="N298" i="7" s="1"/>
  <c r="L419" i="7"/>
  <c r="N419" i="7" s="1"/>
  <c r="L535" i="7"/>
  <c r="N535" i="7" s="1"/>
  <c r="L564" i="7"/>
  <c r="N564" i="7" s="1"/>
  <c r="L596" i="7"/>
  <c r="N596" i="7" s="1"/>
  <c r="L928" i="7"/>
  <c r="N928" i="7" s="1"/>
  <c r="L158" i="7"/>
  <c r="N158" i="7" s="1"/>
  <c r="L116" i="7"/>
  <c r="N116" i="7" s="1"/>
  <c r="L416" i="7"/>
  <c r="N416" i="7" s="1"/>
  <c r="L506" i="7"/>
  <c r="N506" i="7" s="1"/>
  <c r="L824" i="7"/>
  <c r="N824" i="7" s="1"/>
  <c r="L442" i="7"/>
  <c r="N442" i="7" s="1"/>
  <c r="L770" i="7"/>
  <c r="N770" i="7" s="1"/>
  <c r="L981" i="7"/>
  <c r="N981" i="7" s="1"/>
  <c r="L901" i="7"/>
  <c r="N901" i="7" s="1"/>
  <c r="L771" i="7"/>
  <c r="N771" i="7" s="1"/>
  <c r="L696" i="7"/>
  <c r="N696" i="7" s="1"/>
  <c r="L581" i="7"/>
  <c r="N581" i="7" s="1"/>
  <c r="L517" i="7"/>
  <c r="N517" i="7" s="1"/>
  <c r="L427" i="7"/>
  <c r="N427" i="7" s="1"/>
  <c r="L282" i="7"/>
  <c r="N282" i="7" s="1"/>
  <c r="L143" i="7"/>
  <c r="N143" i="7" s="1"/>
  <c r="L245" i="7"/>
  <c r="N245" i="7" s="1"/>
  <c r="L173" i="7"/>
  <c r="N173" i="7" s="1"/>
  <c r="L46" i="7"/>
  <c r="L930" i="7"/>
  <c r="N930" i="7" s="1"/>
  <c r="L837" i="7"/>
  <c r="N837" i="7" s="1"/>
  <c r="L738" i="7"/>
  <c r="N738" i="7" s="1"/>
  <c r="L662" i="7"/>
  <c r="N662" i="7" s="1"/>
  <c r="L319" i="7"/>
  <c r="N319" i="7" s="1"/>
  <c r="L483" i="7"/>
  <c r="N483" i="7" s="1"/>
  <c r="L393" i="7"/>
  <c r="N393" i="7" s="1"/>
  <c r="L146" i="7"/>
  <c r="N146" i="7" s="1"/>
  <c r="L1003" i="7"/>
  <c r="N1003" i="7" s="1"/>
  <c r="L874" i="7"/>
  <c r="N874" i="7" s="1"/>
  <c r="L807" i="7"/>
  <c r="N807" i="7" s="1"/>
  <c r="L787" i="7"/>
  <c r="N787" i="7" s="1"/>
  <c r="L868" i="7"/>
  <c r="N868" i="7" s="1"/>
  <c r="L700" i="7"/>
  <c r="N700" i="7" s="1"/>
  <c r="L542" i="7"/>
  <c r="N542" i="7" s="1"/>
  <c r="L352" i="7"/>
  <c r="N352" i="7" s="1"/>
  <c r="L131" i="7"/>
  <c r="N131" i="7" s="1"/>
  <c r="L25" i="7"/>
  <c r="N25" i="7" s="1"/>
  <c r="L1025" i="7"/>
  <c r="N1025" i="7" s="1"/>
  <c r="L912" i="7"/>
  <c r="N912" i="7" s="1"/>
  <c r="L726" i="7"/>
  <c r="N726" i="7" s="1"/>
  <c r="L558" i="7"/>
  <c r="N558" i="7" s="1"/>
  <c r="L471" i="7"/>
  <c r="N471" i="7" s="1"/>
  <c r="L290" i="7"/>
  <c r="N290" i="7" s="1"/>
  <c r="L1017" i="7"/>
  <c r="N1017" i="7" s="1"/>
  <c r="L848" i="7"/>
  <c r="N848" i="7" s="1"/>
  <c r="L710" i="7"/>
  <c r="N710" i="7" s="1"/>
  <c r="L623" i="7"/>
  <c r="N623" i="7" s="1"/>
  <c r="L322" i="7"/>
  <c r="N322" i="7" s="1"/>
  <c r="L507" i="7"/>
  <c r="N507" i="7" s="1"/>
  <c r="L433" i="7"/>
  <c r="N433" i="7" s="1"/>
  <c r="L354" i="7"/>
  <c r="N354" i="7" s="1"/>
  <c r="L237" i="7"/>
  <c r="N237" i="7" s="1"/>
  <c r="L133" i="7"/>
  <c r="N133" i="7" s="1"/>
  <c r="L254" i="7"/>
  <c r="N254" i="7" s="1"/>
  <c r="L27" i="7"/>
  <c r="N27" i="7" s="1"/>
  <c r="L117" i="7"/>
  <c r="N117" i="7" s="1"/>
  <c r="L26" i="7"/>
  <c r="N26" i="7" s="1"/>
  <c r="L962" i="7"/>
  <c r="N962" i="7" s="1"/>
  <c r="L831" i="7"/>
  <c r="N831" i="7" s="1"/>
  <c r="L693" i="7"/>
  <c r="N693" i="7" s="1"/>
  <c r="L197" i="7"/>
  <c r="N197" i="7" s="1"/>
  <c r="L485" i="7"/>
  <c r="N485" i="7" s="1"/>
  <c r="L994" i="7"/>
  <c r="N994" i="7" s="1"/>
  <c r="L487" i="7"/>
  <c r="N487" i="7" s="1"/>
  <c r="L1007" i="7"/>
  <c r="N1007" i="7" s="1"/>
  <c r="L673" i="7"/>
  <c r="N673" i="7" s="1"/>
  <c r="L515" i="7"/>
  <c r="N515" i="7" s="1"/>
  <c r="L404" i="7"/>
  <c r="N404" i="7" s="1"/>
  <c r="L178" i="7"/>
  <c r="N178" i="7" s="1"/>
  <c r="L243" i="7"/>
  <c r="N243" i="7" s="1"/>
  <c r="L136" i="7"/>
  <c r="N136" i="7" s="1"/>
  <c r="L970" i="7"/>
  <c r="N970" i="7" s="1"/>
  <c r="L890" i="7"/>
  <c r="N890" i="7" s="1"/>
  <c r="L682" i="7"/>
  <c r="N682" i="7" s="1"/>
  <c r="L95" i="7"/>
  <c r="N95" i="7" s="1"/>
  <c r="L382" i="7"/>
  <c r="N382" i="7" s="1"/>
  <c r="L493" i="7"/>
  <c r="N493" i="7" s="1"/>
  <c r="L614" i="7"/>
  <c r="N614" i="7" s="1"/>
  <c r="L835" i="7"/>
  <c r="N835" i="7" s="1"/>
  <c r="L88" i="7"/>
  <c r="N88" i="7" s="1"/>
  <c r="L190" i="7"/>
  <c r="N190" i="7" s="1"/>
  <c r="L490" i="7"/>
  <c r="N490" i="7" s="1"/>
  <c r="L741" i="7"/>
  <c r="N741" i="7" s="1"/>
  <c r="L516" i="7"/>
  <c r="N516" i="7" s="1"/>
  <c r="L1009" i="7"/>
  <c r="N1009" i="7" s="1"/>
  <c r="L864" i="7"/>
  <c r="N864" i="7" s="1"/>
  <c r="L755" i="7"/>
  <c r="N755" i="7" s="1"/>
  <c r="L638" i="7"/>
  <c r="N638" i="7" s="1"/>
  <c r="L538" i="7"/>
  <c r="N538" i="7" s="1"/>
  <c r="L390" i="7"/>
  <c r="N390" i="7" s="1"/>
  <c r="L231" i="7"/>
  <c r="N231" i="7" s="1"/>
  <c r="L64" i="7"/>
  <c r="N64" i="7" s="1"/>
  <c r="L140" i="7"/>
  <c r="N140" i="7" s="1"/>
  <c r="L984" i="7"/>
  <c r="N984" i="7" s="1"/>
  <c r="L904" i="7"/>
  <c r="N904" i="7" s="1"/>
  <c r="L630" i="7"/>
  <c r="N630" i="7" s="1"/>
  <c r="L604" i="7"/>
  <c r="N604" i="7" s="1"/>
  <c r="L499" i="7"/>
  <c r="N499" i="7" s="1"/>
  <c r="L349" i="7"/>
  <c r="N349" i="7" s="1"/>
  <c r="L277" i="7"/>
  <c r="N277" i="7" s="1"/>
  <c r="L921" i="7"/>
  <c r="N921" i="7" s="1"/>
  <c r="L786" i="7"/>
  <c r="N786" i="7" s="1"/>
  <c r="L985" i="7"/>
  <c r="N985" i="7" s="1"/>
  <c r="L759" i="7"/>
  <c r="N759" i="7" s="1"/>
  <c r="L500" i="7"/>
  <c r="N500" i="7" s="1"/>
  <c r="L235" i="7"/>
  <c r="N235" i="7" s="1"/>
  <c r="L125" i="7"/>
  <c r="N125" i="7" s="1"/>
  <c r="L988" i="7"/>
  <c r="N988" i="7" s="1"/>
  <c r="L804" i="7"/>
  <c r="N804" i="7" s="1"/>
  <c r="L624" i="7"/>
  <c r="N624" i="7" s="1"/>
  <c r="L434" i="7"/>
  <c r="N434" i="7" s="1"/>
  <c r="L71" i="7"/>
  <c r="N71" i="7" s="1"/>
  <c r="L946" i="7"/>
  <c r="N946" i="7" s="1"/>
  <c r="L686" i="7"/>
  <c r="N686" i="7" s="1"/>
  <c r="L593" i="7"/>
  <c r="N593" i="7" s="1"/>
  <c r="L523" i="7"/>
  <c r="N523" i="7" s="1"/>
  <c r="L412" i="7"/>
  <c r="N412" i="7" s="1"/>
  <c r="L293" i="7"/>
  <c r="N293" i="7" s="1"/>
  <c r="L149" i="7"/>
  <c r="N149" i="7" s="1"/>
  <c r="L219" i="7"/>
  <c r="N219" i="7" s="1"/>
  <c r="L185" i="7"/>
  <c r="N185" i="7" s="1"/>
  <c r="L62" i="7"/>
  <c r="N62" i="7" s="1"/>
  <c r="L924" i="7"/>
  <c r="N924" i="7" s="1"/>
  <c r="L748" i="7"/>
  <c r="N748" i="7" s="1"/>
  <c r="L111" i="7"/>
  <c r="N111" i="7" s="1"/>
  <c r="L574" i="7"/>
  <c r="N574" i="7" s="1"/>
  <c r="L297" i="7"/>
  <c r="N297" i="7" s="1"/>
  <c r="L674" i="7"/>
  <c r="N674" i="7" s="1"/>
  <c r="L513" i="7"/>
  <c r="N513" i="7" s="1"/>
  <c r="L945" i="7"/>
  <c r="N945" i="7" s="1"/>
  <c r="L732" i="7"/>
  <c r="N732" i="7" s="1"/>
  <c r="L67" i="7"/>
  <c r="N67" i="7" s="1"/>
  <c r="L395" i="7"/>
  <c r="N395" i="7" s="1"/>
  <c r="L543" i="7"/>
  <c r="N543" i="7" s="1"/>
  <c r="L676" i="7"/>
  <c r="N676" i="7" s="1"/>
  <c r="L966" i="7"/>
  <c r="N966" i="7" s="1"/>
  <c r="L267" i="7"/>
  <c r="N267" i="7" s="1"/>
  <c r="L437" i="7"/>
  <c r="N437" i="7" s="1"/>
  <c r="L718" i="7"/>
  <c r="N718" i="7" s="1"/>
  <c r="L479" i="7"/>
  <c r="N479" i="7" s="1"/>
  <c r="L1018" i="7"/>
  <c r="N1018" i="7" s="1"/>
  <c r="L102" i="7"/>
  <c r="N102" i="7" s="1"/>
  <c r="L476" i="7"/>
  <c r="N476" i="7" s="1"/>
  <c r="L731" i="7"/>
  <c r="N731" i="7" s="1"/>
  <c r="L448" i="7"/>
  <c r="N448" i="7" s="1"/>
  <c r="L713" i="7"/>
  <c r="N713" i="7" s="1"/>
  <c r="L191" i="7"/>
  <c r="N191" i="7" s="1"/>
  <c r="L474" i="7"/>
  <c r="N474" i="7" s="1"/>
  <c r="L687" i="7"/>
  <c r="N687" i="7" s="1"/>
  <c r="L592" i="7"/>
  <c r="N592" i="7" s="1"/>
  <c r="L636" i="7"/>
  <c r="N636" i="7" s="1"/>
  <c r="L794" i="7"/>
  <c r="N794" i="7" s="1"/>
  <c r="L979" i="7"/>
  <c r="N979" i="7" s="1"/>
  <c r="L308" i="7"/>
  <c r="N308" i="7" s="1"/>
  <c r="L578" i="7"/>
  <c r="N578" i="7" s="1"/>
  <c r="L719" i="7"/>
  <c r="N719" i="7" s="1"/>
  <c r="L892" i="7"/>
  <c r="N892" i="7" s="1"/>
  <c r="L825" i="7"/>
  <c r="N825" i="7" s="1"/>
  <c r="L855" i="7"/>
  <c r="N855" i="7" s="1"/>
  <c r="L972" i="7"/>
  <c r="N972" i="7" s="1"/>
  <c r="L1000" i="7"/>
  <c r="N1000" i="7" s="1"/>
  <c r="L68" i="7"/>
  <c r="N68" i="7" s="1"/>
  <c r="L147" i="7"/>
  <c r="N147" i="7" s="1"/>
  <c r="L642" i="7"/>
  <c r="N642" i="7" s="1"/>
  <c r="L913" i="7"/>
  <c r="N913" i="7" s="1"/>
  <c r="L915" i="7"/>
  <c r="N915" i="7" s="1"/>
  <c r="L995" i="7"/>
  <c r="N995" i="7" s="1"/>
  <c r="L475" i="7"/>
  <c r="N475" i="7" s="1"/>
  <c r="L549" i="7"/>
  <c r="N549" i="7" s="1"/>
  <c r="L58" i="7"/>
  <c r="N58" i="7" s="1"/>
  <c r="L368" i="7"/>
  <c r="N368" i="7" s="1"/>
  <c r="L714" i="7"/>
  <c r="N714" i="7" s="1"/>
  <c r="L84" i="7"/>
  <c r="N84" i="7" s="1"/>
  <c r="L670" i="7"/>
  <c r="N670" i="7" s="1"/>
  <c r="L41" i="7"/>
  <c r="N41" i="7" s="1"/>
  <c r="L521" i="7"/>
  <c r="N521" i="7" s="1"/>
  <c r="L773" i="7"/>
  <c r="N773" i="7" s="1"/>
  <c r="L401" i="7"/>
  <c r="N401" i="7" s="1"/>
  <c r="L1005" i="7"/>
  <c r="N1005" i="7" s="1"/>
  <c r="L562" i="7"/>
  <c r="N562" i="7" s="1"/>
  <c r="L296" i="7"/>
  <c r="N296" i="7" s="1"/>
  <c r="L887" i="7"/>
  <c r="N887" i="7" s="1"/>
  <c r="L775" i="7"/>
  <c r="N775" i="7" s="1"/>
  <c r="L82" i="7"/>
  <c r="N82" i="7" s="1"/>
  <c r="L148" i="7"/>
  <c r="N148" i="7" s="1"/>
  <c r="L918" i="7"/>
  <c r="N918" i="7" s="1"/>
  <c r="L778" i="7"/>
  <c r="N778" i="7" s="1"/>
  <c r="L645" i="7"/>
  <c r="N645" i="7" s="1"/>
  <c r="L524" i="7"/>
  <c r="N524" i="7" s="1"/>
  <c r="L369" i="7"/>
  <c r="N369" i="7" s="1"/>
  <c r="L218" i="7"/>
  <c r="N218" i="7" s="1"/>
  <c r="L862" i="7"/>
  <c r="N862" i="7" s="1"/>
  <c r="L753" i="7"/>
  <c r="N753" i="7" s="1"/>
  <c r="L652" i="7"/>
  <c r="N652" i="7" s="1"/>
  <c r="L577" i="7"/>
  <c r="N577" i="7" s="1"/>
  <c r="L536" i="7"/>
  <c r="N536" i="7" s="1"/>
  <c r="L457" i="7"/>
  <c r="N457" i="7" s="1"/>
  <c r="L383" i="7"/>
  <c r="N383" i="7" s="1"/>
  <c r="L280" i="7"/>
  <c r="N280" i="7" s="1"/>
  <c r="L157" i="7"/>
  <c r="N157" i="7" s="1"/>
  <c r="L83" i="7"/>
  <c r="N83" i="7" s="1"/>
  <c r="L59" i="7"/>
  <c r="N59" i="7" s="1"/>
  <c r="L169" i="7"/>
  <c r="N169" i="7" s="1"/>
  <c r="L212" i="7"/>
  <c r="N212" i="7" s="1"/>
  <c r="L986" i="7"/>
  <c r="N986" i="7" s="1"/>
  <c r="L869" i="7"/>
  <c r="N869" i="7" s="1"/>
  <c r="L839" i="7"/>
  <c r="N839" i="7" s="1"/>
  <c r="L760" i="7"/>
  <c r="N760" i="7" s="1"/>
  <c r="L701" i="7"/>
  <c r="N701" i="7" s="1"/>
  <c r="L60" i="7"/>
  <c r="N60" i="7" s="1"/>
  <c r="L175" i="7"/>
  <c r="N175" i="7" s="1"/>
  <c r="L359" i="7"/>
  <c r="N359" i="7" s="1"/>
  <c r="L440" i="7"/>
  <c r="N440" i="7" s="1"/>
  <c r="L514" i="7"/>
  <c r="N514" i="7" s="1"/>
  <c r="L329" i="7"/>
  <c r="N329" i="7" s="1"/>
  <c r="L635" i="7"/>
  <c r="N635" i="7" s="1"/>
  <c r="L756" i="7"/>
  <c r="N756" i="7" s="1"/>
  <c r="L865" i="7"/>
  <c r="N865" i="7" s="1"/>
  <c r="L204" i="7"/>
  <c r="N204" i="7" s="1"/>
  <c r="L55" i="7"/>
  <c r="N55" i="7" s="1"/>
  <c r="L153" i="7"/>
  <c r="N153" i="7" s="1"/>
  <c r="L379" i="7"/>
  <c r="N379" i="7" s="1"/>
  <c r="L532" i="7"/>
  <c r="N532" i="7" s="1"/>
  <c r="L648" i="7"/>
  <c r="N648" i="7" s="1"/>
  <c r="L815" i="7"/>
  <c r="N815" i="7" s="1"/>
  <c r="L361" i="7"/>
  <c r="N361" i="7" s="1"/>
  <c r="L637" i="7"/>
  <c r="N637" i="7" s="1"/>
  <c r="L879" i="7"/>
  <c r="N879" i="7" s="1"/>
  <c r="L965" i="7"/>
  <c r="N965" i="7" s="1"/>
  <c r="L948" i="7"/>
  <c r="N948" i="7" s="1"/>
  <c r="L818" i="7"/>
  <c r="N818" i="7" s="1"/>
  <c r="L735" i="7"/>
  <c r="N735" i="7" s="1"/>
  <c r="L675" i="7"/>
  <c r="N675" i="7" s="1"/>
  <c r="L567" i="7"/>
  <c r="N567" i="7" s="1"/>
  <c r="L554" i="7"/>
  <c r="N554" i="7" s="1"/>
  <c r="L480" i="7"/>
  <c r="N480" i="7" s="1"/>
  <c r="L406" i="7"/>
  <c r="N406" i="7" s="1"/>
  <c r="L303" i="7"/>
  <c r="N303" i="7" s="1"/>
  <c r="L180" i="7"/>
  <c r="N180" i="7" s="1"/>
  <c r="L106" i="7"/>
  <c r="N106" i="7" s="1"/>
  <c r="L211" i="7"/>
  <c r="N211" i="7" s="1"/>
  <c r="L249" i="7"/>
  <c r="N249" i="7" s="1"/>
  <c r="L65" i="7"/>
  <c r="N65" i="7" s="1"/>
  <c r="L996" i="7"/>
  <c r="N996" i="7" s="1"/>
  <c r="L914" i="7"/>
  <c r="N914" i="7" s="1"/>
  <c r="L888" i="7"/>
  <c r="N888" i="7" s="1"/>
  <c r="L774" i="7"/>
  <c r="N774" i="7" s="1"/>
  <c r="L715" i="7"/>
  <c r="N715" i="7" s="1"/>
  <c r="L641" i="7"/>
  <c r="N641" i="7" s="1"/>
  <c r="L335" i="7"/>
  <c r="N335" i="7" s="1"/>
  <c r="L520" i="7"/>
  <c r="N520" i="7" s="1"/>
  <c r="L446" i="7"/>
  <c r="N446" i="7" s="1"/>
  <c r="L365" i="7"/>
  <c r="N365" i="7" s="1"/>
  <c r="L189" i="7"/>
  <c r="N189" i="7" s="1"/>
  <c r="L206" i="7"/>
  <c r="N206" i="7" s="1"/>
  <c r="L975" i="7"/>
  <c r="N975" i="7" s="1"/>
  <c r="L858" i="7"/>
  <c r="N858" i="7" s="1"/>
  <c r="L828" i="7"/>
  <c r="N828" i="7" s="1"/>
  <c r="L745" i="7"/>
  <c r="N745" i="7" s="1"/>
  <c r="L1022" i="7"/>
  <c r="N1022" i="7" s="1"/>
  <c r="L905" i="7"/>
  <c r="N905" i="7" s="1"/>
  <c r="L657" i="7"/>
  <c r="N657" i="7" s="1"/>
  <c r="L589" i="7"/>
  <c r="N589" i="7" s="1"/>
  <c r="L468" i="7"/>
  <c r="N468" i="7" s="1"/>
  <c r="L808" i="7"/>
  <c r="N808" i="7" s="1"/>
  <c r="L943" i="7"/>
  <c r="N943" i="7" s="1"/>
  <c r="L960" i="7"/>
  <c r="N960" i="7" s="1"/>
  <c r="L126" i="7"/>
  <c r="N126" i="7" s="1"/>
  <c r="L30" i="7"/>
  <c r="N30" i="7" s="1"/>
  <c r="L263" i="7"/>
  <c r="N263" i="7" s="1"/>
  <c r="L29" i="7"/>
  <c r="N29" i="7" s="1"/>
  <c r="L135" i="7"/>
  <c r="N135" i="7" s="1"/>
  <c r="L625" i="7"/>
  <c r="N625" i="7" s="1"/>
  <c r="L763" i="7"/>
  <c r="N763" i="7" s="1"/>
  <c r="L356" i="7"/>
  <c r="N356" i="7" s="1"/>
  <c r="L993" i="7"/>
  <c r="N993" i="7" s="1"/>
  <c r="L509" i="7"/>
  <c r="N509" i="7" s="1"/>
  <c r="L705" i="7"/>
  <c r="N705" i="7" s="1"/>
  <c r="L435" i="7"/>
  <c r="N435" i="7" s="1"/>
  <c r="L704" i="7"/>
  <c r="N704" i="7" s="1"/>
  <c r="L103" i="7"/>
  <c r="N103" i="7" s="1"/>
  <c r="L1012" i="7"/>
  <c r="N1012" i="7" s="1"/>
  <c r="L407" i="7"/>
  <c r="N407" i="7" s="1"/>
  <c r="L87" i="7"/>
  <c r="N87" i="7" s="1"/>
  <c r="L251" i="7"/>
  <c r="N251" i="7" s="1"/>
  <c r="L324" i="7"/>
  <c r="N324" i="7" s="1"/>
  <c r="L872" i="7"/>
  <c r="N872" i="7" s="1"/>
  <c r="L555" i="7"/>
  <c r="N555" i="7" s="1"/>
  <c r="L796" i="7"/>
  <c r="N796" i="7" s="1"/>
  <c r="L585" i="7"/>
  <c r="N585" i="7" s="1"/>
  <c r="L830" i="7"/>
  <c r="N830" i="7" s="1"/>
  <c r="L452" i="7"/>
  <c r="N452" i="7" s="1"/>
  <c r="L481" i="7"/>
  <c r="N481" i="7" s="1"/>
  <c r="L843" i="7"/>
  <c r="N843" i="7" s="1"/>
  <c r="L289" i="7"/>
  <c r="N289" i="7" s="1"/>
  <c r="L192" i="7"/>
  <c r="N192" i="7" s="1"/>
  <c r="L462" i="7"/>
  <c r="N462" i="7" s="1"/>
  <c r="L780" i="7"/>
  <c r="N780" i="7" s="1"/>
  <c r="L842" i="7"/>
  <c r="N842" i="7" s="1"/>
  <c r="L302" i="7"/>
  <c r="N302" i="7" s="1"/>
  <c r="L602" i="7"/>
  <c r="N602" i="7" s="1"/>
  <c r="L177" i="7"/>
  <c r="N177" i="7" s="1"/>
  <c r="L252" i="7"/>
  <c r="N252" i="7" s="1"/>
  <c r="L236" i="7"/>
  <c r="N236" i="7" s="1"/>
  <c r="L69" i="7"/>
  <c r="N69" i="7" s="1"/>
  <c r="L182" i="7"/>
  <c r="N182" i="7" s="1"/>
  <c r="L556" i="7"/>
  <c r="N556" i="7" s="1"/>
  <c r="L933" i="7"/>
  <c r="N933" i="7" s="1"/>
  <c r="L695" i="7"/>
  <c r="N695" i="7" s="1"/>
  <c r="L466" i="7"/>
  <c r="N466" i="7" s="1"/>
  <c r="L537" i="7"/>
  <c r="N537" i="7" s="1"/>
  <c r="L588" i="7"/>
  <c r="N588" i="7" s="1"/>
  <c r="L376" i="7"/>
  <c r="N376" i="7" s="1"/>
  <c r="L647" i="7"/>
  <c r="N647" i="7" s="1"/>
  <c r="L213" i="7"/>
  <c r="N213" i="7" s="1"/>
  <c r="L677" i="7"/>
  <c r="N677" i="7" s="1"/>
  <c r="L76" i="7"/>
  <c r="N76" i="7" s="1"/>
  <c r="L455" i="7"/>
  <c r="N455" i="7" s="1"/>
  <c r="L761" i="7"/>
  <c r="N761" i="7" s="1"/>
  <c r="L99" i="7"/>
  <c r="N99" i="7" s="1"/>
  <c r="L223" i="7"/>
  <c r="N223" i="7" s="1"/>
  <c r="L531" i="7"/>
  <c r="N531" i="7" s="1"/>
  <c r="L920" i="7"/>
  <c r="N920" i="7" s="1"/>
  <c r="L408" i="7"/>
  <c r="N408" i="7" s="1"/>
  <c r="L426" i="7"/>
  <c r="N426" i="7" s="1"/>
  <c r="L791" i="7"/>
  <c r="N791" i="7" s="1"/>
  <c r="L980" i="7"/>
  <c r="N980" i="7" s="1"/>
  <c r="L923" i="7"/>
  <c r="N923" i="7" s="1"/>
  <c r="L650" i="7"/>
  <c r="N650" i="7" s="1"/>
  <c r="L381" i="7"/>
  <c r="N381" i="7" s="1"/>
  <c r="L57" i="7"/>
  <c r="N57" i="7" s="1"/>
  <c r="L863" i="7"/>
  <c r="N863" i="7" s="1"/>
  <c r="L616" i="7"/>
  <c r="N616" i="7" s="1"/>
  <c r="L345" i="7"/>
  <c r="N345" i="7" s="1"/>
  <c r="L907" i="7"/>
  <c r="N907" i="7" s="1"/>
  <c r="L640" i="7"/>
  <c r="N640" i="7" s="1"/>
  <c r="L519" i="7"/>
  <c r="N519" i="7" s="1"/>
  <c r="L366" i="7"/>
  <c r="N366" i="7" s="1"/>
  <c r="L145" i="7"/>
  <c r="N145" i="7" s="1"/>
  <c r="L39" i="7"/>
  <c r="N39" i="7" s="1"/>
  <c r="L54" i="7"/>
  <c r="N54" i="7" s="1"/>
  <c r="L857" i="7"/>
  <c r="N857" i="7" s="1"/>
  <c r="L744" i="7"/>
  <c r="N744" i="7" s="1"/>
  <c r="L631" i="7"/>
  <c r="N631" i="7" s="1"/>
  <c r="L325" i="7"/>
  <c r="N325" i="7" s="1"/>
  <c r="L510" i="7"/>
  <c r="N510" i="7" s="1"/>
  <c r="L436" i="7"/>
  <c r="N436" i="7" s="1"/>
  <c r="L355" i="7"/>
  <c r="N355" i="7" s="1"/>
  <c r="L167" i="7"/>
  <c r="N167" i="7" s="1"/>
  <c r="L40" i="7"/>
  <c r="N40" i="7" s="1"/>
  <c r="L747" i="7"/>
  <c r="N747" i="7" s="1"/>
  <c r="L492" i="7"/>
  <c r="N492" i="7" s="1"/>
  <c r="L118" i="7"/>
  <c r="N118" i="7" s="1"/>
  <c r="L1008" i="7"/>
  <c r="N1008" i="7" s="1"/>
  <c r="L594" i="7"/>
  <c r="N594" i="7" s="1"/>
  <c r="L463" i="7"/>
  <c r="N463" i="7" s="1"/>
  <c r="L987" i="7"/>
  <c r="N987" i="7" s="1"/>
  <c r="L702" i="7"/>
  <c r="N702" i="7" s="1"/>
  <c r="L318" i="7"/>
  <c r="N318" i="7" s="1"/>
  <c r="L429" i="7"/>
  <c r="N429" i="7" s="1"/>
  <c r="L233" i="7"/>
  <c r="N233" i="7" s="1"/>
  <c r="L247" i="7"/>
  <c r="N247" i="7" s="1"/>
  <c r="L109" i="7"/>
  <c r="N109" i="7" s="1"/>
  <c r="L958" i="7"/>
  <c r="N958" i="7" s="1"/>
  <c r="L806" i="7"/>
  <c r="N806" i="7" s="1"/>
  <c r="L668" i="7"/>
  <c r="N668" i="7" s="1"/>
  <c r="L583" i="7"/>
  <c r="N583" i="7" s="1"/>
  <c r="L539" i="7"/>
  <c r="N539" i="7" s="1"/>
  <c r="L465" i="7"/>
  <c r="N465" i="7" s="1"/>
  <c r="L391" i="7"/>
  <c r="N391" i="7" s="1"/>
  <c r="L201" i="7"/>
  <c r="N201" i="7" s="1"/>
  <c r="L265" i="7"/>
  <c r="N265" i="7" s="1"/>
  <c r="L973" i="7"/>
  <c r="N973" i="7" s="1"/>
  <c r="L856" i="7"/>
  <c r="N856" i="7" s="1"/>
  <c r="L826" i="7"/>
  <c r="N826" i="7" s="1"/>
  <c r="L743" i="7"/>
  <c r="N743" i="7" s="1"/>
  <c r="L688" i="7"/>
  <c r="N688" i="7" s="1"/>
  <c r="L609" i="7"/>
  <c r="N609" i="7" s="1"/>
  <c r="L580" i="7"/>
  <c r="N580" i="7" s="1"/>
  <c r="L488" i="7"/>
  <c r="N488" i="7" s="1"/>
  <c r="L414" i="7"/>
  <c r="N414" i="7" s="1"/>
  <c r="L311" i="7"/>
  <c r="N311" i="7" s="1"/>
  <c r="L188" i="7"/>
  <c r="N188" i="7" s="1"/>
  <c r="L114" i="7"/>
  <c r="N114" i="7" s="1"/>
  <c r="L222" i="7"/>
  <c r="N222" i="7" s="1"/>
  <c r="L199" i="7"/>
  <c r="N199" i="7" s="1"/>
  <c r="L86" i="7"/>
  <c r="N86" i="7" s="1"/>
  <c r="L1004" i="7"/>
  <c r="N1004" i="7" s="1"/>
  <c r="L922" i="7"/>
  <c r="N922" i="7" s="1"/>
  <c r="L896" i="7"/>
  <c r="N896" i="7" s="1"/>
  <c r="L788" i="7"/>
  <c r="N788" i="7" s="1"/>
  <c r="L789" i="7"/>
  <c r="N789" i="7" s="1"/>
  <c r="L649" i="7"/>
  <c r="N649" i="7" s="1"/>
  <c r="L529" i="7"/>
  <c r="N529" i="7" s="1"/>
  <c r="L533" i="7"/>
  <c r="N533" i="7" s="1"/>
  <c r="L454" i="7"/>
  <c r="N454" i="7" s="1"/>
  <c r="L378" i="7"/>
  <c r="N378" i="7" s="1"/>
  <c r="L253" i="7"/>
  <c r="N253" i="7" s="1"/>
  <c r="L241" i="7"/>
  <c r="N241" i="7" s="1"/>
  <c r="L983" i="7"/>
  <c r="N983" i="7" s="1"/>
  <c r="L866" i="7"/>
  <c r="N866" i="7" s="1"/>
  <c r="L836" i="7"/>
  <c r="N836" i="7" s="1"/>
  <c r="L757" i="7"/>
  <c r="N757" i="7" s="1"/>
  <c r="L698" i="7"/>
  <c r="N698" i="7" s="1"/>
  <c r="L952" i="7"/>
  <c r="N952" i="7" s="1"/>
  <c r="L739" i="7"/>
  <c r="N739" i="7" s="1"/>
  <c r="L605" i="7"/>
  <c r="N605" i="7" s="1"/>
  <c r="L484" i="7"/>
  <c r="N484" i="7" s="1"/>
  <c r="L307" i="7"/>
  <c r="N307" i="7" s="1"/>
  <c r="L110" i="7"/>
  <c r="N110" i="7" s="1"/>
  <c r="L270" i="7"/>
  <c r="N270" i="7" s="1"/>
  <c r="L897" i="7"/>
  <c r="N897" i="7" s="1"/>
  <c r="L573" i="7"/>
  <c r="N573" i="7" s="1"/>
  <c r="L242" i="7"/>
  <c r="N242" i="7" s="1"/>
  <c r="L160" i="7"/>
  <c r="N160" i="7" s="1"/>
  <c r="L833" i="7"/>
  <c r="N833" i="7" s="1"/>
  <c r="L260" i="7"/>
  <c r="N260" i="7" s="1"/>
  <c r="L138" i="7"/>
  <c r="N138" i="7" s="1"/>
  <c r="L803" i="7"/>
  <c r="N803" i="7" s="1"/>
  <c r="L603" i="7"/>
  <c r="N603" i="7" s="1"/>
  <c r="L482" i="7"/>
  <c r="N482" i="7" s="1"/>
  <c r="L305" i="7"/>
  <c r="N305" i="7" s="1"/>
  <c r="L108" i="7"/>
  <c r="N108" i="7" s="1"/>
  <c r="L262" i="7"/>
  <c r="N262" i="7" s="1"/>
  <c r="L1002" i="7"/>
  <c r="N1002" i="7" s="1"/>
  <c r="L894" i="7"/>
  <c r="N894" i="7" s="1"/>
  <c r="L785" i="7"/>
  <c r="N785" i="7" s="1"/>
  <c r="L610" i="7"/>
  <c r="N610" i="7" s="1"/>
  <c r="L582" i="7"/>
  <c r="N582" i="7" s="1"/>
  <c r="L489" i="7"/>
  <c r="N489" i="7" s="1"/>
  <c r="L415" i="7"/>
  <c r="N415" i="7" s="1"/>
  <c r="L310" i="7"/>
  <c r="N310" i="7" s="1"/>
  <c r="L119" i="7"/>
  <c r="N119" i="7" s="1"/>
  <c r="L977" i="7"/>
  <c r="N977" i="7" s="1"/>
  <c r="L692" i="7"/>
  <c r="N692" i="7" s="1"/>
  <c r="L418" i="7"/>
  <c r="N418" i="7" s="1"/>
  <c r="L240" i="7"/>
  <c r="N240" i="7" s="1"/>
  <c r="L926" i="7"/>
  <c r="N926" i="7" s="1"/>
  <c r="L658" i="7"/>
  <c r="N658" i="7" s="1"/>
  <c r="L384" i="7"/>
  <c r="N384" i="7" s="1"/>
  <c r="L870" i="7"/>
  <c r="N870" i="7" s="1"/>
  <c r="L661" i="7"/>
  <c r="N661" i="7" s="1"/>
  <c r="L540" i="7"/>
  <c r="N540" i="7" s="1"/>
  <c r="L392" i="7"/>
  <c r="N392" i="7" s="1"/>
  <c r="L161" i="7"/>
  <c r="N161" i="7" s="1"/>
  <c r="L63" i="7"/>
  <c r="N63" i="7" s="1"/>
  <c r="L221" i="7"/>
  <c r="N221" i="7" s="1"/>
  <c r="L873" i="7"/>
  <c r="N873" i="7" s="1"/>
  <c r="L764" i="7"/>
  <c r="N764" i="7" s="1"/>
  <c r="L639" i="7"/>
  <c r="N639" i="7" s="1"/>
  <c r="L333" i="7"/>
  <c r="N333" i="7" s="1"/>
  <c r="L518" i="7"/>
  <c r="N518" i="7" s="1"/>
  <c r="L444" i="7"/>
  <c r="N444" i="7" s="1"/>
  <c r="L363" i="7"/>
  <c r="N363" i="7" s="1"/>
  <c r="L183" i="7"/>
  <c r="N183" i="7" s="1"/>
  <c r="L202" i="7"/>
  <c r="N202" i="7" s="1"/>
  <c r="L939" i="7"/>
  <c r="N939" i="7" s="1"/>
  <c r="L940" i="7"/>
  <c r="N940" i="7" s="1"/>
  <c r="L805" i="7"/>
  <c r="N805" i="7" s="1"/>
  <c r="L727" i="7"/>
  <c r="N727" i="7" s="1"/>
  <c r="L667" i="7"/>
  <c r="N667" i="7" s="1"/>
  <c r="L559" i="7"/>
  <c r="N559" i="7" s="1"/>
  <c r="L546" i="7"/>
  <c r="N546" i="7" s="1"/>
  <c r="L472" i="7"/>
  <c r="N472" i="7" s="1"/>
  <c r="L398" i="7"/>
  <c r="N398" i="7" s="1"/>
  <c r="L295" i="7"/>
  <c r="N295" i="7" s="1"/>
  <c r="L172" i="7"/>
  <c r="N172" i="7" s="1"/>
  <c r="L98" i="7"/>
  <c r="N98" i="7" s="1"/>
  <c r="L203" i="7"/>
  <c r="N203" i="7" s="1"/>
  <c r="L187" i="7"/>
  <c r="N187" i="7" s="1"/>
  <c r="L248" i="7"/>
  <c r="N248" i="7" s="1"/>
  <c r="L1014" i="7"/>
  <c r="N1014" i="7" s="1"/>
  <c r="L875" i="7"/>
  <c r="N875" i="7" s="1"/>
  <c r="L845" i="7"/>
  <c r="N845" i="7" s="1"/>
  <c r="L766" i="7"/>
  <c r="N766" i="7" s="1"/>
  <c r="L707" i="7"/>
  <c r="N707" i="7" s="1"/>
  <c r="L633" i="7"/>
  <c r="N633" i="7" s="1"/>
  <c r="L327" i="7"/>
  <c r="N327" i="7" s="1"/>
  <c r="L512" i="7"/>
  <c r="N512" i="7" s="1"/>
  <c r="L438" i="7"/>
  <c r="N438" i="7" s="1"/>
  <c r="L357" i="7"/>
  <c r="N357" i="7" s="1"/>
  <c r="L171" i="7"/>
  <c r="N171" i="7" s="1"/>
  <c r="L56" i="7"/>
  <c r="N56" i="7" s="1"/>
  <c r="L967" i="7"/>
  <c r="N967" i="7" s="1"/>
  <c r="L950" i="7"/>
  <c r="N950" i="7" s="1"/>
  <c r="L820" i="7"/>
  <c r="N820" i="7" s="1"/>
  <c r="L737" i="7"/>
  <c r="N737" i="7" s="1"/>
  <c r="L997" i="7"/>
  <c r="N997" i="7" s="1"/>
  <c r="L889" i="7"/>
  <c r="N889" i="7" s="1"/>
  <c r="L716" i="7"/>
  <c r="N716" i="7" s="1"/>
  <c r="L336" i="7"/>
  <c r="N336" i="7" s="1"/>
  <c r="L447" i="7"/>
  <c r="N447" i="7" s="1"/>
  <c r="L790" i="7"/>
  <c r="N790" i="7" s="1"/>
  <c r="L534" i="7"/>
  <c r="N534" i="7" s="1"/>
  <c r="L155" i="7"/>
  <c r="N155" i="7" s="1"/>
  <c r="L208" i="7"/>
  <c r="N208" i="7" s="1"/>
  <c r="L754" i="7"/>
  <c r="N754" i="7" s="1"/>
  <c r="L495" i="7"/>
  <c r="N495" i="7" s="1"/>
  <c r="L1024" i="7"/>
  <c r="N1024" i="7" s="1"/>
  <c r="L725" i="7"/>
  <c r="N725" i="7" s="1"/>
  <c r="L334" i="7"/>
  <c r="N334" i="7" s="1"/>
  <c r="L445" i="7"/>
  <c r="N445" i="7" s="1"/>
  <c r="L276" i="7"/>
  <c r="N276" i="7" s="1"/>
  <c r="L66" i="7"/>
  <c r="N66" i="7" s="1"/>
  <c r="L144" i="7"/>
  <c r="N144" i="7" s="1"/>
  <c r="L974" i="7"/>
  <c r="N974" i="7" s="1"/>
  <c r="L827" i="7"/>
  <c r="N827" i="7" s="1"/>
  <c r="L689" i="7"/>
  <c r="N689" i="7" s="1"/>
  <c r="L560" i="7"/>
  <c r="N560" i="7" s="1"/>
  <c r="L547" i="7"/>
  <c r="N547" i="7" s="1"/>
  <c r="L473" i="7"/>
  <c r="N473" i="7" s="1"/>
  <c r="L399" i="7"/>
  <c r="N399" i="7" s="1"/>
  <c r="L292" i="7"/>
  <c r="N292" i="7" s="1"/>
  <c r="L75" i="7"/>
  <c r="N75" i="7" s="1"/>
  <c r="L860" i="7"/>
  <c r="N860" i="7" s="1"/>
  <c r="L613" i="7"/>
  <c r="N613" i="7" s="1"/>
  <c r="L344" i="7"/>
  <c r="N344" i="7" s="1"/>
  <c r="L279" i="7"/>
  <c r="N279" i="7" s="1"/>
  <c r="L900" i="7"/>
  <c r="N900" i="7" s="1"/>
  <c r="L579" i="7"/>
  <c r="N579" i="7" s="1"/>
  <c r="L274" i="7"/>
  <c r="N274" i="7" s="1"/>
  <c r="L840" i="7"/>
  <c r="N840" i="7" s="1"/>
  <c r="L619" i="7"/>
  <c r="N619" i="7" s="1"/>
  <c r="L498" i="7"/>
  <c r="N498" i="7" s="1"/>
  <c r="L350" i="7"/>
  <c r="N350" i="7" s="1"/>
  <c r="L129" i="7"/>
  <c r="N129" i="7" s="1"/>
  <c r="L380" i="7"/>
  <c r="N380" i="7" s="1"/>
  <c r="L24" i="7"/>
  <c r="N24" i="7" s="1"/>
  <c r="L941" i="7"/>
  <c r="N941" i="7" s="1"/>
  <c r="L728" i="7"/>
  <c r="N728" i="7" s="1"/>
  <c r="L618" i="7"/>
  <c r="N618" i="7" s="1"/>
  <c r="L317" i="7"/>
  <c r="N317" i="7" s="1"/>
  <c r="L497" i="7"/>
  <c r="N497" i="7" s="1"/>
  <c r="L428" i="7"/>
  <c r="N428" i="7" s="1"/>
  <c r="L347" i="7"/>
  <c r="N347" i="7" s="1"/>
  <c r="L142" i="7"/>
  <c r="N142" i="7" s="1"/>
  <c r="L1001" i="7"/>
  <c r="N1001" i="7" s="1"/>
  <c r="L919" i="7"/>
  <c r="N919" i="7" s="1"/>
  <c r="L893" i="7"/>
  <c r="N893" i="7" s="1"/>
  <c r="L779" i="7"/>
  <c r="N779" i="7" s="1"/>
  <c r="L724" i="7"/>
  <c r="N724" i="7" s="1"/>
  <c r="L646" i="7"/>
  <c r="N646" i="7" s="1"/>
  <c r="L425" i="7"/>
  <c r="N425" i="7" s="1"/>
  <c r="L530" i="7"/>
  <c r="N530" i="7" s="1"/>
  <c r="L451" i="7"/>
  <c r="N451" i="7" s="1"/>
  <c r="L377" i="7"/>
  <c r="N377" i="7" s="1"/>
  <c r="L214" i="7"/>
  <c r="N214" i="7" s="1"/>
  <c r="L151" i="7"/>
  <c r="N151" i="7" s="1"/>
  <c r="L72" i="7"/>
  <c r="N72" i="7" s="1"/>
  <c r="L53" i="7"/>
  <c r="N53" i="7" s="1"/>
  <c r="L154" i="7"/>
  <c r="N154" i="7" s="1"/>
  <c r="L166" i="7"/>
  <c r="N166" i="7" s="1"/>
  <c r="L976" i="7"/>
  <c r="N976" i="7" s="1"/>
  <c r="L859" i="7"/>
  <c r="N859" i="7" s="1"/>
  <c r="L829" i="7"/>
  <c r="N829" i="7" s="1"/>
  <c r="L746" i="7"/>
  <c r="N746" i="7" s="1"/>
  <c r="L691" i="7"/>
  <c r="N691" i="7" s="1"/>
  <c r="L612" i="7"/>
  <c r="N612" i="7" s="1"/>
  <c r="L586" i="7"/>
  <c r="N586" i="7" s="1"/>
  <c r="L491" i="7"/>
  <c r="N491" i="7" s="1"/>
  <c r="L417" i="7"/>
  <c r="N417" i="7" s="1"/>
  <c r="L316" i="7"/>
  <c r="L128" i="7"/>
  <c r="N128" i="7" s="1"/>
  <c r="L1020" i="7"/>
  <c r="N1020" i="7" s="1"/>
  <c r="L929" i="7"/>
  <c r="N929" i="7" s="1"/>
  <c r="L903" i="7"/>
  <c r="N903" i="7" s="1"/>
  <c r="L799" i="7"/>
  <c r="N799" i="7" s="1"/>
  <c r="L601" i="7"/>
  <c r="N601" i="7" s="1"/>
  <c r="L969" i="7"/>
  <c r="N969" i="7" s="1"/>
  <c r="L822" i="7"/>
  <c r="N822" i="7" s="1"/>
  <c r="L684" i="7"/>
  <c r="N684" i="7" s="1"/>
  <c r="L572" i="7"/>
  <c r="N572" i="7" s="1"/>
  <c r="L410" i="7"/>
  <c r="N410" i="7" s="1"/>
  <c r="L184" i="7"/>
  <c r="N184" i="7" s="1"/>
  <c r="L217" i="7"/>
  <c r="N217" i="7" s="1"/>
  <c r="L73" i="7"/>
  <c r="N73" i="7" s="1"/>
  <c r="L7" i="7"/>
  <c r="N389" i="7"/>
  <c r="L44" i="7" l="1"/>
  <c r="N44" i="7" s="1"/>
  <c r="N46" i="7"/>
  <c r="L80" i="7"/>
  <c r="N80" i="7" s="1"/>
  <c r="L852" i="7"/>
  <c r="N852" i="7" s="1"/>
  <c r="L314" i="7"/>
  <c r="N314" i="7" s="1"/>
  <c r="L22" i="7"/>
  <c r="N22" i="7" s="1"/>
  <c r="L195" i="7"/>
  <c r="N195" i="7" s="1"/>
  <c r="N316" i="7"/>
  <c r="L937" i="7"/>
  <c r="N937" i="7" s="1"/>
  <c r="L680" i="7"/>
  <c r="N680" i="7" s="1"/>
  <c r="L570" i="7"/>
  <c r="N570" i="7" s="1"/>
  <c r="L164" i="7"/>
  <c r="N164" i="7" s="1"/>
  <c r="L423" i="7"/>
  <c r="N423" i="7" s="1"/>
  <c r="L599" i="7"/>
  <c r="N599" i="7" s="1"/>
  <c r="L227" i="7"/>
  <c r="N227" i="7" s="1"/>
  <c r="L504" i="7"/>
  <c r="N504" i="7" s="1"/>
  <c r="L91" i="7"/>
  <c r="N91" i="7" s="1"/>
  <c r="L123" i="7"/>
  <c r="N123" i="7" s="1"/>
  <c r="L50" i="7"/>
  <c r="N50" i="7" s="1"/>
  <c r="L783" i="7"/>
  <c r="N783" i="7" s="1"/>
  <c r="L991" i="7"/>
  <c r="N991" i="7" s="1"/>
  <c r="L285" i="7"/>
  <c r="N285" i="7" s="1"/>
  <c r="L910" i="7"/>
  <c r="N910" i="7" s="1"/>
  <c r="L883" i="7"/>
  <c r="N883" i="7" s="1"/>
  <c r="L956" i="7"/>
  <c r="N956" i="7" s="1"/>
  <c r="L527" i="7"/>
  <c r="N527" i="7" s="1"/>
  <c r="L387" i="7"/>
  <c r="N387" i="7" s="1"/>
  <c r="L722" i="7"/>
  <c r="N722" i="7" s="1"/>
  <c r="L751" i="7"/>
  <c r="N751" i="7" s="1"/>
  <c r="L813" i="7"/>
  <c r="N813" i="7" s="1"/>
  <c r="L655" i="7"/>
  <c r="N655" i="7" s="1"/>
  <c r="L372" i="7"/>
  <c r="N372" i="7" s="1"/>
  <c r="L258" i="7"/>
  <c r="N258" i="7" s="1"/>
  <c r="L460" i="7"/>
  <c r="N460" i="7" s="1"/>
  <c r="L340" i="7"/>
  <c r="N340" i="7" s="1"/>
  <c r="L628" i="7"/>
  <c r="N628" i="7" s="1"/>
  <c r="M165" i="7"/>
  <c r="M388" i="7"/>
  <c r="M656" i="7"/>
  <c r="M938" i="7"/>
  <c r="M196" i="7"/>
  <c r="M424" i="7"/>
  <c r="M681" i="7"/>
  <c r="M957" i="7"/>
  <c r="M629" i="7"/>
  <c r="M228" i="7"/>
  <c r="M461" i="7"/>
  <c r="M723" i="7"/>
  <c r="M992" i="7"/>
  <c r="M259" i="7"/>
  <c r="M505" i="7"/>
  <c r="M752" i="7"/>
  <c r="M784" i="7"/>
  <c r="M92" i="7"/>
  <c r="M341" i="7"/>
  <c r="M600" i="7"/>
  <c r="M884" i="7"/>
  <c r="M373" i="7"/>
  <c r="M911" i="7"/>
  <c r="M51" i="7"/>
  <c r="M286" i="7"/>
  <c r="M528" i="7"/>
  <c r="M814" i="7"/>
  <c r="M81" i="7"/>
  <c r="M315" i="7"/>
  <c r="M571" i="7"/>
  <c r="M853" i="7"/>
  <c r="M124" i="7"/>
  <c r="L19" i="7" l="1"/>
  <c r="L17" i="7" s="1"/>
  <c r="M122" i="7"/>
  <c r="N122" i="7" s="1"/>
  <c r="N124" i="7"/>
  <c r="N81" i="7"/>
  <c r="M79" i="7"/>
  <c r="N79" i="7" s="1"/>
  <c r="M49" i="7"/>
  <c r="N51" i="7"/>
  <c r="N600" i="7"/>
  <c r="M598" i="7"/>
  <c r="N598" i="7" s="1"/>
  <c r="N752" i="7"/>
  <c r="M750" i="7"/>
  <c r="N750" i="7" s="1"/>
  <c r="N723" i="7"/>
  <c r="M721" i="7"/>
  <c r="N721" i="7" s="1"/>
  <c r="N957" i="7"/>
  <c r="M955" i="7"/>
  <c r="N955" i="7" s="1"/>
  <c r="M936" i="7"/>
  <c r="N936" i="7" s="1"/>
  <c r="N938" i="7"/>
  <c r="N853" i="7"/>
  <c r="M851" i="7"/>
  <c r="N851" i="7" s="1"/>
  <c r="M812" i="7"/>
  <c r="N812" i="7" s="1"/>
  <c r="N814" i="7"/>
  <c r="N911" i="7"/>
  <c r="M909" i="7"/>
  <c r="N909" i="7" s="1"/>
  <c r="M339" i="7"/>
  <c r="N339" i="7" s="1"/>
  <c r="N341" i="7"/>
  <c r="M503" i="7"/>
  <c r="N503" i="7" s="1"/>
  <c r="N505" i="7"/>
  <c r="N461" i="7"/>
  <c r="M459" i="7"/>
  <c r="N459" i="7" s="1"/>
  <c r="N681" i="7"/>
  <c r="M679" i="7"/>
  <c r="N679" i="7" s="1"/>
  <c r="N656" i="7"/>
  <c r="M654" i="7"/>
  <c r="N654" i="7" s="1"/>
  <c r="N571" i="7"/>
  <c r="M569" i="7"/>
  <c r="N569" i="7" s="1"/>
  <c r="N528" i="7"/>
  <c r="M526" i="7"/>
  <c r="N526" i="7" s="1"/>
  <c r="M371" i="7"/>
  <c r="N371" i="7" s="1"/>
  <c r="N373" i="7"/>
  <c r="M90" i="7"/>
  <c r="N90" i="7" s="1"/>
  <c r="N92" i="7"/>
  <c r="N259" i="7"/>
  <c r="M257" i="7"/>
  <c r="N257" i="7" s="1"/>
  <c r="N228" i="7"/>
  <c r="M226" i="7"/>
  <c r="N226" i="7" s="1"/>
  <c r="N424" i="7"/>
  <c r="M422" i="7"/>
  <c r="N422" i="7" s="1"/>
  <c r="N388" i="7"/>
  <c r="M386" i="7"/>
  <c r="N386" i="7" s="1"/>
  <c r="M313" i="7"/>
  <c r="N313" i="7" s="1"/>
  <c r="N315" i="7"/>
  <c r="M284" i="7"/>
  <c r="N284" i="7" s="1"/>
  <c r="N286" i="7"/>
  <c r="N884" i="7"/>
  <c r="M882" i="7"/>
  <c r="N882" i="7" s="1"/>
  <c r="N784" i="7"/>
  <c r="M782" i="7"/>
  <c r="N782" i="7" s="1"/>
  <c r="M990" i="7"/>
  <c r="N990" i="7" s="1"/>
  <c r="N992" i="7"/>
  <c r="N629" i="7"/>
  <c r="M627" i="7"/>
  <c r="N627" i="7" s="1"/>
  <c r="M194" i="7"/>
  <c r="N194" i="7" s="1"/>
  <c r="N196" i="7"/>
  <c r="M163" i="7"/>
  <c r="N163" i="7" s="1"/>
  <c r="N165" i="7"/>
  <c r="N19" i="7" l="1"/>
  <c r="M18" i="7"/>
  <c r="N49" i="7"/>
  <c r="K1025" i="5"/>
  <c r="I51" i="5"/>
  <c r="I49" i="5" s="1"/>
  <c r="I44" i="5"/>
  <c r="I19" i="5" s="1"/>
  <c r="I81" i="5"/>
  <c r="I79" i="5" s="1"/>
  <c r="I92" i="5"/>
  <c r="I90" i="5" s="1"/>
  <c r="I124" i="5"/>
  <c r="I122" i="5" s="1"/>
  <c r="I196" i="5"/>
  <c r="I194" i="5" s="1"/>
  <c r="I259" i="5"/>
  <c r="I257" i="5" s="1"/>
  <c r="I315" i="5"/>
  <c r="I313" i="5" s="1"/>
  <c r="I341" i="5"/>
  <c r="I339" i="5" s="1"/>
  <c r="I388" i="5"/>
  <c r="I386" i="5" s="1"/>
  <c r="I286" i="5"/>
  <c r="I284" i="5" s="1"/>
  <c r="I373" i="5"/>
  <c r="I371" i="5" s="1"/>
  <c r="I424" i="5"/>
  <c r="I422" i="5" s="1"/>
  <c r="I505" i="5"/>
  <c r="I503" i="5" s="1"/>
  <c r="I528" i="5"/>
  <c r="I526" i="5" s="1"/>
  <c r="I461" i="5"/>
  <c r="I459" i="5" s="1"/>
  <c r="I600" i="5"/>
  <c r="I598" i="5" s="1"/>
  <c r="I571" i="5"/>
  <c r="I569" i="5" s="1"/>
  <c r="I656" i="5"/>
  <c r="I654" i="5" s="1"/>
  <c r="I629" i="5"/>
  <c r="I627" i="5" s="1"/>
  <c r="I681" i="5"/>
  <c r="I679" i="5" s="1"/>
  <c r="I723" i="5"/>
  <c r="I721" i="5" s="1"/>
  <c r="I752" i="5"/>
  <c r="I750" i="5" s="1"/>
  <c r="I853" i="5"/>
  <c r="I851" i="5" s="1"/>
  <c r="I784" i="5"/>
  <c r="I782" i="5" s="1"/>
  <c r="I814" i="5"/>
  <c r="I812" i="5" s="1"/>
  <c r="I884" i="5"/>
  <c r="I882" i="5" s="1"/>
  <c r="I911" i="5"/>
  <c r="I909" i="5" s="1"/>
  <c r="I938" i="5"/>
  <c r="I936" i="5" s="1"/>
  <c r="I957" i="5"/>
  <c r="I955" i="5" s="1"/>
  <c r="I992" i="5"/>
  <c r="I990" i="5" s="1"/>
  <c r="I165" i="5"/>
  <c r="I163" i="5" s="1"/>
  <c r="I228" i="5"/>
  <c r="I226" i="5" s="1"/>
  <c r="E163" i="5"/>
  <c r="E18" i="5" s="1"/>
  <c r="D18" i="5"/>
  <c r="L11" i="5" s="1"/>
  <c r="L10" i="5" l="1"/>
  <c r="I18" i="5"/>
  <c r="I17" i="5" s="1"/>
  <c r="N18" i="7"/>
  <c r="M17" i="7"/>
  <c r="H226" i="5"/>
  <c r="K68" i="5"/>
  <c r="K1024" i="5"/>
  <c r="K1016" i="5"/>
  <c r="K1020" i="5"/>
  <c r="K1008" i="5"/>
  <c r="K1022" i="5"/>
  <c r="K1012" i="5"/>
  <c r="K1018" i="5"/>
  <c r="K1000" i="5"/>
  <c r="K1023" i="5"/>
  <c r="K1019" i="5"/>
  <c r="K1014" i="5"/>
  <c r="K1004" i="5"/>
  <c r="K1021" i="5"/>
  <c r="K1017" i="5"/>
  <c r="K1010" i="5"/>
  <c r="K995" i="5"/>
  <c r="K1006" i="5"/>
  <c r="K998" i="5"/>
  <c r="K1002" i="5"/>
  <c r="K981" i="5"/>
  <c r="K1015" i="5"/>
  <c r="K1011" i="5"/>
  <c r="K1007" i="5"/>
  <c r="K1003" i="5"/>
  <c r="K999" i="5"/>
  <c r="K993" i="5"/>
  <c r="K1013" i="5"/>
  <c r="K1009" i="5"/>
  <c r="K1005" i="5"/>
  <c r="K1001" i="5"/>
  <c r="K997" i="5"/>
  <c r="K973" i="5"/>
  <c r="K994" i="5"/>
  <c r="K977" i="5"/>
  <c r="K996" i="5"/>
  <c r="K985" i="5"/>
  <c r="K969" i="5"/>
  <c r="K987" i="5"/>
  <c r="K979" i="5"/>
  <c r="K971" i="5"/>
  <c r="K983" i="5"/>
  <c r="K975" i="5"/>
  <c r="K965" i="5"/>
  <c r="K967" i="5"/>
  <c r="K959" i="5"/>
  <c r="K988" i="5"/>
  <c r="K984" i="5"/>
  <c r="K980" i="5"/>
  <c r="K976" i="5"/>
  <c r="K972" i="5"/>
  <c r="K968" i="5"/>
  <c r="K964" i="5"/>
  <c r="K986" i="5"/>
  <c r="K982" i="5"/>
  <c r="K978" i="5"/>
  <c r="K974" i="5"/>
  <c r="K970" i="5"/>
  <c r="K966" i="5"/>
  <c r="K947" i="5"/>
  <c r="K951" i="5"/>
  <c r="K962" i="5"/>
  <c r="K943" i="5"/>
  <c r="K963" i="5"/>
  <c r="K953" i="5"/>
  <c r="K945" i="5"/>
  <c r="K961" i="5"/>
  <c r="K949" i="5"/>
  <c r="K939" i="5"/>
  <c r="K941" i="5"/>
  <c r="K932" i="5"/>
  <c r="K958" i="5"/>
  <c r="K950" i="5"/>
  <c r="K946" i="5"/>
  <c r="K942" i="5"/>
  <c r="K934" i="5"/>
  <c r="K960" i="5"/>
  <c r="K952" i="5"/>
  <c r="K948" i="5"/>
  <c r="K944" i="5"/>
  <c r="K940" i="5"/>
  <c r="K928" i="5"/>
  <c r="K930" i="5"/>
  <c r="K924" i="5"/>
  <c r="K931" i="5"/>
  <c r="K926" i="5"/>
  <c r="K933" i="5"/>
  <c r="K929" i="5"/>
  <c r="K920" i="5"/>
  <c r="K927" i="5"/>
  <c r="K922" i="5"/>
  <c r="K925" i="5"/>
  <c r="K916" i="5"/>
  <c r="K918" i="5"/>
  <c r="K912" i="5"/>
  <c r="K923" i="5"/>
  <c r="K919" i="5"/>
  <c r="K914" i="5"/>
  <c r="K921" i="5"/>
  <c r="K917" i="5"/>
  <c r="K906" i="5"/>
  <c r="K915" i="5"/>
  <c r="K907" i="5"/>
  <c r="K913" i="5"/>
  <c r="K902" i="5"/>
  <c r="K904" i="5"/>
  <c r="K900" i="5"/>
  <c r="K905" i="5"/>
  <c r="K901" i="5"/>
  <c r="K903" i="5"/>
  <c r="K898" i="5"/>
  <c r="K899" i="5"/>
  <c r="K896" i="5"/>
  <c r="K888" i="5"/>
  <c r="K892" i="5"/>
  <c r="K880" i="5"/>
  <c r="K894" i="5"/>
  <c r="K886" i="5"/>
  <c r="K897" i="5"/>
  <c r="K890" i="5"/>
  <c r="K872" i="5"/>
  <c r="K895" i="5"/>
  <c r="K891" i="5"/>
  <c r="K887" i="5"/>
  <c r="K876" i="5"/>
  <c r="K893" i="5"/>
  <c r="K889" i="5"/>
  <c r="K885" i="5"/>
  <c r="K867" i="5"/>
  <c r="K878" i="5"/>
  <c r="K870" i="5"/>
  <c r="K874" i="5"/>
  <c r="K859" i="5"/>
  <c r="K879" i="5"/>
  <c r="K875" i="5"/>
  <c r="K871" i="5"/>
  <c r="K863" i="5"/>
  <c r="K877" i="5"/>
  <c r="K873" i="5"/>
  <c r="K869" i="5"/>
  <c r="K855" i="5"/>
  <c r="K865" i="5"/>
  <c r="K857" i="5"/>
  <c r="K861" i="5"/>
  <c r="K847" i="5"/>
  <c r="K866" i="5"/>
  <c r="K862" i="5"/>
  <c r="K858" i="5"/>
  <c r="K854" i="5"/>
  <c r="K868" i="5"/>
  <c r="K864" i="5"/>
  <c r="K860" i="5"/>
  <c r="K856" i="5"/>
  <c r="K839" i="5"/>
  <c r="K845" i="5"/>
  <c r="K849" i="5"/>
  <c r="K831" i="5"/>
  <c r="K846" i="5"/>
  <c r="K835" i="5"/>
  <c r="K848" i="5"/>
  <c r="K843" i="5"/>
  <c r="K824" i="5"/>
  <c r="K844" i="5"/>
  <c r="K837" i="5"/>
  <c r="K828" i="5"/>
  <c r="K841" i="5"/>
  <c r="K833" i="5"/>
  <c r="K818" i="5"/>
  <c r="K842" i="5"/>
  <c r="K838" i="5"/>
  <c r="K834" i="5"/>
  <c r="K830" i="5"/>
  <c r="K822" i="5"/>
  <c r="K840" i="5"/>
  <c r="K836" i="5"/>
  <c r="K832" i="5"/>
  <c r="K826" i="5"/>
  <c r="K810" i="5"/>
  <c r="K827" i="5"/>
  <c r="K823" i="5"/>
  <c r="K816" i="5"/>
  <c r="K829" i="5"/>
  <c r="K825" i="5"/>
  <c r="K820" i="5"/>
  <c r="K804" i="5"/>
  <c r="K821" i="5"/>
  <c r="K817" i="5"/>
  <c r="K808" i="5"/>
  <c r="K819" i="5"/>
  <c r="K815" i="5"/>
  <c r="K798" i="5"/>
  <c r="K809" i="5"/>
  <c r="K802" i="5"/>
  <c r="K806" i="5"/>
  <c r="K794" i="5"/>
  <c r="K807" i="5"/>
  <c r="K803" i="5"/>
  <c r="K796" i="5"/>
  <c r="K805" i="5"/>
  <c r="K800" i="5"/>
  <c r="K787" i="5"/>
  <c r="K801" i="5"/>
  <c r="K797" i="5"/>
  <c r="K791" i="5"/>
  <c r="K799" i="5"/>
  <c r="K795" i="5"/>
  <c r="K779" i="5"/>
  <c r="K793" i="5"/>
  <c r="K785" i="5"/>
  <c r="K789" i="5"/>
  <c r="K774" i="5"/>
  <c r="K777" i="5"/>
  <c r="K770" i="5"/>
  <c r="K790" i="5"/>
  <c r="K786" i="5"/>
  <c r="K778" i="5"/>
  <c r="K772" i="5"/>
  <c r="K792" i="5"/>
  <c r="K788" i="5"/>
  <c r="K780" i="5"/>
  <c r="K776" i="5"/>
  <c r="K766" i="5"/>
  <c r="K768" i="5"/>
  <c r="K761" i="5"/>
  <c r="K764" i="5"/>
  <c r="K757" i="5"/>
  <c r="K773" i="5"/>
  <c r="K769" i="5"/>
  <c r="K765" i="5"/>
  <c r="K759" i="5"/>
  <c r="K775" i="5"/>
  <c r="K771" i="5"/>
  <c r="K767" i="5"/>
  <c r="K763" i="5"/>
  <c r="K755" i="5"/>
  <c r="K760" i="5"/>
  <c r="K756" i="5"/>
  <c r="K762" i="5"/>
  <c r="K758" i="5"/>
  <c r="K753" i="5"/>
  <c r="K754" i="5"/>
  <c r="K747" i="5"/>
  <c r="K748" i="5"/>
  <c r="K743" i="5"/>
  <c r="K745" i="5"/>
  <c r="K740" i="5"/>
  <c r="K746" i="5"/>
  <c r="K742" i="5"/>
  <c r="K744" i="5"/>
  <c r="K737" i="5"/>
  <c r="K739" i="5"/>
  <c r="K741" i="5"/>
  <c r="K732" i="5"/>
  <c r="K734" i="5"/>
  <c r="K726" i="5"/>
  <c r="K736" i="5"/>
  <c r="K730" i="5"/>
  <c r="K738" i="5"/>
  <c r="K733" i="5"/>
  <c r="K718" i="5"/>
  <c r="K735" i="5"/>
  <c r="K731" i="5"/>
  <c r="K724" i="5"/>
  <c r="K728" i="5"/>
  <c r="K716" i="5"/>
  <c r="K729" i="5"/>
  <c r="K725" i="5"/>
  <c r="K717" i="5"/>
  <c r="K727" i="5"/>
  <c r="K719" i="5"/>
  <c r="K714" i="5"/>
  <c r="K715" i="5"/>
  <c r="K711" i="5"/>
  <c r="K713" i="5"/>
  <c r="K707" i="5"/>
  <c r="K709" i="5"/>
  <c r="K703" i="5"/>
  <c r="K705" i="5"/>
  <c r="K700" i="5"/>
  <c r="K710" i="5"/>
  <c r="K706" i="5"/>
  <c r="K702" i="5"/>
  <c r="K712" i="5"/>
  <c r="K708" i="5"/>
  <c r="K704" i="5"/>
  <c r="K698" i="5"/>
  <c r="K699" i="5"/>
  <c r="K701" i="5"/>
  <c r="K696" i="5"/>
  <c r="K697" i="5"/>
  <c r="K690" i="5"/>
  <c r="K694" i="5"/>
  <c r="K684" i="5"/>
  <c r="K695" i="5"/>
  <c r="K687" i="5"/>
  <c r="K692" i="5"/>
  <c r="K674" i="5"/>
  <c r="K693" i="5"/>
  <c r="K688" i="5"/>
  <c r="K682" i="5"/>
  <c r="K691" i="5"/>
  <c r="K686" i="5"/>
  <c r="K670" i="5"/>
  <c r="K683" i="5"/>
  <c r="K672" i="5"/>
  <c r="K689" i="5"/>
  <c r="K685" i="5"/>
  <c r="K676" i="5"/>
  <c r="K662" i="5"/>
  <c r="K677" i="5"/>
  <c r="K673" i="5"/>
  <c r="K666" i="5"/>
  <c r="K675" i="5"/>
  <c r="K671" i="5"/>
  <c r="K658" i="5"/>
  <c r="K668" i="5"/>
  <c r="K660" i="5"/>
  <c r="K664" i="5"/>
  <c r="K652" i="5"/>
  <c r="K669" i="5"/>
  <c r="K665" i="5"/>
  <c r="K661" i="5"/>
  <c r="K657" i="5"/>
  <c r="K667" i="5"/>
  <c r="K663" i="5"/>
  <c r="K659" i="5"/>
  <c r="K650" i="5"/>
  <c r="K651" i="5"/>
  <c r="K647" i="5"/>
  <c r="K649" i="5"/>
  <c r="K643" i="5"/>
  <c r="K645" i="5"/>
  <c r="K648" i="5"/>
  <c r="K641" i="5"/>
  <c r="K646" i="5"/>
  <c r="K642" i="5"/>
  <c r="K644" i="5"/>
  <c r="K637" i="5"/>
  <c r="K639" i="5"/>
  <c r="K633" i="5"/>
  <c r="K640" i="5"/>
  <c r="K635" i="5"/>
  <c r="K638" i="5"/>
  <c r="K625" i="5"/>
  <c r="K636" i="5"/>
  <c r="K631" i="5"/>
  <c r="K634" i="5"/>
  <c r="K621" i="5"/>
  <c r="K623" i="5"/>
  <c r="K614" i="5"/>
  <c r="K632" i="5"/>
  <c r="K624" i="5"/>
  <c r="K618" i="5"/>
  <c r="K630" i="5"/>
  <c r="K622" i="5"/>
  <c r="K609" i="5"/>
  <c r="K620" i="5"/>
  <c r="K612" i="5"/>
  <c r="K616" i="5"/>
  <c r="K605" i="5"/>
  <c r="K617" i="5"/>
  <c r="K613" i="5"/>
  <c r="K608" i="5"/>
  <c r="K619" i="5"/>
  <c r="K615" i="5"/>
  <c r="K610" i="5"/>
  <c r="K601" i="5"/>
  <c r="K603" i="5"/>
  <c r="K611" i="5"/>
  <c r="K607" i="5"/>
  <c r="K593" i="5"/>
  <c r="K604" i="5"/>
  <c r="K595" i="5"/>
  <c r="K606" i="5"/>
  <c r="K602" i="5"/>
  <c r="K589" i="5"/>
  <c r="K591" i="5"/>
  <c r="K577" i="5"/>
  <c r="K596" i="5"/>
  <c r="K592" i="5"/>
  <c r="K585" i="5"/>
  <c r="K594" i="5"/>
  <c r="K590" i="5"/>
  <c r="K564" i="5"/>
  <c r="K588" i="5"/>
  <c r="K573" i="5"/>
  <c r="K581" i="5"/>
  <c r="K556" i="5"/>
  <c r="K583" i="5"/>
  <c r="K575" i="5"/>
  <c r="K560" i="5"/>
  <c r="K587" i="5"/>
  <c r="K579" i="5"/>
  <c r="K567" i="5"/>
  <c r="K550" i="5"/>
  <c r="K584" i="5"/>
  <c r="K580" i="5"/>
  <c r="K576" i="5"/>
  <c r="K572" i="5"/>
  <c r="K562" i="5"/>
  <c r="K554" i="5"/>
  <c r="K586" i="5"/>
  <c r="K582" i="5"/>
  <c r="K578" i="5"/>
  <c r="K574" i="5"/>
  <c r="K566" i="5"/>
  <c r="K558" i="5"/>
  <c r="K544" i="5"/>
  <c r="K563" i="5"/>
  <c r="K559" i="5"/>
  <c r="K555" i="5"/>
  <c r="K548" i="5"/>
  <c r="K565" i="5"/>
  <c r="K561" i="5"/>
  <c r="K557" i="5"/>
  <c r="K552" i="5"/>
  <c r="K536" i="5"/>
  <c r="K553" i="5"/>
  <c r="K549" i="5"/>
  <c r="K540" i="5"/>
  <c r="K551" i="5"/>
  <c r="K546" i="5"/>
  <c r="K531" i="5"/>
  <c r="K547" i="5"/>
  <c r="K542" i="5"/>
  <c r="K534" i="5"/>
  <c r="K545" i="5"/>
  <c r="K538" i="5"/>
  <c r="K521" i="5"/>
  <c r="K543" i="5"/>
  <c r="K539" i="5"/>
  <c r="K535" i="5"/>
  <c r="K529" i="5"/>
  <c r="K541" i="5"/>
  <c r="K537" i="5"/>
  <c r="K533" i="5"/>
  <c r="K513" i="5"/>
  <c r="K517" i="5"/>
  <c r="K508" i="5"/>
  <c r="K530" i="5"/>
  <c r="K519" i="5"/>
  <c r="K511" i="5"/>
  <c r="K532" i="5"/>
  <c r="K523" i="5"/>
  <c r="K515" i="5"/>
  <c r="K500" i="5"/>
  <c r="K524" i="5"/>
  <c r="K520" i="5"/>
  <c r="K516" i="5"/>
  <c r="K512" i="5"/>
  <c r="K506" i="5"/>
  <c r="K522" i="5"/>
  <c r="K518" i="5"/>
  <c r="K514" i="5"/>
  <c r="K510" i="5"/>
  <c r="K492" i="5"/>
  <c r="K507" i="5"/>
  <c r="K496" i="5"/>
  <c r="K509" i="5"/>
  <c r="K501" i="5"/>
  <c r="K482" i="5"/>
  <c r="K498" i="5"/>
  <c r="K489" i="5"/>
  <c r="K494" i="5"/>
  <c r="K474" i="5"/>
  <c r="K499" i="5"/>
  <c r="K495" i="5"/>
  <c r="K491" i="5"/>
  <c r="K478" i="5"/>
  <c r="K497" i="5"/>
  <c r="K493" i="5"/>
  <c r="K486" i="5"/>
  <c r="K467" i="5"/>
  <c r="K488" i="5"/>
  <c r="K480" i="5"/>
  <c r="K471" i="5"/>
  <c r="K490" i="5"/>
  <c r="K484" i="5"/>
  <c r="K476" i="5"/>
  <c r="K463" i="5"/>
  <c r="K485" i="5"/>
  <c r="K481" i="5"/>
  <c r="K477" i="5"/>
  <c r="K473" i="5"/>
  <c r="K465" i="5"/>
  <c r="K487" i="5"/>
  <c r="K483" i="5"/>
  <c r="K479" i="5"/>
  <c r="K475" i="5"/>
  <c r="K469" i="5"/>
  <c r="K449" i="5"/>
  <c r="K457" i="5"/>
  <c r="K441" i="5"/>
  <c r="K470" i="5"/>
  <c r="K466" i="5"/>
  <c r="K462" i="5"/>
  <c r="K445" i="5"/>
  <c r="K472" i="5"/>
  <c r="K468" i="5"/>
  <c r="K464" i="5"/>
  <c r="K453" i="5"/>
  <c r="K434" i="5"/>
  <c r="K455" i="5"/>
  <c r="K447" i="5"/>
  <c r="K439" i="5"/>
  <c r="K451" i="5"/>
  <c r="K443" i="5"/>
  <c r="K426" i="5"/>
  <c r="K456" i="5"/>
  <c r="K452" i="5"/>
  <c r="K448" i="5"/>
  <c r="K444" i="5"/>
  <c r="K440" i="5"/>
  <c r="K430" i="5"/>
  <c r="K454" i="5"/>
  <c r="K450" i="5"/>
  <c r="K446" i="5"/>
  <c r="K442" i="5"/>
  <c r="K437" i="5"/>
  <c r="K416" i="5"/>
  <c r="K438" i="5"/>
  <c r="K432" i="5"/>
  <c r="K420" i="5"/>
  <c r="K436" i="5"/>
  <c r="K428" i="5"/>
  <c r="K409" i="5"/>
  <c r="K433" i="5"/>
  <c r="K429" i="5"/>
  <c r="K425" i="5"/>
  <c r="K413" i="5"/>
  <c r="K435" i="5"/>
  <c r="K431" i="5"/>
  <c r="K427" i="5"/>
  <c r="K418" i="5"/>
  <c r="K404" i="5"/>
  <c r="K419" i="5"/>
  <c r="K415" i="5"/>
  <c r="K406" i="5"/>
  <c r="K417" i="5"/>
  <c r="K411" i="5"/>
  <c r="K400" i="5"/>
  <c r="K412" i="5"/>
  <c r="K408" i="5"/>
  <c r="K402" i="5"/>
  <c r="K414" i="5"/>
  <c r="K410" i="5"/>
  <c r="K405" i="5"/>
  <c r="K398" i="5"/>
  <c r="K407" i="5"/>
  <c r="K403" i="5"/>
  <c r="K399" i="5"/>
  <c r="K401" i="5"/>
  <c r="K395" i="5"/>
  <c r="K397" i="5"/>
  <c r="K393" i="5"/>
  <c r="K394" i="5"/>
  <c r="K396" i="5"/>
  <c r="K391" i="5"/>
  <c r="K392" i="5"/>
  <c r="K382" i="5"/>
  <c r="K390" i="5"/>
  <c r="K378" i="5"/>
  <c r="K380" i="5"/>
  <c r="K384" i="5"/>
  <c r="K374" i="5"/>
  <c r="K389" i="5"/>
  <c r="K381" i="5"/>
  <c r="K376" i="5"/>
  <c r="K383" i="5"/>
  <c r="K379" i="5"/>
  <c r="K364" i="5"/>
  <c r="K377" i="5"/>
  <c r="K368" i="5"/>
  <c r="K375" i="5"/>
  <c r="K360" i="5"/>
  <c r="K369" i="5"/>
  <c r="K362" i="5"/>
  <c r="K366" i="5"/>
  <c r="K352" i="5"/>
  <c r="K367" i="5"/>
  <c r="K363" i="5"/>
  <c r="K356" i="5"/>
  <c r="K365" i="5"/>
  <c r="K361" i="5"/>
  <c r="K348" i="5"/>
  <c r="K358" i="5"/>
  <c r="K350" i="5"/>
  <c r="K354" i="5"/>
  <c r="K346" i="5"/>
  <c r="K359" i="5"/>
  <c r="K355" i="5"/>
  <c r="K351" i="5"/>
  <c r="K347" i="5"/>
  <c r="K357" i="5"/>
  <c r="K353" i="5"/>
  <c r="K349" i="5"/>
  <c r="K343" i="5"/>
  <c r="K345" i="5"/>
  <c r="K334" i="5"/>
  <c r="K342" i="5"/>
  <c r="K344" i="5"/>
  <c r="K328" i="5"/>
  <c r="K331" i="5"/>
  <c r="K336" i="5"/>
  <c r="K324" i="5"/>
  <c r="K337" i="5"/>
  <c r="K332" i="5"/>
  <c r="K326" i="5"/>
  <c r="K335" i="5"/>
  <c r="K330" i="5"/>
  <c r="K320" i="5"/>
  <c r="K327" i="5"/>
  <c r="K323" i="5"/>
  <c r="K333" i="5"/>
  <c r="K329" i="5"/>
  <c r="K325" i="5"/>
  <c r="K317" i="5"/>
  <c r="K319" i="5"/>
  <c r="K321" i="5"/>
  <c r="K311" i="5"/>
  <c r="K316" i="5"/>
  <c r="K322" i="5"/>
  <c r="K318" i="5"/>
  <c r="K308" i="5"/>
  <c r="K310" i="5"/>
  <c r="K305" i="5"/>
  <c r="K307" i="5"/>
  <c r="K309" i="5"/>
  <c r="K299" i="5"/>
  <c r="K302" i="5"/>
  <c r="K293" i="5"/>
  <c r="K303" i="5"/>
  <c r="K297" i="5"/>
  <c r="K306" i="5"/>
  <c r="K301" i="5"/>
  <c r="K287" i="5"/>
  <c r="K298" i="5"/>
  <c r="K291" i="5"/>
  <c r="K304" i="5"/>
  <c r="K300" i="5"/>
  <c r="K295" i="5"/>
  <c r="K276" i="5"/>
  <c r="K296" i="5"/>
  <c r="K292" i="5"/>
  <c r="K280" i="5"/>
  <c r="K294" i="5"/>
  <c r="K289" i="5"/>
  <c r="K271" i="5"/>
  <c r="K290" i="5"/>
  <c r="K282" i="5"/>
  <c r="K274" i="5"/>
  <c r="K288" i="5"/>
  <c r="K278" i="5"/>
  <c r="K265" i="5"/>
  <c r="K279" i="5"/>
  <c r="K275" i="5"/>
  <c r="K269" i="5"/>
  <c r="K281" i="5"/>
  <c r="K277" i="5"/>
  <c r="K273" i="5"/>
  <c r="K253" i="5"/>
  <c r="K270" i="5"/>
  <c r="K263" i="5"/>
  <c r="K272" i="5"/>
  <c r="K267" i="5"/>
  <c r="K244" i="5"/>
  <c r="K268" i="5"/>
  <c r="K264" i="5"/>
  <c r="K249" i="5"/>
  <c r="K266" i="5"/>
  <c r="K261" i="5"/>
  <c r="K236" i="5"/>
  <c r="K251" i="5"/>
  <c r="K240" i="5"/>
  <c r="K255" i="5"/>
  <c r="K247" i="5"/>
  <c r="K224" i="5"/>
  <c r="K260" i="5"/>
  <c r="K252" i="5"/>
  <c r="K248" i="5"/>
  <c r="K242" i="5"/>
  <c r="K232" i="5"/>
  <c r="K262" i="5"/>
  <c r="K254" i="5"/>
  <c r="K250" i="5"/>
  <c r="K246" i="5"/>
  <c r="K238" i="5"/>
  <c r="K219" i="5"/>
  <c r="K234" i="5"/>
  <c r="K222" i="5"/>
  <c r="K230" i="5"/>
  <c r="K213" i="5"/>
  <c r="K243" i="5"/>
  <c r="K239" i="5"/>
  <c r="K235" i="5"/>
  <c r="K231" i="5"/>
  <c r="K223" i="5"/>
  <c r="K217" i="5"/>
  <c r="K245" i="5"/>
  <c r="K241" i="5"/>
  <c r="K237" i="5"/>
  <c r="K233" i="5"/>
  <c r="K229" i="5"/>
  <c r="K221" i="5"/>
  <c r="K208" i="5"/>
  <c r="K218" i="5"/>
  <c r="K211" i="5"/>
  <c r="K220" i="5"/>
  <c r="K215" i="5"/>
  <c r="K204" i="5"/>
  <c r="K216" i="5"/>
  <c r="K212" i="5"/>
  <c r="K207" i="5"/>
  <c r="K214" i="5"/>
  <c r="K210" i="5"/>
  <c r="K199" i="5"/>
  <c r="K202" i="5"/>
  <c r="K206" i="5"/>
  <c r="K189" i="5"/>
  <c r="K203" i="5"/>
  <c r="K197" i="5"/>
  <c r="K209" i="5"/>
  <c r="K205" i="5"/>
  <c r="K201" i="5"/>
  <c r="K184" i="5"/>
  <c r="K198" i="5"/>
  <c r="K187" i="5"/>
  <c r="K200" i="5"/>
  <c r="K191" i="5"/>
  <c r="K178" i="5"/>
  <c r="K192" i="5"/>
  <c r="K188" i="5"/>
  <c r="K182" i="5"/>
  <c r="K190" i="5"/>
  <c r="K186" i="5"/>
  <c r="K172" i="5"/>
  <c r="K176" i="5"/>
  <c r="K180" i="5"/>
  <c r="K160" i="5"/>
  <c r="K168" i="5"/>
  <c r="K174" i="5"/>
  <c r="K153" i="5"/>
  <c r="K170" i="5"/>
  <c r="K157" i="5"/>
  <c r="K166" i="5"/>
  <c r="K147" i="5"/>
  <c r="K183" i="5"/>
  <c r="K179" i="5"/>
  <c r="K175" i="5"/>
  <c r="K171" i="5"/>
  <c r="K167" i="5"/>
  <c r="K159" i="5"/>
  <c r="K151" i="5"/>
  <c r="K185" i="5"/>
  <c r="K181" i="5"/>
  <c r="K177" i="5"/>
  <c r="K173" i="5"/>
  <c r="K169" i="5"/>
  <c r="K161" i="5"/>
  <c r="K155" i="5"/>
  <c r="K141" i="5"/>
  <c r="K145" i="5"/>
  <c r="K149" i="5"/>
  <c r="K135" i="5"/>
  <c r="K158" i="5"/>
  <c r="K154" i="5"/>
  <c r="K150" i="5"/>
  <c r="K146" i="5"/>
  <c r="K139" i="5"/>
  <c r="K156" i="5"/>
  <c r="K152" i="5"/>
  <c r="K148" i="5"/>
  <c r="K143" i="5"/>
  <c r="K129" i="5"/>
  <c r="K144" i="5"/>
  <c r="K140" i="5"/>
  <c r="K133" i="5"/>
  <c r="K142" i="5"/>
  <c r="K137" i="5"/>
  <c r="K125" i="5"/>
  <c r="K138" i="5"/>
  <c r="K134" i="5"/>
  <c r="K127" i="5"/>
  <c r="K136" i="5"/>
  <c r="K131" i="5"/>
  <c r="K113" i="5"/>
  <c r="K132" i="5"/>
  <c r="K128" i="5"/>
  <c r="K117" i="5"/>
  <c r="K130" i="5"/>
  <c r="K126" i="5"/>
  <c r="K105" i="5"/>
  <c r="K119" i="5"/>
  <c r="K109" i="5"/>
  <c r="K115" i="5"/>
  <c r="K98" i="5"/>
  <c r="K120" i="5"/>
  <c r="K116" i="5"/>
  <c r="K111" i="5"/>
  <c r="K102" i="5"/>
  <c r="K118" i="5"/>
  <c r="K114" i="5"/>
  <c r="K107" i="5"/>
  <c r="K94" i="5"/>
  <c r="K112" i="5"/>
  <c r="K108" i="5"/>
  <c r="K104" i="5"/>
  <c r="K96" i="5"/>
  <c r="K110" i="5"/>
  <c r="K106" i="5"/>
  <c r="K100" i="5"/>
  <c r="K86" i="5"/>
  <c r="K101" i="5"/>
  <c r="K97" i="5"/>
  <c r="K88" i="5"/>
  <c r="K103" i="5"/>
  <c r="K99" i="5"/>
  <c r="K95" i="5"/>
  <c r="K82" i="5"/>
  <c r="K93" i="5"/>
  <c r="K84" i="5"/>
  <c r="K87" i="5"/>
  <c r="K76" i="5"/>
  <c r="K32" i="5"/>
  <c r="K72" i="5"/>
  <c r="K62" i="5"/>
  <c r="K83" i="5"/>
  <c r="K74" i="5"/>
  <c r="K66" i="5"/>
  <c r="K85" i="5"/>
  <c r="K77" i="5"/>
  <c r="K70" i="5"/>
  <c r="K55" i="5"/>
  <c r="K75" i="5"/>
  <c r="K71" i="5"/>
  <c r="K67" i="5"/>
  <c r="K59" i="5"/>
  <c r="K73" i="5"/>
  <c r="K69" i="5"/>
  <c r="K64" i="5"/>
  <c r="K41" i="5"/>
  <c r="K65" i="5"/>
  <c r="K61" i="5"/>
  <c r="K53" i="5"/>
  <c r="K63" i="5"/>
  <c r="K57" i="5"/>
  <c r="K37" i="5"/>
  <c r="K58" i="5"/>
  <c r="K54" i="5"/>
  <c r="K39" i="5"/>
  <c r="K60" i="5"/>
  <c r="K56" i="5"/>
  <c r="K47" i="5"/>
  <c r="K35" i="5"/>
  <c r="K52" i="5"/>
  <c r="K40" i="5"/>
  <c r="K36" i="5"/>
  <c r="K38" i="5"/>
  <c r="K34" i="5"/>
  <c r="K30" i="5"/>
  <c r="K33" i="5"/>
  <c r="K31" i="5"/>
  <c r="K28" i="5"/>
  <c r="H163" i="5"/>
  <c r="K29" i="5"/>
  <c r="K19" i="5" l="1"/>
  <c r="J5" i="5"/>
  <c r="J7" i="5" s="1"/>
  <c r="N17" i="7"/>
  <c r="H18" i="5"/>
  <c r="H17" i="5" s="1"/>
  <c r="L24" i="5" l="1"/>
  <c r="L25" i="5"/>
  <c r="N25" i="5" s="1"/>
  <c r="L7" i="5"/>
  <c r="M51" i="5" s="1"/>
  <c r="L52" i="5"/>
  <c r="L27" i="5"/>
  <c r="N27" i="5" s="1"/>
  <c r="L29" i="5"/>
  <c r="N29" i="5" s="1"/>
  <c r="L26" i="5"/>
  <c r="N26" i="5" s="1"/>
  <c r="L28" i="5"/>
  <c r="N28" i="5" s="1"/>
  <c r="L30" i="5"/>
  <c r="N30" i="5" s="1"/>
  <c r="L32" i="5"/>
  <c r="N32" i="5" s="1"/>
  <c r="L34" i="5"/>
  <c r="N34" i="5" s="1"/>
  <c r="L36" i="5"/>
  <c r="N36" i="5" s="1"/>
  <c r="L38" i="5"/>
  <c r="N38" i="5" s="1"/>
  <c r="L40" i="5"/>
  <c r="N40" i="5" s="1"/>
  <c r="L47" i="5"/>
  <c r="N47" i="5" s="1"/>
  <c r="L54" i="5"/>
  <c r="N54" i="5" s="1"/>
  <c r="L56" i="5"/>
  <c r="N56" i="5" s="1"/>
  <c r="L58" i="5"/>
  <c r="N58" i="5" s="1"/>
  <c r="L60" i="5"/>
  <c r="N60" i="5" s="1"/>
  <c r="L62" i="5"/>
  <c r="N62" i="5" s="1"/>
  <c r="L64" i="5"/>
  <c r="N64" i="5" s="1"/>
  <c r="L66" i="5"/>
  <c r="N66" i="5" s="1"/>
  <c r="L68" i="5"/>
  <c r="N68" i="5" s="1"/>
  <c r="L70" i="5"/>
  <c r="N70" i="5" s="1"/>
  <c r="L72" i="5"/>
  <c r="N72" i="5" s="1"/>
  <c r="L74" i="5"/>
  <c r="N74" i="5" s="1"/>
  <c r="L76" i="5"/>
  <c r="N76" i="5" s="1"/>
  <c r="L83" i="5"/>
  <c r="N83" i="5" s="1"/>
  <c r="L85" i="5"/>
  <c r="N85" i="5" s="1"/>
  <c r="L87" i="5"/>
  <c r="N87" i="5" s="1"/>
  <c r="L94" i="5"/>
  <c r="N94" i="5" s="1"/>
  <c r="L96" i="5"/>
  <c r="N96" i="5" s="1"/>
  <c r="L98" i="5"/>
  <c r="N98" i="5" s="1"/>
  <c r="L100" i="5"/>
  <c r="N100" i="5" s="1"/>
  <c r="L102" i="5"/>
  <c r="N102" i="5" s="1"/>
  <c r="L104" i="5"/>
  <c r="N104" i="5" s="1"/>
  <c r="L106" i="5"/>
  <c r="N106" i="5" s="1"/>
  <c r="L108" i="5"/>
  <c r="N108" i="5" s="1"/>
  <c r="L110" i="5"/>
  <c r="N110" i="5" s="1"/>
  <c r="L112" i="5"/>
  <c r="N112" i="5" s="1"/>
  <c r="L114" i="5"/>
  <c r="N114" i="5" s="1"/>
  <c r="L116" i="5"/>
  <c r="N116" i="5" s="1"/>
  <c r="L118" i="5"/>
  <c r="N118" i="5" s="1"/>
  <c r="L120" i="5"/>
  <c r="N120" i="5" s="1"/>
  <c r="L125" i="5"/>
  <c r="L127" i="5"/>
  <c r="N127" i="5" s="1"/>
  <c r="L129" i="5"/>
  <c r="N129" i="5" s="1"/>
  <c r="L131" i="5"/>
  <c r="N131" i="5" s="1"/>
  <c r="L133" i="5"/>
  <c r="N133" i="5" s="1"/>
  <c r="L135" i="5"/>
  <c r="N135" i="5" s="1"/>
  <c r="L137" i="5"/>
  <c r="N137" i="5" s="1"/>
  <c r="L139" i="5"/>
  <c r="N139" i="5" s="1"/>
  <c r="L141" i="5"/>
  <c r="N141" i="5" s="1"/>
  <c r="L143" i="5"/>
  <c r="N143" i="5" s="1"/>
  <c r="L145" i="5"/>
  <c r="N145" i="5" s="1"/>
  <c r="L147" i="5"/>
  <c r="N147" i="5" s="1"/>
  <c r="L149" i="5"/>
  <c r="N149" i="5" s="1"/>
  <c r="L151" i="5"/>
  <c r="N151" i="5" s="1"/>
  <c r="L153" i="5"/>
  <c r="N153" i="5" s="1"/>
  <c r="L155" i="5"/>
  <c r="N155" i="5" s="1"/>
  <c r="L157" i="5"/>
  <c r="N157" i="5" s="1"/>
  <c r="L159" i="5"/>
  <c r="N159" i="5" s="1"/>
  <c r="L161" i="5"/>
  <c r="N161" i="5" s="1"/>
  <c r="L166" i="5"/>
  <c r="L168" i="5"/>
  <c r="N168" i="5" s="1"/>
  <c r="L170" i="5"/>
  <c r="N170" i="5" s="1"/>
  <c r="L172" i="5"/>
  <c r="N172" i="5" s="1"/>
  <c r="L174" i="5"/>
  <c r="N174" i="5" s="1"/>
  <c r="L176" i="5"/>
  <c r="N176" i="5" s="1"/>
  <c r="L178" i="5"/>
  <c r="N178" i="5" s="1"/>
  <c r="L180" i="5"/>
  <c r="N180" i="5" s="1"/>
  <c r="L182" i="5"/>
  <c r="N182" i="5" s="1"/>
  <c r="L184" i="5"/>
  <c r="N184" i="5" s="1"/>
  <c r="L186" i="5"/>
  <c r="N186" i="5" s="1"/>
  <c r="L188" i="5"/>
  <c r="N188" i="5" s="1"/>
  <c r="L190" i="5"/>
  <c r="N190" i="5" s="1"/>
  <c r="L192" i="5"/>
  <c r="N192" i="5" s="1"/>
  <c r="L197" i="5"/>
  <c r="L199" i="5"/>
  <c r="N199" i="5" s="1"/>
  <c r="L201" i="5"/>
  <c r="N201" i="5" s="1"/>
  <c r="L203" i="5"/>
  <c r="N203" i="5" s="1"/>
  <c r="L205" i="5"/>
  <c r="N205" i="5" s="1"/>
  <c r="L207" i="5"/>
  <c r="N207" i="5" s="1"/>
  <c r="L209" i="5"/>
  <c r="N209" i="5" s="1"/>
  <c r="L211" i="5"/>
  <c r="N211" i="5" s="1"/>
  <c r="L213" i="5"/>
  <c r="N213" i="5" s="1"/>
  <c r="L215" i="5"/>
  <c r="N215" i="5" s="1"/>
  <c r="L217" i="5"/>
  <c r="N217" i="5" s="1"/>
  <c r="L219" i="5"/>
  <c r="N219" i="5" s="1"/>
  <c r="L221" i="5"/>
  <c r="N221" i="5" s="1"/>
  <c r="L223" i="5"/>
  <c r="N223" i="5" s="1"/>
  <c r="L230" i="5"/>
  <c r="N230" i="5" s="1"/>
  <c r="L232" i="5"/>
  <c r="N232" i="5" s="1"/>
  <c r="L234" i="5"/>
  <c r="N234" i="5" s="1"/>
  <c r="L236" i="5"/>
  <c r="N236" i="5" s="1"/>
  <c r="L238" i="5"/>
  <c r="N238" i="5" s="1"/>
  <c r="L240" i="5"/>
  <c r="N240" i="5" s="1"/>
  <c r="L242" i="5"/>
  <c r="N242" i="5" s="1"/>
  <c r="L244" i="5"/>
  <c r="N244" i="5" s="1"/>
  <c r="L246" i="5"/>
  <c r="N246" i="5" s="1"/>
  <c r="L248" i="5"/>
  <c r="N248" i="5" s="1"/>
  <c r="L250" i="5"/>
  <c r="N250" i="5" s="1"/>
  <c r="L252" i="5"/>
  <c r="N252" i="5" s="1"/>
  <c r="L254" i="5"/>
  <c r="N254" i="5" s="1"/>
  <c r="L261" i="5"/>
  <c r="N261" i="5" s="1"/>
  <c r="L263" i="5"/>
  <c r="N263" i="5" s="1"/>
  <c r="L265" i="5"/>
  <c r="N265" i="5" s="1"/>
  <c r="L267" i="5"/>
  <c r="N267" i="5" s="1"/>
  <c r="L269" i="5"/>
  <c r="N269" i="5" s="1"/>
  <c r="L271" i="5"/>
  <c r="N271" i="5" s="1"/>
  <c r="L273" i="5"/>
  <c r="N273" i="5" s="1"/>
  <c r="L275" i="5"/>
  <c r="N275" i="5" s="1"/>
  <c r="L277" i="5"/>
  <c r="N277" i="5" s="1"/>
  <c r="L279" i="5"/>
  <c r="N279" i="5" s="1"/>
  <c r="L281" i="5"/>
  <c r="N281" i="5" s="1"/>
  <c r="L288" i="5"/>
  <c r="N288" i="5" s="1"/>
  <c r="L290" i="5"/>
  <c r="N290" i="5" s="1"/>
  <c r="L292" i="5"/>
  <c r="N292" i="5" s="1"/>
  <c r="L294" i="5"/>
  <c r="N294" i="5" s="1"/>
  <c r="L296" i="5"/>
  <c r="N296" i="5" s="1"/>
  <c r="L298" i="5"/>
  <c r="N298" i="5" s="1"/>
  <c r="L300" i="5"/>
  <c r="N300" i="5" s="1"/>
  <c r="L302" i="5"/>
  <c r="N302" i="5" s="1"/>
  <c r="L304" i="5"/>
  <c r="N304" i="5" s="1"/>
  <c r="L306" i="5"/>
  <c r="N306" i="5" s="1"/>
  <c r="L308" i="5"/>
  <c r="N308" i="5" s="1"/>
  <c r="L310" i="5"/>
  <c r="N310" i="5" s="1"/>
  <c r="L317" i="5"/>
  <c r="N317" i="5" s="1"/>
  <c r="L319" i="5"/>
  <c r="N319" i="5" s="1"/>
  <c r="L321" i="5"/>
  <c r="N321" i="5" s="1"/>
  <c r="L323" i="5"/>
  <c r="N323" i="5" s="1"/>
  <c r="L325" i="5"/>
  <c r="N325" i="5" s="1"/>
  <c r="L327" i="5"/>
  <c r="N327" i="5" s="1"/>
  <c r="L329" i="5"/>
  <c r="N329" i="5" s="1"/>
  <c r="L331" i="5"/>
  <c r="N331" i="5" s="1"/>
  <c r="L333" i="5"/>
  <c r="N333" i="5" s="1"/>
  <c r="L335" i="5"/>
  <c r="N335" i="5" s="1"/>
  <c r="L337" i="5"/>
  <c r="N337" i="5" s="1"/>
  <c r="L342" i="5"/>
  <c r="L344" i="5"/>
  <c r="N344" i="5" s="1"/>
  <c r="L346" i="5"/>
  <c r="N346" i="5" s="1"/>
  <c r="L348" i="5"/>
  <c r="N348" i="5" s="1"/>
  <c r="L350" i="5"/>
  <c r="N350" i="5" s="1"/>
  <c r="L352" i="5"/>
  <c r="N352" i="5" s="1"/>
  <c r="L354" i="5"/>
  <c r="N354" i="5" s="1"/>
  <c r="L356" i="5"/>
  <c r="N356" i="5" s="1"/>
  <c r="L358" i="5"/>
  <c r="N358" i="5" s="1"/>
  <c r="L360" i="5"/>
  <c r="N360" i="5" s="1"/>
  <c r="L362" i="5"/>
  <c r="N362" i="5" s="1"/>
  <c r="L364" i="5"/>
  <c r="N364" i="5" s="1"/>
  <c r="L366" i="5"/>
  <c r="N366" i="5" s="1"/>
  <c r="L368" i="5"/>
  <c r="N368" i="5" s="1"/>
  <c r="L375" i="5"/>
  <c r="N375" i="5" s="1"/>
  <c r="L377" i="5"/>
  <c r="N377" i="5" s="1"/>
  <c r="L379" i="5"/>
  <c r="N379" i="5" s="1"/>
  <c r="L381" i="5"/>
  <c r="N381" i="5" s="1"/>
  <c r="L383" i="5"/>
  <c r="N383" i="5" s="1"/>
  <c r="L390" i="5"/>
  <c r="N390" i="5" s="1"/>
  <c r="L392" i="5"/>
  <c r="N392" i="5" s="1"/>
  <c r="L394" i="5"/>
  <c r="N394" i="5" s="1"/>
  <c r="L396" i="5"/>
  <c r="N396" i="5" s="1"/>
  <c r="L398" i="5"/>
  <c r="N398" i="5" s="1"/>
  <c r="L400" i="5"/>
  <c r="N400" i="5" s="1"/>
  <c r="L402" i="5"/>
  <c r="N402" i="5" s="1"/>
  <c r="L404" i="5"/>
  <c r="N404" i="5" s="1"/>
  <c r="L406" i="5"/>
  <c r="N406" i="5" s="1"/>
  <c r="L408" i="5"/>
  <c r="N408" i="5" s="1"/>
  <c r="L410" i="5"/>
  <c r="N410" i="5" s="1"/>
  <c r="L412" i="5"/>
  <c r="N412" i="5" s="1"/>
  <c r="L414" i="5"/>
  <c r="N414" i="5" s="1"/>
  <c r="L31" i="5"/>
  <c r="N31" i="5" s="1"/>
  <c r="L33" i="5"/>
  <c r="N33" i="5" s="1"/>
  <c r="L35" i="5"/>
  <c r="N35" i="5" s="1"/>
  <c r="L37" i="5"/>
  <c r="N37" i="5" s="1"/>
  <c r="L39" i="5"/>
  <c r="N39" i="5" s="1"/>
  <c r="L41" i="5"/>
  <c r="N41" i="5" s="1"/>
  <c r="L46" i="5"/>
  <c r="L53" i="5"/>
  <c r="N53" i="5" s="1"/>
  <c r="L55" i="5"/>
  <c r="N55" i="5" s="1"/>
  <c r="L57" i="5"/>
  <c r="N57" i="5" s="1"/>
  <c r="L59" i="5"/>
  <c r="N59" i="5" s="1"/>
  <c r="L61" i="5"/>
  <c r="N61" i="5" s="1"/>
  <c r="L63" i="5"/>
  <c r="N63" i="5" s="1"/>
  <c r="L65" i="5"/>
  <c r="N65" i="5" s="1"/>
  <c r="L67" i="5"/>
  <c r="N67" i="5" s="1"/>
  <c r="L69" i="5"/>
  <c r="N69" i="5" s="1"/>
  <c r="L71" i="5"/>
  <c r="N71" i="5" s="1"/>
  <c r="L73" i="5"/>
  <c r="N73" i="5" s="1"/>
  <c r="L75" i="5"/>
  <c r="N75" i="5" s="1"/>
  <c r="L77" i="5"/>
  <c r="N77" i="5" s="1"/>
  <c r="L82" i="5"/>
  <c r="L84" i="5"/>
  <c r="N84" i="5" s="1"/>
  <c r="L86" i="5"/>
  <c r="N86" i="5" s="1"/>
  <c r="L88" i="5"/>
  <c r="N88" i="5" s="1"/>
  <c r="L93" i="5"/>
  <c r="L95" i="5"/>
  <c r="N95" i="5" s="1"/>
  <c r="L97" i="5"/>
  <c r="N97" i="5" s="1"/>
  <c r="L99" i="5"/>
  <c r="N99" i="5" s="1"/>
  <c r="L101" i="5"/>
  <c r="N101" i="5" s="1"/>
  <c r="L103" i="5"/>
  <c r="N103" i="5" s="1"/>
  <c r="L105" i="5"/>
  <c r="N105" i="5" s="1"/>
  <c r="L107" i="5"/>
  <c r="N107" i="5" s="1"/>
  <c r="L109" i="5"/>
  <c r="N109" i="5" s="1"/>
  <c r="L111" i="5"/>
  <c r="N111" i="5" s="1"/>
  <c r="L113" i="5"/>
  <c r="N113" i="5" s="1"/>
  <c r="L115" i="5"/>
  <c r="N115" i="5" s="1"/>
  <c r="L117" i="5"/>
  <c r="N117" i="5" s="1"/>
  <c r="L119" i="5"/>
  <c r="N119" i="5" s="1"/>
  <c r="L126" i="5"/>
  <c r="N126" i="5" s="1"/>
  <c r="L128" i="5"/>
  <c r="N128" i="5" s="1"/>
  <c r="L130" i="5"/>
  <c r="N130" i="5" s="1"/>
  <c r="L132" i="5"/>
  <c r="N132" i="5" s="1"/>
  <c r="L134" i="5"/>
  <c r="N134" i="5" s="1"/>
  <c r="L136" i="5"/>
  <c r="N136" i="5" s="1"/>
  <c r="L138" i="5"/>
  <c r="N138" i="5" s="1"/>
  <c r="L140" i="5"/>
  <c r="N140" i="5" s="1"/>
  <c r="L142" i="5"/>
  <c r="N142" i="5" s="1"/>
  <c r="L144" i="5"/>
  <c r="N144" i="5" s="1"/>
  <c r="L146" i="5"/>
  <c r="N146" i="5" s="1"/>
  <c r="L148" i="5"/>
  <c r="N148" i="5" s="1"/>
  <c r="L150" i="5"/>
  <c r="N150" i="5" s="1"/>
  <c r="L152" i="5"/>
  <c r="N152" i="5" s="1"/>
  <c r="L154" i="5"/>
  <c r="N154" i="5" s="1"/>
  <c r="L156" i="5"/>
  <c r="N156" i="5" s="1"/>
  <c r="L158" i="5"/>
  <c r="N158" i="5" s="1"/>
  <c r="L160" i="5"/>
  <c r="N160" i="5" s="1"/>
  <c r="L167" i="5"/>
  <c r="N167" i="5" s="1"/>
  <c r="L169" i="5"/>
  <c r="N169" i="5" s="1"/>
  <c r="L171" i="5"/>
  <c r="N171" i="5" s="1"/>
  <c r="L173" i="5"/>
  <c r="N173" i="5" s="1"/>
  <c r="L175" i="5"/>
  <c r="N175" i="5" s="1"/>
  <c r="L177" i="5"/>
  <c r="N177" i="5" s="1"/>
  <c r="L179" i="5"/>
  <c r="N179" i="5" s="1"/>
  <c r="L181" i="5"/>
  <c r="N181" i="5" s="1"/>
  <c r="L183" i="5"/>
  <c r="N183" i="5" s="1"/>
  <c r="L185" i="5"/>
  <c r="N185" i="5" s="1"/>
  <c r="L187" i="5"/>
  <c r="N187" i="5" s="1"/>
  <c r="L189" i="5"/>
  <c r="N189" i="5" s="1"/>
  <c r="L191" i="5"/>
  <c r="N191" i="5" s="1"/>
  <c r="L198" i="5"/>
  <c r="N198" i="5" s="1"/>
  <c r="L200" i="5"/>
  <c r="N200" i="5" s="1"/>
  <c r="L202" i="5"/>
  <c r="N202" i="5" s="1"/>
  <c r="L204" i="5"/>
  <c r="N204" i="5" s="1"/>
  <c r="L206" i="5"/>
  <c r="N206" i="5" s="1"/>
  <c r="L208" i="5"/>
  <c r="N208" i="5" s="1"/>
  <c r="L210" i="5"/>
  <c r="N210" i="5" s="1"/>
  <c r="L212" i="5"/>
  <c r="N212" i="5" s="1"/>
  <c r="L214" i="5"/>
  <c r="N214" i="5" s="1"/>
  <c r="L216" i="5"/>
  <c r="N216" i="5" s="1"/>
  <c r="L218" i="5"/>
  <c r="N218" i="5" s="1"/>
  <c r="L220" i="5"/>
  <c r="N220" i="5" s="1"/>
  <c r="L222" i="5"/>
  <c r="N222" i="5" s="1"/>
  <c r="L224" i="5"/>
  <c r="N224" i="5" s="1"/>
  <c r="L229" i="5"/>
  <c r="L231" i="5"/>
  <c r="N231" i="5" s="1"/>
  <c r="L233" i="5"/>
  <c r="N233" i="5" s="1"/>
  <c r="L235" i="5"/>
  <c r="N235" i="5" s="1"/>
  <c r="L237" i="5"/>
  <c r="N237" i="5" s="1"/>
  <c r="L239" i="5"/>
  <c r="N239" i="5" s="1"/>
  <c r="L241" i="5"/>
  <c r="N241" i="5" s="1"/>
  <c r="L243" i="5"/>
  <c r="N243" i="5" s="1"/>
  <c r="L245" i="5"/>
  <c r="N245" i="5" s="1"/>
  <c r="L247" i="5"/>
  <c r="N247" i="5" s="1"/>
  <c r="L249" i="5"/>
  <c r="N249" i="5" s="1"/>
  <c r="L251" i="5"/>
  <c r="N251" i="5" s="1"/>
  <c r="L253" i="5"/>
  <c r="N253" i="5" s="1"/>
  <c r="L255" i="5"/>
  <c r="N255" i="5" s="1"/>
  <c r="L260" i="5"/>
  <c r="L262" i="5"/>
  <c r="N262" i="5" s="1"/>
  <c r="L264" i="5"/>
  <c r="N264" i="5" s="1"/>
  <c r="L266" i="5"/>
  <c r="N266" i="5" s="1"/>
  <c r="L268" i="5"/>
  <c r="N268" i="5" s="1"/>
  <c r="L270" i="5"/>
  <c r="N270" i="5" s="1"/>
  <c r="L272" i="5"/>
  <c r="N272" i="5" s="1"/>
  <c r="L274" i="5"/>
  <c r="N274" i="5" s="1"/>
  <c r="L276" i="5"/>
  <c r="N276" i="5" s="1"/>
  <c r="L278" i="5"/>
  <c r="N278" i="5" s="1"/>
  <c r="L280" i="5"/>
  <c r="N280" i="5" s="1"/>
  <c r="L282" i="5"/>
  <c r="N282" i="5" s="1"/>
  <c r="L287" i="5"/>
  <c r="L289" i="5"/>
  <c r="N289" i="5" s="1"/>
  <c r="L291" i="5"/>
  <c r="N291" i="5" s="1"/>
  <c r="L293" i="5"/>
  <c r="N293" i="5" s="1"/>
  <c r="L295" i="5"/>
  <c r="N295" i="5" s="1"/>
  <c r="L297" i="5"/>
  <c r="N297" i="5" s="1"/>
  <c r="L299" i="5"/>
  <c r="N299" i="5" s="1"/>
  <c r="L301" i="5"/>
  <c r="N301" i="5" s="1"/>
  <c r="L303" i="5"/>
  <c r="N303" i="5" s="1"/>
  <c r="L305" i="5"/>
  <c r="N305" i="5" s="1"/>
  <c r="L307" i="5"/>
  <c r="N307" i="5" s="1"/>
  <c r="L309" i="5"/>
  <c r="N309" i="5" s="1"/>
  <c r="L311" i="5"/>
  <c r="N311" i="5" s="1"/>
  <c r="L316" i="5"/>
  <c r="L318" i="5"/>
  <c r="N318" i="5" s="1"/>
  <c r="L320" i="5"/>
  <c r="N320" i="5" s="1"/>
  <c r="L322" i="5"/>
  <c r="N322" i="5" s="1"/>
  <c r="L324" i="5"/>
  <c r="N324" i="5" s="1"/>
  <c r="L326" i="5"/>
  <c r="N326" i="5" s="1"/>
  <c r="L328" i="5"/>
  <c r="N328" i="5" s="1"/>
  <c r="L330" i="5"/>
  <c r="N330" i="5" s="1"/>
  <c r="L332" i="5"/>
  <c r="N332" i="5" s="1"/>
  <c r="L334" i="5"/>
  <c r="N334" i="5" s="1"/>
  <c r="L336" i="5"/>
  <c r="N336" i="5" s="1"/>
  <c r="L343" i="5"/>
  <c r="N343" i="5" s="1"/>
  <c r="L345" i="5"/>
  <c r="N345" i="5" s="1"/>
  <c r="L347" i="5"/>
  <c r="N347" i="5" s="1"/>
  <c r="L349" i="5"/>
  <c r="N349" i="5" s="1"/>
  <c r="L351" i="5"/>
  <c r="N351" i="5" s="1"/>
  <c r="L353" i="5"/>
  <c r="N353" i="5" s="1"/>
  <c r="L355" i="5"/>
  <c r="N355" i="5" s="1"/>
  <c r="L357" i="5"/>
  <c r="N357" i="5" s="1"/>
  <c r="L359" i="5"/>
  <c r="N359" i="5" s="1"/>
  <c r="L361" i="5"/>
  <c r="N361" i="5" s="1"/>
  <c r="L363" i="5"/>
  <c r="N363" i="5" s="1"/>
  <c r="L365" i="5"/>
  <c r="N365" i="5" s="1"/>
  <c r="L367" i="5"/>
  <c r="N367" i="5" s="1"/>
  <c r="L369" i="5"/>
  <c r="N369" i="5" s="1"/>
  <c r="L374" i="5"/>
  <c r="L376" i="5"/>
  <c r="N376" i="5" s="1"/>
  <c r="L378" i="5"/>
  <c r="N378" i="5" s="1"/>
  <c r="L380" i="5"/>
  <c r="N380" i="5" s="1"/>
  <c r="L382" i="5"/>
  <c r="N382" i="5" s="1"/>
  <c r="L384" i="5"/>
  <c r="N384" i="5" s="1"/>
  <c r="L389" i="5"/>
  <c r="L391" i="5"/>
  <c r="N391" i="5" s="1"/>
  <c r="L393" i="5"/>
  <c r="N393" i="5" s="1"/>
  <c r="L395" i="5"/>
  <c r="N395" i="5" s="1"/>
  <c r="L397" i="5"/>
  <c r="N397" i="5" s="1"/>
  <c r="L399" i="5"/>
  <c r="N399" i="5" s="1"/>
  <c r="L401" i="5"/>
  <c r="N401" i="5" s="1"/>
  <c r="L403" i="5"/>
  <c r="N403" i="5" s="1"/>
  <c r="L405" i="5"/>
  <c r="N405" i="5" s="1"/>
  <c r="L407" i="5"/>
  <c r="N407" i="5" s="1"/>
  <c r="L409" i="5"/>
  <c r="N409" i="5" s="1"/>
  <c r="L411" i="5"/>
  <c r="N411" i="5" s="1"/>
  <c r="L413" i="5"/>
  <c r="N413" i="5" s="1"/>
  <c r="L415" i="5"/>
  <c r="N415" i="5" s="1"/>
  <c r="L417" i="5"/>
  <c r="N417" i="5" s="1"/>
  <c r="L419" i="5"/>
  <c r="N419" i="5" s="1"/>
  <c r="L426" i="5"/>
  <c r="N426" i="5" s="1"/>
  <c r="L428" i="5"/>
  <c r="N428" i="5" s="1"/>
  <c r="L430" i="5"/>
  <c r="N430" i="5" s="1"/>
  <c r="L432" i="5"/>
  <c r="N432" i="5" s="1"/>
  <c r="L434" i="5"/>
  <c r="N434" i="5" s="1"/>
  <c r="L436" i="5"/>
  <c r="N436" i="5" s="1"/>
  <c r="L438" i="5"/>
  <c r="N438" i="5" s="1"/>
  <c r="L440" i="5"/>
  <c r="N440" i="5" s="1"/>
  <c r="L442" i="5"/>
  <c r="N442" i="5" s="1"/>
  <c r="L444" i="5"/>
  <c r="N444" i="5" s="1"/>
  <c r="L446" i="5"/>
  <c r="N446" i="5" s="1"/>
  <c r="L448" i="5"/>
  <c r="N448" i="5" s="1"/>
  <c r="L450" i="5"/>
  <c r="N450" i="5" s="1"/>
  <c r="L452" i="5"/>
  <c r="N452" i="5" s="1"/>
  <c r="L454" i="5"/>
  <c r="N454" i="5" s="1"/>
  <c r="L456" i="5"/>
  <c r="N456" i="5" s="1"/>
  <c r="L463" i="5"/>
  <c r="N463" i="5" s="1"/>
  <c r="L465" i="5"/>
  <c r="N465" i="5" s="1"/>
  <c r="L467" i="5"/>
  <c r="N467" i="5" s="1"/>
  <c r="L469" i="5"/>
  <c r="N469" i="5" s="1"/>
  <c r="L471" i="5"/>
  <c r="N471" i="5" s="1"/>
  <c r="L473" i="5"/>
  <c r="N473" i="5" s="1"/>
  <c r="L475" i="5"/>
  <c r="N475" i="5" s="1"/>
  <c r="L477" i="5"/>
  <c r="N477" i="5" s="1"/>
  <c r="L479" i="5"/>
  <c r="N479" i="5" s="1"/>
  <c r="L481" i="5"/>
  <c r="N481" i="5" s="1"/>
  <c r="L483" i="5"/>
  <c r="N483" i="5" s="1"/>
  <c r="L485" i="5"/>
  <c r="N485" i="5" s="1"/>
  <c r="L487" i="5"/>
  <c r="N487" i="5" s="1"/>
  <c r="L489" i="5"/>
  <c r="N489" i="5" s="1"/>
  <c r="L491" i="5"/>
  <c r="N491" i="5" s="1"/>
  <c r="L493" i="5"/>
  <c r="N493" i="5" s="1"/>
  <c r="L416" i="5"/>
  <c r="N416" i="5" s="1"/>
  <c r="L420" i="5"/>
  <c r="N420" i="5" s="1"/>
  <c r="L427" i="5"/>
  <c r="N427" i="5" s="1"/>
  <c r="L431" i="5"/>
  <c r="N431" i="5" s="1"/>
  <c r="L435" i="5"/>
  <c r="N435" i="5" s="1"/>
  <c r="L439" i="5"/>
  <c r="N439" i="5" s="1"/>
  <c r="L443" i="5"/>
  <c r="N443" i="5" s="1"/>
  <c r="L447" i="5"/>
  <c r="N447" i="5" s="1"/>
  <c r="L451" i="5"/>
  <c r="N451" i="5" s="1"/>
  <c r="L455" i="5"/>
  <c r="N455" i="5" s="1"/>
  <c r="L462" i="5"/>
  <c r="L466" i="5"/>
  <c r="N466" i="5" s="1"/>
  <c r="L470" i="5"/>
  <c r="N470" i="5" s="1"/>
  <c r="L474" i="5"/>
  <c r="N474" i="5" s="1"/>
  <c r="L478" i="5"/>
  <c r="N478" i="5" s="1"/>
  <c r="L482" i="5"/>
  <c r="N482" i="5" s="1"/>
  <c r="L486" i="5"/>
  <c r="N486" i="5" s="1"/>
  <c r="L490" i="5"/>
  <c r="N490" i="5" s="1"/>
  <c r="L494" i="5"/>
  <c r="N494" i="5" s="1"/>
  <c r="L496" i="5"/>
  <c r="N496" i="5" s="1"/>
  <c r="L498" i="5"/>
  <c r="N498" i="5" s="1"/>
  <c r="L500" i="5"/>
  <c r="N500" i="5" s="1"/>
  <c r="L507" i="5"/>
  <c r="N507" i="5" s="1"/>
  <c r="L509" i="5"/>
  <c r="N509" i="5" s="1"/>
  <c r="L511" i="5"/>
  <c r="N511" i="5" s="1"/>
  <c r="L513" i="5"/>
  <c r="N513" i="5" s="1"/>
  <c r="L515" i="5"/>
  <c r="N515" i="5" s="1"/>
  <c r="L517" i="5"/>
  <c r="N517" i="5" s="1"/>
  <c r="L519" i="5"/>
  <c r="N519" i="5" s="1"/>
  <c r="L521" i="5"/>
  <c r="N521" i="5" s="1"/>
  <c r="L523" i="5"/>
  <c r="N523" i="5" s="1"/>
  <c r="L530" i="5"/>
  <c r="N530" i="5" s="1"/>
  <c r="L532" i="5"/>
  <c r="N532" i="5" s="1"/>
  <c r="L534" i="5"/>
  <c r="N534" i="5" s="1"/>
  <c r="L536" i="5"/>
  <c r="N536" i="5" s="1"/>
  <c r="L538" i="5"/>
  <c r="N538" i="5" s="1"/>
  <c r="L540" i="5"/>
  <c r="N540" i="5" s="1"/>
  <c r="L542" i="5"/>
  <c r="N542" i="5" s="1"/>
  <c r="L544" i="5"/>
  <c r="N544" i="5" s="1"/>
  <c r="L546" i="5"/>
  <c r="N546" i="5" s="1"/>
  <c r="L548" i="5"/>
  <c r="N548" i="5" s="1"/>
  <c r="L550" i="5"/>
  <c r="N550" i="5" s="1"/>
  <c r="L552" i="5"/>
  <c r="N552" i="5" s="1"/>
  <c r="L554" i="5"/>
  <c r="N554" i="5" s="1"/>
  <c r="L556" i="5"/>
  <c r="N556" i="5" s="1"/>
  <c r="L558" i="5"/>
  <c r="N558" i="5" s="1"/>
  <c r="L560" i="5"/>
  <c r="N560" i="5" s="1"/>
  <c r="L562" i="5"/>
  <c r="N562" i="5" s="1"/>
  <c r="L564" i="5"/>
  <c r="N564" i="5" s="1"/>
  <c r="L566" i="5"/>
  <c r="N566" i="5" s="1"/>
  <c r="L573" i="5"/>
  <c r="N573" i="5" s="1"/>
  <c r="L575" i="5"/>
  <c r="N575" i="5" s="1"/>
  <c r="L577" i="5"/>
  <c r="N577" i="5" s="1"/>
  <c r="L579" i="5"/>
  <c r="N579" i="5" s="1"/>
  <c r="L581" i="5"/>
  <c r="N581" i="5" s="1"/>
  <c r="L583" i="5"/>
  <c r="N583" i="5" s="1"/>
  <c r="L585" i="5"/>
  <c r="N585" i="5" s="1"/>
  <c r="L587" i="5"/>
  <c r="N587" i="5" s="1"/>
  <c r="L589" i="5"/>
  <c r="N589" i="5" s="1"/>
  <c r="L591" i="5"/>
  <c r="N591" i="5" s="1"/>
  <c r="L593" i="5"/>
  <c r="N593" i="5" s="1"/>
  <c r="L595" i="5"/>
  <c r="N595" i="5" s="1"/>
  <c r="L602" i="5"/>
  <c r="N602" i="5" s="1"/>
  <c r="L604" i="5"/>
  <c r="N604" i="5" s="1"/>
  <c r="L606" i="5"/>
  <c r="N606" i="5" s="1"/>
  <c r="L608" i="5"/>
  <c r="N608" i="5" s="1"/>
  <c r="L610" i="5"/>
  <c r="N610" i="5" s="1"/>
  <c r="L612" i="5"/>
  <c r="N612" i="5" s="1"/>
  <c r="L614" i="5"/>
  <c r="N614" i="5" s="1"/>
  <c r="L616" i="5"/>
  <c r="N616" i="5" s="1"/>
  <c r="L618" i="5"/>
  <c r="N618" i="5" s="1"/>
  <c r="L620" i="5"/>
  <c r="N620" i="5" s="1"/>
  <c r="L622" i="5"/>
  <c r="N622" i="5" s="1"/>
  <c r="L624" i="5"/>
  <c r="N624" i="5" s="1"/>
  <c r="L631" i="5"/>
  <c r="N631" i="5" s="1"/>
  <c r="L633" i="5"/>
  <c r="N633" i="5" s="1"/>
  <c r="L635" i="5"/>
  <c r="N635" i="5" s="1"/>
  <c r="L637" i="5"/>
  <c r="N637" i="5" s="1"/>
  <c r="L639" i="5"/>
  <c r="N639" i="5" s="1"/>
  <c r="L641" i="5"/>
  <c r="N641" i="5" s="1"/>
  <c r="L643" i="5"/>
  <c r="N643" i="5" s="1"/>
  <c r="L645" i="5"/>
  <c r="N645" i="5" s="1"/>
  <c r="L647" i="5"/>
  <c r="N647" i="5" s="1"/>
  <c r="L649" i="5"/>
  <c r="N649" i="5" s="1"/>
  <c r="L651" i="5"/>
  <c r="N651" i="5" s="1"/>
  <c r="L658" i="5"/>
  <c r="N658" i="5" s="1"/>
  <c r="L660" i="5"/>
  <c r="N660" i="5" s="1"/>
  <c r="L662" i="5"/>
  <c r="N662" i="5" s="1"/>
  <c r="L664" i="5"/>
  <c r="N664" i="5" s="1"/>
  <c r="L666" i="5"/>
  <c r="N666" i="5" s="1"/>
  <c r="L668" i="5"/>
  <c r="N668" i="5" s="1"/>
  <c r="L670" i="5"/>
  <c r="N670" i="5" s="1"/>
  <c r="L672" i="5"/>
  <c r="N672" i="5" s="1"/>
  <c r="L674" i="5"/>
  <c r="N674" i="5" s="1"/>
  <c r="L676" i="5"/>
  <c r="N676" i="5" s="1"/>
  <c r="L683" i="5"/>
  <c r="N683" i="5" s="1"/>
  <c r="L685" i="5"/>
  <c r="N685" i="5" s="1"/>
  <c r="L687" i="5"/>
  <c r="N687" i="5" s="1"/>
  <c r="L689" i="5"/>
  <c r="N689" i="5" s="1"/>
  <c r="L691" i="5"/>
  <c r="N691" i="5" s="1"/>
  <c r="L693" i="5"/>
  <c r="N693" i="5" s="1"/>
  <c r="L695" i="5"/>
  <c r="N695" i="5" s="1"/>
  <c r="L697" i="5"/>
  <c r="N697" i="5" s="1"/>
  <c r="L699" i="5"/>
  <c r="N699" i="5" s="1"/>
  <c r="L701" i="5"/>
  <c r="N701" i="5" s="1"/>
  <c r="L703" i="5"/>
  <c r="N703" i="5" s="1"/>
  <c r="L705" i="5"/>
  <c r="N705" i="5" s="1"/>
  <c r="L707" i="5"/>
  <c r="N707" i="5" s="1"/>
  <c r="L709" i="5"/>
  <c r="N709" i="5" s="1"/>
  <c r="L711" i="5"/>
  <c r="N711" i="5" s="1"/>
  <c r="L713" i="5"/>
  <c r="N713" i="5" s="1"/>
  <c r="L715" i="5"/>
  <c r="N715" i="5" s="1"/>
  <c r="L717" i="5"/>
  <c r="N717" i="5" s="1"/>
  <c r="L719" i="5"/>
  <c r="N719" i="5" s="1"/>
  <c r="L724" i="5"/>
  <c r="L726" i="5"/>
  <c r="N726" i="5" s="1"/>
  <c r="L728" i="5"/>
  <c r="N728" i="5" s="1"/>
  <c r="L730" i="5"/>
  <c r="N730" i="5" s="1"/>
  <c r="L732" i="5"/>
  <c r="N732" i="5" s="1"/>
  <c r="L734" i="5"/>
  <c r="N734" i="5" s="1"/>
  <c r="L736" i="5"/>
  <c r="N736" i="5" s="1"/>
  <c r="L738" i="5"/>
  <c r="N738" i="5" s="1"/>
  <c r="L740" i="5"/>
  <c r="N740" i="5" s="1"/>
  <c r="L742" i="5"/>
  <c r="N742" i="5" s="1"/>
  <c r="L744" i="5"/>
  <c r="N744" i="5" s="1"/>
  <c r="L746" i="5"/>
  <c r="N746" i="5" s="1"/>
  <c r="L748" i="5"/>
  <c r="N748" i="5" s="1"/>
  <c r="L753" i="5"/>
  <c r="L755" i="5"/>
  <c r="N755" i="5" s="1"/>
  <c r="L757" i="5"/>
  <c r="N757" i="5" s="1"/>
  <c r="L759" i="5"/>
  <c r="N759" i="5" s="1"/>
  <c r="L761" i="5"/>
  <c r="N761" i="5" s="1"/>
  <c r="L763" i="5"/>
  <c r="N763" i="5" s="1"/>
  <c r="L765" i="5"/>
  <c r="N765" i="5" s="1"/>
  <c r="L767" i="5"/>
  <c r="N767" i="5" s="1"/>
  <c r="L769" i="5"/>
  <c r="N769" i="5" s="1"/>
  <c r="L771" i="5"/>
  <c r="N771" i="5" s="1"/>
  <c r="L773" i="5"/>
  <c r="N773" i="5" s="1"/>
  <c r="L775" i="5"/>
  <c r="N775" i="5" s="1"/>
  <c r="L777" i="5"/>
  <c r="N777" i="5" s="1"/>
  <c r="L779" i="5"/>
  <c r="N779" i="5" s="1"/>
  <c r="L816" i="5"/>
  <c r="N816" i="5" s="1"/>
  <c r="L818" i="5"/>
  <c r="N818" i="5" s="1"/>
  <c r="L820" i="5"/>
  <c r="N820" i="5" s="1"/>
  <c r="L822" i="5"/>
  <c r="N822" i="5" s="1"/>
  <c r="L824" i="5"/>
  <c r="N824" i="5" s="1"/>
  <c r="L826" i="5"/>
  <c r="N826" i="5" s="1"/>
  <c r="L828" i="5"/>
  <c r="N828" i="5" s="1"/>
  <c r="L830" i="5"/>
  <c r="N830" i="5" s="1"/>
  <c r="L832" i="5"/>
  <c r="N832" i="5" s="1"/>
  <c r="L834" i="5"/>
  <c r="N834" i="5" s="1"/>
  <c r="L836" i="5"/>
  <c r="N836" i="5" s="1"/>
  <c r="L838" i="5"/>
  <c r="N838" i="5" s="1"/>
  <c r="L840" i="5"/>
  <c r="N840" i="5" s="1"/>
  <c r="L842" i="5"/>
  <c r="N842" i="5" s="1"/>
  <c r="L844" i="5"/>
  <c r="N844" i="5" s="1"/>
  <c r="L846" i="5"/>
  <c r="N846" i="5" s="1"/>
  <c r="L848" i="5"/>
  <c r="N848" i="5" s="1"/>
  <c r="L855" i="5"/>
  <c r="N855" i="5" s="1"/>
  <c r="L857" i="5"/>
  <c r="N857" i="5" s="1"/>
  <c r="L859" i="5"/>
  <c r="N859" i="5" s="1"/>
  <c r="L861" i="5"/>
  <c r="N861" i="5" s="1"/>
  <c r="L863" i="5"/>
  <c r="N863" i="5" s="1"/>
  <c r="L865" i="5"/>
  <c r="N865" i="5" s="1"/>
  <c r="L867" i="5"/>
  <c r="N867" i="5" s="1"/>
  <c r="L869" i="5"/>
  <c r="N869" i="5" s="1"/>
  <c r="L871" i="5"/>
  <c r="N871" i="5" s="1"/>
  <c r="L873" i="5"/>
  <c r="N873" i="5" s="1"/>
  <c r="L875" i="5"/>
  <c r="N875" i="5" s="1"/>
  <c r="L877" i="5"/>
  <c r="N877" i="5" s="1"/>
  <c r="L879" i="5"/>
  <c r="N879" i="5" s="1"/>
  <c r="L886" i="5"/>
  <c r="N886" i="5" s="1"/>
  <c r="L888" i="5"/>
  <c r="N888" i="5" s="1"/>
  <c r="L890" i="5"/>
  <c r="N890" i="5" s="1"/>
  <c r="L892" i="5"/>
  <c r="N892" i="5" s="1"/>
  <c r="L894" i="5"/>
  <c r="N894" i="5" s="1"/>
  <c r="L896" i="5"/>
  <c r="N896" i="5" s="1"/>
  <c r="L898" i="5"/>
  <c r="N898" i="5" s="1"/>
  <c r="L900" i="5"/>
  <c r="N900" i="5" s="1"/>
  <c r="L902" i="5"/>
  <c r="N902" i="5" s="1"/>
  <c r="L904" i="5"/>
  <c r="N904" i="5" s="1"/>
  <c r="L906" i="5"/>
  <c r="N906" i="5" s="1"/>
  <c r="L913" i="5"/>
  <c r="N913" i="5" s="1"/>
  <c r="L915" i="5"/>
  <c r="N915" i="5" s="1"/>
  <c r="L917" i="5"/>
  <c r="N917" i="5" s="1"/>
  <c r="L919" i="5"/>
  <c r="N919" i="5" s="1"/>
  <c r="L921" i="5"/>
  <c r="N921" i="5" s="1"/>
  <c r="L923" i="5"/>
  <c r="N923" i="5" s="1"/>
  <c r="L925" i="5"/>
  <c r="N925" i="5" s="1"/>
  <c r="L927" i="5"/>
  <c r="N927" i="5" s="1"/>
  <c r="L929" i="5"/>
  <c r="N929" i="5" s="1"/>
  <c r="L931" i="5"/>
  <c r="N931" i="5" s="1"/>
  <c r="L933" i="5"/>
  <c r="N933" i="5" s="1"/>
  <c r="L940" i="5"/>
  <c r="N940" i="5" s="1"/>
  <c r="L942" i="5"/>
  <c r="N942" i="5" s="1"/>
  <c r="L944" i="5"/>
  <c r="N944" i="5" s="1"/>
  <c r="L946" i="5"/>
  <c r="N946" i="5" s="1"/>
  <c r="L948" i="5"/>
  <c r="N948" i="5" s="1"/>
  <c r="L950" i="5"/>
  <c r="N950" i="5" s="1"/>
  <c r="L952" i="5"/>
  <c r="N952" i="5" s="1"/>
  <c r="L959" i="5"/>
  <c r="N959" i="5" s="1"/>
  <c r="L961" i="5"/>
  <c r="N961" i="5" s="1"/>
  <c r="L963" i="5"/>
  <c r="N963" i="5" s="1"/>
  <c r="L965" i="5"/>
  <c r="N965" i="5" s="1"/>
  <c r="L967" i="5"/>
  <c r="N967" i="5" s="1"/>
  <c r="L969" i="5"/>
  <c r="N969" i="5" s="1"/>
  <c r="L971" i="5"/>
  <c r="N971" i="5" s="1"/>
  <c r="L973" i="5"/>
  <c r="N973" i="5" s="1"/>
  <c r="L975" i="5"/>
  <c r="N975" i="5" s="1"/>
  <c r="L977" i="5"/>
  <c r="N977" i="5" s="1"/>
  <c r="L979" i="5"/>
  <c r="N979" i="5" s="1"/>
  <c r="L981" i="5"/>
  <c r="N981" i="5" s="1"/>
  <c r="L983" i="5"/>
  <c r="N983" i="5" s="1"/>
  <c r="L985" i="5"/>
  <c r="N985" i="5" s="1"/>
  <c r="L987" i="5"/>
  <c r="N987" i="5" s="1"/>
  <c r="L994" i="5"/>
  <c r="N994" i="5" s="1"/>
  <c r="L996" i="5"/>
  <c r="N996" i="5" s="1"/>
  <c r="L998" i="5"/>
  <c r="N998" i="5" s="1"/>
  <c r="L1000" i="5"/>
  <c r="N1000" i="5" s="1"/>
  <c r="L1002" i="5"/>
  <c r="N1002" i="5" s="1"/>
  <c r="L1004" i="5"/>
  <c r="N1004" i="5" s="1"/>
  <c r="L1006" i="5"/>
  <c r="N1006" i="5" s="1"/>
  <c r="L1008" i="5"/>
  <c r="N1008" i="5" s="1"/>
  <c r="L1010" i="5"/>
  <c r="N1010" i="5" s="1"/>
  <c r="L1012" i="5"/>
  <c r="N1012" i="5" s="1"/>
  <c r="L1014" i="5"/>
  <c r="N1014" i="5" s="1"/>
  <c r="L1016" i="5"/>
  <c r="N1016" i="5" s="1"/>
  <c r="L1018" i="5"/>
  <c r="N1018" i="5" s="1"/>
  <c r="L1020" i="5"/>
  <c r="N1020" i="5" s="1"/>
  <c r="L1022" i="5"/>
  <c r="N1022" i="5" s="1"/>
  <c r="L1024" i="5"/>
  <c r="N1024" i="5" s="1"/>
  <c r="L786" i="5"/>
  <c r="N786" i="5" s="1"/>
  <c r="L788" i="5"/>
  <c r="N788" i="5" s="1"/>
  <c r="L790" i="5"/>
  <c r="N790" i="5" s="1"/>
  <c r="L792" i="5"/>
  <c r="N792" i="5" s="1"/>
  <c r="L794" i="5"/>
  <c r="N794" i="5" s="1"/>
  <c r="L796" i="5"/>
  <c r="N796" i="5" s="1"/>
  <c r="L798" i="5"/>
  <c r="N798" i="5" s="1"/>
  <c r="L800" i="5"/>
  <c r="N800" i="5" s="1"/>
  <c r="L802" i="5"/>
  <c r="N802" i="5" s="1"/>
  <c r="L804" i="5"/>
  <c r="N804" i="5" s="1"/>
  <c r="L418" i="5"/>
  <c r="N418" i="5" s="1"/>
  <c r="L425" i="5"/>
  <c r="L429" i="5"/>
  <c r="N429" i="5" s="1"/>
  <c r="L433" i="5"/>
  <c r="N433" i="5" s="1"/>
  <c r="L437" i="5"/>
  <c r="N437" i="5" s="1"/>
  <c r="L441" i="5"/>
  <c r="N441" i="5" s="1"/>
  <c r="L445" i="5"/>
  <c r="N445" i="5" s="1"/>
  <c r="L449" i="5"/>
  <c r="N449" i="5" s="1"/>
  <c r="L453" i="5"/>
  <c r="N453" i="5" s="1"/>
  <c r="L457" i="5"/>
  <c r="N457" i="5" s="1"/>
  <c r="L464" i="5"/>
  <c r="N464" i="5" s="1"/>
  <c r="L468" i="5"/>
  <c r="N468" i="5" s="1"/>
  <c r="L472" i="5"/>
  <c r="N472" i="5" s="1"/>
  <c r="L476" i="5"/>
  <c r="N476" i="5" s="1"/>
  <c r="L480" i="5"/>
  <c r="N480" i="5" s="1"/>
  <c r="L484" i="5"/>
  <c r="N484" i="5" s="1"/>
  <c r="L488" i="5"/>
  <c r="N488" i="5" s="1"/>
  <c r="L492" i="5"/>
  <c r="N492" i="5" s="1"/>
  <c r="L495" i="5"/>
  <c r="N495" i="5" s="1"/>
  <c r="L497" i="5"/>
  <c r="N497" i="5" s="1"/>
  <c r="L499" i="5"/>
  <c r="N499" i="5" s="1"/>
  <c r="L501" i="5"/>
  <c r="N501" i="5" s="1"/>
  <c r="L506" i="5"/>
  <c r="L508" i="5"/>
  <c r="N508" i="5" s="1"/>
  <c r="L510" i="5"/>
  <c r="N510" i="5" s="1"/>
  <c r="L512" i="5"/>
  <c r="N512" i="5" s="1"/>
  <c r="L514" i="5"/>
  <c r="N514" i="5" s="1"/>
  <c r="L516" i="5"/>
  <c r="N516" i="5" s="1"/>
  <c r="L518" i="5"/>
  <c r="N518" i="5" s="1"/>
  <c r="L520" i="5"/>
  <c r="N520" i="5" s="1"/>
  <c r="L522" i="5"/>
  <c r="N522" i="5" s="1"/>
  <c r="L524" i="5"/>
  <c r="N524" i="5" s="1"/>
  <c r="L529" i="5"/>
  <c r="L531" i="5"/>
  <c r="N531" i="5" s="1"/>
  <c r="L533" i="5"/>
  <c r="N533" i="5" s="1"/>
  <c r="L535" i="5"/>
  <c r="N535" i="5" s="1"/>
  <c r="L537" i="5"/>
  <c r="N537" i="5" s="1"/>
  <c r="L539" i="5"/>
  <c r="N539" i="5" s="1"/>
  <c r="L541" i="5"/>
  <c r="N541" i="5" s="1"/>
  <c r="L543" i="5"/>
  <c r="N543" i="5" s="1"/>
  <c r="L545" i="5"/>
  <c r="N545" i="5" s="1"/>
  <c r="L547" i="5"/>
  <c r="N547" i="5" s="1"/>
  <c r="L549" i="5"/>
  <c r="N549" i="5" s="1"/>
  <c r="L551" i="5"/>
  <c r="N551" i="5" s="1"/>
  <c r="L553" i="5"/>
  <c r="N553" i="5" s="1"/>
  <c r="L555" i="5"/>
  <c r="N555" i="5" s="1"/>
  <c r="L557" i="5"/>
  <c r="N557" i="5" s="1"/>
  <c r="L559" i="5"/>
  <c r="N559" i="5" s="1"/>
  <c r="L561" i="5"/>
  <c r="N561" i="5" s="1"/>
  <c r="L563" i="5"/>
  <c r="N563" i="5" s="1"/>
  <c r="L565" i="5"/>
  <c r="N565" i="5" s="1"/>
  <c r="L567" i="5"/>
  <c r="N567" i="5" s="1"/>
  <c r="L572" i="5"/>
  <c r="L574" i="5"/>
  <c r="N574" i="5" s="1"/>
  <c r="L576" i="5"/>
  <c r="N576" i="5" s="1"/>
  <c r="L578" i="5"/>
  <c r="N578" i="5" s="1"/>
  <c r="L580" i="5"/>
  <c r="N580" i="5" s="1"/>
  <c r="L582" i="5"/>
  <c r="N582" i="5" s="1"/>
  <c r="L584" i="5"/>
  <c r="N584" i="5" s="1"/>
  <c r="L586" i="5"/>
  <c r="N586" i="5" s="1"/>
  <c r="L588" i="5"/>
  <c r="N588" i="5" s="1"/>
  <c r="L590" i="5"/>
  <c r="N590" i="5" s="1"/>
  <c r="L592" i="5"/>
  <c r="N592" i="5" s="1"/>
  <c r="L594" i="5"/>
  <c r="N594" i="5" s="1"/>
  <c r="L596" i="5"/>
  <c r="N596" i="5" s="1"/>
  <c r="L601" i="5"/>
  <c r="L603" i="5"/>
  <c r="N603" i="5" s="1"/>
  <c r="L605" i="5"/>
  <c r="N605" i="5" s="1"/>
  <c r="L607" i="5"/>
  <c r="N607" i="5" s="1"/>
  <c r="L609" i="5"/>
  <c r="N609" i="5" s="1"/>
  <c r="L611" i="5"/>
  <c r="N611" i="5" s="1"/>
  <c r="L613" i="5"/>
  <c r="N613" i="5" s="1"/>
  <c r="L615" i="5"/>
  <c r="N615" i="5" s="1"/>
  <c r="L617" i="5"/>
  <c r="N617" i="5" s="1"/>
  <c r="L619" i="5"/>
  <c r="N619" i="5" s="1"/>
  <c r="L621" i="5"/>
  <c r="N621" i="5" s="1"/>
  <c r="L623" i="5"/>
  <c r="N623" i="5" s="1"/>
  <c r="L625" i="5"/>
  <c r="N625" i="5" s="1"/>
  <c r="L630" i="5"/>
  <c r="L632" i="5"/>
  <c r="N632" i="5" s="1"/>
  <c r="L634" i="5"/>
  <c r="N634" i="5" s="1"/>
  <c r="L636" i="5"/>
  <c r="N636" i="5" s="1"/>
  <c r="L638" i="5"/>
  <c r="N638" i="5" s="1"/>
  <c r="L640" i="5"/>
  <c r="N640" i="5" s="1"/>
  <c r="L642" i="5"/>
  <c r="N642" i="5" s="1"/>
  <c r="L644" i="5"/>
  <c r="N644" i="5" s="1"/>
  <c r="L646" i="5"/>
  <c r="N646" i="5" s="1"/>
  <c r="L648" i="5"/>
  <c r="N648" i="5" s="1"/>
  <c r="L650" i="5"/>
  <c r="N650" i="5" s="1"/>
  <c r="L652" i="5"/>
  <c r="N652" i="5" s="1"/>
  <c r="L657" i="5"/>
  <c r="L659" i="5"/>
  <c r="N659" i="5" s="1"/>
  <c r="L661" i="5"/>
  <c r="N661" i="5" s="1"/>
  <c r="L663" i="5"/>
  <c r="N663" i="5" s="1"/>
  <c r="L665" i="5"/>
  <c r="N665" i="5" s="1"/>
  <c r="L667" i="5"/>
  <c r="N667" i="5" s="1"/>
  <c r="L669" i="5"/>
  <c r="N669" i="5" s="1"/>
  <c r="L671" i="5"/>
  <c r="N671" i="5" s="1"/>
  <c r="L673" i="5"/>
  <c r="N673" i="5" s="1"/>
  <c r="L675" i="5"/>
  <c r="N675" i="5" s="1"/>
  <c r="L677" i="5"/>
  <c r="N677" i="5" s="1"/>
  <c r="L682" i="5"/>
  <c r="L684" i="5"/>
  <c r="N684" i="5" s="1"/>
  <c r="L686" i="5"/>
  <c r="N686" i="5" s="1"/>
  <c r="L688" i="5"/>
  <c r="N688" i="5" s="1"/>
  <c r="L690" i="5"/>
  <c r="N690" i="5" s="1"/>
  <c r="L692" i="5"/>
  <c r="N692" i="5" s="1"/>
  <c r="L694" i="5"/>
  <c r="N694" i="5" s="1"/>
  <c r="L696" i="5"/>
  <c r="N696" i="5" s="1"/>
  <c r="L698" i="5"/>
  <c r="N698" i="5" s="1"/>
  <c r="L700" i="5"/>
  <c r="N700" i="5" s="1"/>
  <c r="L702" i="5"/>
  <c r="N702" i="5" s="1"/>
  <c r="L704" i="5"/>
  <c r="N704" i="5" s="1"/>
  <c r="L706" i="5"/>
  <c r="N706" i="5" s="1"/>
  <c r="L708" i="5"/>
  <c r="N708" i="5" s="1"/>
  <c r="L710" i="5"/>
  <c r="N710" i="5" s="1"/>
  <c r="L712" i="5"/>
  <c r="N712" i="5" s="1"/>
  <c r="L714" i="5"/>
  <c r="N714" i="5" s="1"/>
  <c r="L716" i="5"/>
  <c r="N716" i="5" s="1"/>
  <c r="L718" i="5"/>
  <c r="N718" i="5" s="1"/>
  <c r="L725" i="5"/>
  <c r="N725" i="5" s="1"/>
  <c r="L727" i="5"/>
  <c r="N727" i="5" s="1"/>
  <c r="L729" i="5"/>
  <c r="N729" i="5" s="1"/>
  <c r="L731" i="5"/>
  <c r="N731" i="5" s="1"/>
  <c r="L733" i="5"/>
  <c r="N733" i="5" s="1"/>
  <c r="L735" i="5"/>
  <c r="N735" i="5" s="1"/>
  <c r="L737" i="5"/>
  <c r="N737" i="5" s="1"/>
  <c r="L739" i="5"/>
  <c r="N739" i="5" s="1"/>
  <c r="L741" i="5"/>
  <c r="N741" i="5" s="1"/>
  <c r="L743" i="5"/>
  <c r="N743" i="5" s="1"/>
  <c r="L745" i="5"/>
  <c r="N745" i="5" s="1"/>
  <c r="L747" i="5"/>
  <c r="N747" i="5" s="1"/>
  <c r="L754" i="5"/>
  <c r="N754" i="5" s="1"/>
  <c r="L756" i="5"/>
  <c r="N756" i="5" s="1"/>
  <c r="L758" i="5"/>
  <c r="N758" i="5" s="1"/>
  <c r="L760" i="5"/>
  <c r="N760" i="5" s="1"/>
  <c r="L762" i="5"/>
  <c r="N762" i="5" s="1"/>
  <c r="L764" i="5"/>
  <c r="N764" i="5" s="1"/>
  <c r="L766" i="5"/>
  <c r="N766" i="5" s="1"/>
  <c r="L768" i="5"/>
  <c r="N768" i="5" s="1"/>
  <c r="L770" i="5"/>
  <c r="N770" i="5" s="1"/>
  <c r="L772" i="5"/>
  <c r="N772" i="5" s="1"/>
  <c r="L774" i="5"/>
  <c r="N774" i="5" s="1"/>
  <c r="L776" i="5"/>
  <c r="N776" i="5" s="1"/>
  <c r="L778" i="5"/>
  <c r="N778" i="5" s="1"/>
  <c r="L780" i="5"/>
  <c r="N780" i="5" s="1"/>
  <c r="L815" i="5"/>
  <c r="L817" i="5"/>
  <c r="N817" i="5" s="1"/>
  <c r="L819" i="5"/>
  <c r="N819" i="5" s="1"/>
  <c r="L821" i="5"/>
  <c r="N821" i="5" s="1"/>
  <c r="L823" i="5"/>
  <c r="N823" i="5" s="1"/>
  <c r="L825" i="5"/>
  <c r="N825" i="5" s="1"/>
  <c r="L827" i="5"/>
  <c r="N827" i="5" s="1"/>
  <c r="L829" i="5"/>
  <c r="N829" i="5" s="1"/>
  <c r="L831" i="5"/>
  <c r="N831" i="5" s="1"/>
  <c r="L833" i="5"/>
  <c r="N833" i="5" s="1"/>
  <c r="L835" i="5"/>
  <c r="N835" i="5" s="1"/>
  <c r="L837" i="5"/>
  <c r="N837" i="5" s="1"/>
  <c r="L839" i="5"/>
  <c r="N839" i="5" s="1"/>
  <c r="L841" i="5"/>
  <c r="N841" i="5" s="1"/>
  <c r="L843" i="5"/>
  <c r="N843" i="5" s="1"/>
  <c r="L845" i="5"/>
  <c r="N845" i="5" s="1"/>
  <c r="L847" i="5"/>
  <c r="N847" i="5" s="1"/>
  <c r="L849" i="5"/>
  <c r="N849" i="5" s="1"/>
  <c r="L854" i="5"/>
  <c r="L856" i="5"/>
  <c r="N856" i="5" s="1"/>
  <c r="L858" i="5"/>
  <c r="N858" i="5" s="1"/>
  <c r="L860" i="5"/>
  <c r="N860" i="5" s="1"/>
  <c r="L862" i="5"/>
  <c r="N862" i="5" s="1"/>
  <c r="L864" i="5"/>
  <c r="N864" i="5" s="1"/>
  <c r="L866" i="5"/>
  <c r="N866" i="5" s="1"/>
  <c r="L868" i="5"/>
  <c r="N868" i="5" s="1"/>
  <c r="L870" i="5"/>
  <c r="N870" i="5" s="1"/>
  <c r="L872" i="5"/>
  <c r="N872" i="5" s="1"/>
  <c r="L874" i="5"/>
  <c r="N874" i="5" s="1"/>
  <c r="L876" i="5"/>
  <c r="N876" i="5" s="1"/>
  <c r="L878" i="5"/>
  <c r="N878" i="5" s="1"/>
  <c r="L880" i="5"/>
  <c r="N880" i="5" s="1"/>
  <c r="L885" i="5"/>
  <c r="L887" i="5"/>
  <c r="N887" i="5" s="1"/>
  <c r="L889" i="5"/>
  <c r="N889" i="5" s="1"/>
  <c r="L891" i="5"/>
  <c r="N891" i="5" s="1"/>
  <c r="L893" i="5"/>
  <c r="N893" i="5" s="1"/>
  <c r="L895" i="5"/>
  <c r="N895" i="5" s="1"/>
  <c r="L897" i="5"/>
  <c r="N897" i="5" s="1"/>
  <c r="L899" i="5"/>
  <c r="N899" i="5" s="1"/>
  <c r="L901" i="5"/>
  <c r="N901" i="5" s="1"/>
  <c r="L903" i="5"/>
  <c r="N903" i="5" s="1"/>
  <c r="L905" i="5"/>
  <c r="N905" i="5" s="1"/>
  <c r="L907" i="5"/>
  <c r="N907" i="5" s="1"/>
  <c r="L912" i="5"/>
  <c r="L914" i="5"/>
  <c r="N914" i="5" s="1"/>
  <c r="L916" i="5"/>
  <c r="N916" i="5" s="1"/>
  <c r="L918" i="5"/>
  <c r="N918" i="5" s="1"/>
  <c r="L920" i="5"/>
  <c r="N920" i="5" s="1"/>
  <c r="L922" i="5"/>
  <c r="N922" i="5" s="1"/>
  <c r="L924" i="5"/>
  <c r="N924" i="5" s="1"/>
  <c r="L926" i="5"/>
  <c r="N926" i="5" s="1"/>
  <c r="L928" i="5"/>
  <c r="N928" i="5" s="1"/>
  <c r="L930" i="5"/>
  <c r="N930" i="5" s="1"/>
  <c r="L932" i="5"/>
  <c r="N932" i="5" s="1"/>
  <c r="L934" i="5"/>
  <c r="N934" i="5" s="1"/>
  <c r="L939" i="5"/>
  <c r="L941" i="5"/>
  <c r="N941" i="5" s="1"/>
  <c r="L943" i="5"/>
  <c r="N943" i="5" s="1"/>
  <c r="L945" i="5"/>
  <c r="N945" i="5" s="1"/>
  <c r="L947" i="5"/>
  <c r="N947" i="5" s="1"/>
  <c r="L949" i="5"/>
  <c r="N949" i="5" s="1"/>
  <c r="L951" i="5"/>
  <c r="N951" i="5" s="1"/>
  <c r="L953" i="5"/>
  <c r="N953" i="5" s="1"/>
  <c r="L958" i="5"/>
  <c r="L960" i="5"/>
  <c r="N960" i="5" s="1"/>
  <c r="L962" i="5"/>
  <c r="N962" i="5" s="1"/>
  <c r="L964" i="5"/>
  <c r="N964" i="5" s="1"/>
  <c r="L966" i="5"/>
  <c r="N966" i="5" s="1"/>
  <c r="L968" i="5"/>
  <c r="N968" i="5" s="1"/>
  <c r="L970" i="5"/>
  <c r="N970" i="5" s="1"/>
  <c r="L972" i="5"/>
  <c r="N972" i="5" s="1"/>
  <c r="L974" i="5"/>
  <c r="N974" i="5" s="1"/>
  <c r="L976" i="5"/>
  <c r="N976" i="5" s="1"/>
  <c r="L978" i="5"/>
  <c r="N978" i="5" s="1"/>
  <c r="L980" i="5"/>
  <c r="N980" i="5" s="1"/>
  <c r="L982" i="5"/>
  <c r="N982" i="5" s="1"/>
  <c r="L984" i="5"/>
  <c r="N984" i="5" s="1"/>
  <c r="L986" i="5"/>
  <c r="N986" i="5" s="1"/>
  <c r="L988" i="5"/>
  <c r="N988" i="5" s="1"/>
  <c r="L993" i="5"/>
  <c r="L995" i="5"/>
  <c r="N995" i="5" s="1"/>
  <c r="L997" i="5"/>
  <c r="N997" i="5" s="1"/>
  <c r="L999" i="5"/>
  <c r="N999" i="5" s="1"/>
  <c r="L1001" i="5"/>
  <c r="N1001" i="5" s="1"/>
  <c r="L1003" i="5"/>
  <c r="N1003" i="5" s="1"/>
  <c r="L1005" i="5"/>
  <c r="N1005" i="5" s="1"/>
  <c r="L1007" i="5"/>
  <c r="N1007" i="5" s="1"/>
  <c r="L1009" i="5"/>
  <c r="N1009" i="5" s="1"/>
  <c r="L1011" i="5"/>
  <c r="N1011" i="5" s="1"/>
  <c r="L1013" i="5"/>
  <c r="N1013" i="5" s="1"/>
  <c r="L1015" i="5"/>
  <c r="N1015" i="5" s="1"/>
  <c r="L1017" i="5"/>
  <c r="N1017" i="5" s="1"/>
  <c r="L1019" i="5"/>
  <c r="N1019" i="5" s="1"/>
  <c r="L1021" i="5"/>
  <c r="N1021" i="5" s="1"/>
  <c r="L1023" i="5"/>
  <c r="N1023" i="5" s="1"/>
  <c r="L1025" i="5"/>
  <c r="N1025" i="5" s="1"/>
  <c r="L785" i="5"/>
  <c r="L787" i="5"/>
  <c r="N787" i="5" s="1"/>
  <c r="L789" i="5"/>
  <c r="N789" i="5" s="1"/>
  <c r="L791" i="5"/>
  <c r="N791" i="5" s="1"/>
  <c r="L793" i="5"/>
  <c r="N793" i="5" s="1"/>
  <c r="L795" i="5"/>
  <c r="N795" i="5" s="1"/>
  <c r="L797" i="5"/>
  <c r="N797" i="5" s="1"/>
  <c r="L799" i="5"/>
  <c r="N799" i="5" s="1"/>
  <c r="L801" i="5"/>
  <c r="N801" i="5" s="1"/>
  <c r="L805" i="5"/>
  <c r="N805" i="5" s="1"/>
  <c r="L807" i="5"/>
  <c r="N807" i="5" s="1"/>
  <c r="L809" i="5"/>
  <c r="N809" i="5" s="1"/>
  <c r="L803" i="5"/>
  <c r="N803" i="5" s="1"/>
  <c r="L806" i="5"/>
  <c r="N806" i="5" s="1"/>
  <c r="L808" i="5"/>
  <c r="N808" i="5" s="1"/>
  <c r="L810" i="5"/>
  <c r="N810" i="5" s="1"/>
  <c r="M81" i="5" l="1"/>
  <c r="N81" i="5" s="1"/>
  <c r="M92" i="5"/>
  <c r="M90" i="5" s="1"/>
  <c r="N90" i="5" s="1"/>
  <c r="M600" i="5"/>
  <c r="M598" i="5" s="1"/>
  <c r="N598" i="5" s="1"/>
  <c r="M571" i="5"/>
  <c r="M569" i="5" s="1"/>
  <c r="N569" i="5" s="1"/>
  <c r="M884" i="5"/>
  <c r="N884" i="5" s="1"/>
  <c r="M341" i="5"/>
  <c r="M339" i="5" s="1"/>
  <c r="N339" i="5" s="1"/>
  <c r="M853" i="5"/>
  <c r="M851" i="5" s="1"/>
  <c r="N851" i="5" s="1"/>
  <c r="M315" i="5"/>
  <c r="N315" i="5" s="1"/>
  <c r="M992" i="5"/>
  <c r="N992" i="5" s="1"/>
  <c r="M723" i="5"/>
  <c r="N723" i="5" s="1"/>
  <c r="M461" i="5"/>
  <c r="N461" i="5" s="1"/>
  <c r="M228" i="5"/>
  <c r="N228" i="5" s="1"/>
  <c r="M957" i="5"/>
  <c r="M955" i="5" s="1"/>
  <c r="N955" i="5" s="1"/>
  <c r="M681" i="5"/>
  <c r="M679" i="5" s="1"/>
  <c r="N679" i="5" s="1"/>
  <c r="M424" i="5"/>
  <c r="N424" i="5" s="1"/>
  <c r="M196" i="5"/>
  <c r="N196" i="5" s="1"/>
  <c r="M938" i="5"/>
  <c r="M936" i="5" s="1"/>
  <c r="N936" i="5" s="1"/>
  <c r="M814" i="5"/>
  <c r="M812" i="5" s="1"/>
  <c r="N812" i="5" s="1"/>
  <c r="M656" i="5"/>
  <c r="N656" i="5" s="1"/>
  <c r="M528" i="5"/>
  <c r="N528" i="5" s="1"/>
  <c r="M388" i="5"/>
  <c r="M386" i="5" s="1"/>
  <c r="N386" i="5" s="1"/>
  <c r="M286" i="5"/>
  <c r="M284" i="5" s="1"/>
  <c r="N284" i="5" s="1"/>
  <c r="M165" i="5"/>
  <c r="N165" i="5" s="1"/>
  <c r="M784" i="5"/>
  <c r="M782" i="5" s="1"/>
  <c r="N782" i="5" s="1"/>
  <c r="M911" i="5"/>
  <c r="M909" i="5" s="1"/>
  <c r="N909" i="5" s="1"/>
  <c r="M752" i="5"/>
  <c r="N752" i="5" s="1"/>
  <c r="M629" i="5"/>
  <c r="M627" i="5" s="1"/>
  <c r="N627" i="5" s="1"/>
  <c r="M505" i="5"/>
  <c r="M503" i="5" s="1"/>
  <c r="N503" i="5" s="1"/>
  <c r="M373" i="5"/>
  <c r="M371" i="5" s="1"/>
  <c r="N371" i="5" s="1"/>
  <c r="M259" i="5"/>
  <c r="M257" i="5" s="1"/>
  <c r="N257" i="5" s="1"/>
  <c r="M124" i="5"/>
  <c r="M122" i="5" s="1"/>
  <c r="N122" i="5" s="1"/>
  <c r="L783" i="5"/>
  <c r="N783" i="5" s="1"/>
  <c r="N785" i="5"/>
  <c r="L991" i="5"/>
  <c r="N991" i="5" s="1"/>
  <c r="N993" i="5"/>
  <c r="L956" i="5"/>
  <c r="N956" i="5" s="1"/>
  <c r="N958" i="5"/>
  <c r="L937" i="5"/>
  <c r="N937" i="5" s="1"/>
  <c r="N939" i="5"/>
  <c r="L910" i="5"/>
  <c r="N910" i="5" s="1"/>
  <c r="N912" i="5"/>
  <c r="L883" i="5"/>
  <c r="N883" i="5" s="1"/>
  <c r="N885" i="5"/>
  <c r="L852" i="5"/>
  <c r="N852" i="5" s="1"/>
  <c r="N854" i="5"/>
  <c r="L813" i="5"/>
  <c r="N813" i="5" s="1"/>
  <c r="N815" i="5"/>
  <c r="L655" i="5"/>
  <c r="N655" i="5" s="1"/>
  <c r="N657" i="5"/>
  <c r="L628" i="5"/>
  <c r="N628" i="5" s="1"/>
  <c r="N630" i="5"/>
  <c r="L570" i="5"/>
  <c r="N570" i="5" s="1"/>
  <c r="N572" i="5"/>
  <c r="L527" i="5"/>
  <c r="N527" i="5" s="1"/>
  <c r="N529" i="5"/>
  <c r="L504" i="5"/>
  <c r="N504" i="5" s="1"/>
  <c r="N506" i="5"/>
  <c r="L751" i="5"/>
  <c r="N751" i="5" s="1"/>
  <c r="N753" i="5"/>
  <c r="L314" i="5"/>
  <c r="N314" i="5" s="1"/>
  <c r="N316" i="5"/>
  <c r="L91" i="5"/>
  <c r="N91" i="5" s="1"/>
  <c r="N93" i="5"/>
  <c r="L80" i="5"/>
  <c r="N80" i="5" s="1"/>
  <c r="N82" i="5"/>
  <c r="L44" i="5"/>
  <c r="N44" i="5" s="1"/>
  <c r="N46" i="5"/>
  <c r="L340" i="5"/>
  <c r="N340" i="5" s="1"/>
  <c r="N342" i="5"/>
  <c r="L123" i="5"/>
  <c r="N123" i="5" s="1"/>
  <c r="N125" i="5"/>
  <c r="L50" i="5"/>
  <c r="N50" i="5" s="1"/>
  <c r="N52" i="5"/>
  <c r="L22" i="5"/>
  <c r="N22" i="5" s="1"/>
  <c r="N24" i="5"/>
  <c r="M49" i="5"/>
  <c r="N51" i="5"/>
  <c r="L680" i="5"/>
  <c r="N680" i="5" s="1"/>
  <c r="N682" i="5"/>
  <c r="L599" i="5"/>
  <c r="N599" i="5" s="1"/>
  <c r="N601" i="5"/>
  <c r="L423" i="5"/>
  <c r="N423" i="5" s="1"/>
  <c r="N425" i="5"/>
  <c r="L722" i="5"/>
  <c r="N722" i="5" s="1"/>
  <c r="N724" i="5"/>
  <c r="L460" i="5"/>
  <c r="N460" i="5" s="1"/>
  <c r="N462" i="5"/>
  <c r="L387" i="5"/>
  <c r="N387" i="5" s="1"/>
  <c r="N389" i="5"/>
  <c r="L372" i="5"/>
  <c r="N372" i="5" s="1"/>
  <c r="N374" i="5"/>
  <c r="L285" i="5"/>
  <c r="N285" i="5" s="1"/>
  <c r="N287" i="5"/>
  <c r="L258" i="5"/>
  <c r="N258" i="5" s="1"/>
  <c r="N260" i="5"/>
  <c r="L227" i="5"/>
  <c r="N227" i="5" s="1"/>
  <c r="N229" i="5"/>
  <c r="L195" i="5"/>
  <c r="N195" i="5" s="1"/>
  <c r="N197" i="5"/>
  <c r="L164" i="5"/>
  <c r="N164" i="5" s="1"/>
  <c r="N166" i="5"/>
  <c r="M721" i="5" l="1"/>
  <c r="N721" i="5" s="1"/>
  <c r="M654" i="5"/>
  <c r="N654" i="5" s="1"/>
  <c r="M459" i="5"/>
  <c r="N459" i="5" s="1"/>
  <c r="N259" i="5"/>
  <c r="M750" i="5"/>
  <c r="N750" i="5" s="1"/>
  <c r="N92" i="5"/>
  <c r="N286" i="5"/>
  <c r="M163" i="5"/>
  <c r="N163" i="5" s="1"/>
  <c r="M422" i="5"/>
  <c r="N422" i="5" s="1"/>
  <c r="M79" i="5"/>
  <c r="N79" i="5" s="1"/>
  <c r="N373" i="5"/>
  <c r="N388" i="5"/>
  <c r="N957" i="5"/>
  <c r="M882" i="5"/>
  <c r="N882" i="5" s="1"/>
  <c r="N571" i="5"/>
  <c r="N853" i="5"/>
  <c r="N600" i="5"/>
  <c r="N124" i="5"/>
  <c r="N629" i="5"/>
  <c r="N938" i="5"/>
  <c r="N911" i="5"/>
  <c r="M990" i="5"/>
  <c r="N990" i="5" s="1"/>
  <c r="N681" i="5"/>
  <c r="N814" i="5"/>
  <c r="N341" i="5"/>
  <c r="M226" i="5"/>
  <c r="N226" i="5" s="1"/>
  <c r="M194" i="5"/>
  <c r="N194" i="5" s="1"/>
  <c r="M313" i="5"/>
  <c r="N313" i="5" s="1"/>
  <c r="M526" i="5"/>
  <c r="N526" i="5" s="1"/>
  <c r="N505" i="5"/>
  <c r="N784" i="5"/>
  <c r="L19" i="5"/>
  <c r="N49" i="5"/>
  <c r="M18" i="5" l="1"/>
  <c r="N18" i="5" s="1"/>
  <c r="N19" i="5"/>
  <c r="L17" i="5"/>
  <c r="M17" i="5" l="1"/>
  <c r="N17" i="5"/>
</calcChain>
</file>

<file path=xl/comments1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2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3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sharedStrings.xml><?xml version="1.0" encoding="utf-8"?>
<sst xmlns="http://schemas.openxmlformats.org/spreadsheetml/2006/main" count="3236" uniqueCount="926">
  <si>
    <t>Primarie/  Consiliul Raional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</si>
  <si>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</si>
  <si>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</si>
  <si>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</si>
  <si>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</si>
  <si>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</si>
  <si>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</si>
  <si>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</si>
  <si>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</si>
  <si>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</si>
  <si>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</si>
  <si>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</si>
  <si>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</si>
  <si>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</si>
  <si>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</si>
  <si>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</si>
  <si>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</si>
  <si>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</si>
  <si>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</si>
  <si>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</si>
  <si>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</si>
  <si>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</si>
  <si>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</si>
  <si>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</si>
  <si>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</si>
  <si>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</si>
  <si>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</si>
  <si>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</si>
  <si>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</si>
  <si>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</si>
  <si>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</si>
  <si>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</si>
  <si>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</si>
  <si>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</si>
  <si>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</si>
  <si>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</si>
  <si>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</si>
  <si>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</si>
  <si>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</si>
  <si>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</si>
  <si>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</si>
  <si>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</si>
  <si>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</si>
  <si>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</si>
  <si>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</si>
  <si>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</si>
  <si>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</si>
  <si>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</si>
  <si>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</si>
  <si>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</si>
  <si>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</si>
  <si>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</si>
  <si>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</si>
  <si>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</si>
  <si>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</si>
  <si>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</si>
  <si>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</si>
  <si>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</si>
  <si>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</si>
  <si>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</si>
  <si>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</si>
  <si>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</si>
  <si>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</si>
  <si>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</si>
  <si>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</si>
  <si>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</si>
  <si>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</si>
  <si>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</si>
  <si>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</si>
  <si>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</si>
  <si>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</si>
  <si>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</si>
  <si>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</si>
  <si>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</si>
  <si>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</si>
  <si>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</si>
  <si>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</si>
  <si>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</si>
  <si>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</si>
  <si>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</si>
  <si>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</si>
  <si>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</si>
  <si>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</si>
  <si>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</si>
  <si>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</si>
  <si>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</si>
  <si>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</si>
  <si>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</si>
  <si>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</si>
  <si>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</si>
  <si>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</si>
  <si>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</si>
  <si>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</si>
  <si>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</si>
  <si>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</si>
  <si>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</si>
  <si>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</si>
  <si>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</si>
  <si>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</si>
  <si>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</si>
  <si>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</si>
  <si>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</si>
  <si>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</si>
  <si>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</si>
  <si>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</si>
  <si>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</si>
  <si>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</si>
  <si>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</si>
  <si>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</si>
  <si>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</si>
  <si>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</si>
  <si>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</si>
  <si>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</si>
  <si>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</si>
  <si>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</si>
  <si>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</si>
  <si>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</si>
  <si>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</si>
  <si>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</si>
  <si>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</si>
  <si>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</si>
  <si>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</si>
  <si>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</si>
  <si>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</si>
  <si>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</si>
  <si>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</si>
  <si>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</si>
  <si>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</si>
  <si>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</si>
  <si>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</si>
  <si>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</si>
  <si>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</si>
  <si>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</si>
  <si>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</si>
  <si>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</si>
  <si>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</si>
  <si>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</si>
  <si>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</si>
  <si>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</si>
  <si>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</si>
  <si>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</si>
  <si>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</si>
  <si>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</si>
  <si>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</si>
  <si>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</si>
  <si>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</si>
  <si>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</si>
  <si>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</si>
  <si>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</si>
  <si>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</si>
  <si>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</si>
  <si>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</si>
  <si>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</si>
  <si>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</si>
  <si>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</si>
  <si>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</si>
  <si>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</si>
  <si>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</si>
  <si>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</si>
  <si>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</si>
  <si>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</si>
  <si>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</si>
  <si>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</si>
  <si>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</si>
  <si>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</si>
  <si>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</si>
  <si>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</si>
  <si>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</si>
  <si>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</si>
  <si>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</si>
  <si>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</si>
  <si>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</si>
  <si>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</si>
  <si>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</si>
  <si>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</si>
  <si>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</si>
  <si>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</si>
  <si>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</si>
  <si>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</si>
  <si>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</si>
  <si>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</si>
  <si>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</si>
  <si>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</si>
  <si>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</si>
  <si>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</si>
  <si>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</si>
  <si>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</si>
  <si>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</si>
  <si>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</si>
  <si>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</si>
  <si>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</si>
  <si>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</si>
  <si>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</si>
  <si>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</si>
  <si>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</si>
  <si>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</si>
  <si>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</si>
  <si>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</si>
  <si>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</si>
  <si>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</si>
  <si>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</si>
  <si>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</si>
  <si>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</si>
  <si>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</si>
  <si>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</si>
  <si>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</si>
  <si>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</si>
  <si>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</si>
  <si>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</si>
  <si>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</si>
  <si>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</si>
  <si>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</si>
  <si>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</si>
  <si>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</si>
  <si>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</si>
  <si>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</si>
  <si>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</si>
  <si>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</si>
  <si>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</si>
  <si>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</si>
  <si>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</si>
  <si>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</si>
  <si>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</si>
  <si>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</si>
  <si>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</si>
  <si>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</si>
  <si>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</si>
  <si>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</si>
  <si>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</si>
  <si>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</si>
  <si>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</si>
  <si>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</si>
  <si>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</si>
  <si>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</si>
  <si>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</si>
  <si>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</si>
  <si>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</si>
  <si>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</si>
  <si>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</si>
  <si>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</si>
  <si>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</si>
  <si>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</si>
  <si>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</si>
  <si>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</si>
  <si>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</si>
  <si>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</si>
  <si>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</si>
  <si>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</si>
  <si>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</si>
  <si>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</si>
  <si>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</si>
  <si>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</si>
  <si>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</si>
  <si>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</si>
  <si>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</si>
  <si>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</si>
  <si>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</si>
  <si>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</si>
  <si>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</si>
  <si>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</si>
  <si>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</si>
  <si>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</si>
  <si>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</si>
  <si>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</si>
  <si>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</si>
  <si>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</si>
  <si>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</si>
  <si>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</si>
  <si>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</si>
  <si>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</si>
  <si>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</si>
  <si>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</si>
  <si>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</si>
  <si>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</si>
  <si>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</si>
  <si>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</si>
  <si>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</si>
  <si>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</si>
  <si>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</si>
  <si>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</si>
  <si>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</si>
  <si>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</si>
  <si>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</si>
  <si>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</si>
  <si>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</si>
  <si>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</si>
  <si>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</si>
  <si>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</si>
  <si>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</si>
  <si>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</si>
  <si>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</si>
  <si>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</si>
  <si>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</si>
  <si>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</si>
  <si>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</si>
  <si>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</si>
  <si>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</si>
  <si>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</si>
  <si>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</si>
  <si>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</si>
  <si>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</si>
  <si>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</si>
  <si>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</si>
  <si>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</si>
  <si>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</si>
  <si>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</si>
  <si>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</si>
  <si>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</si>
  <si>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</si>
  <si>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</si>
  <si>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</si>
  <si>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</si>
  <si>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</si>
  <si>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</si>
  <si>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</si>
  <si>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</si>
  <si>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</si>
  <si>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</si>
  <si>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</si>
  <si>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</si>
  <si>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</si>
  <si>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</si>
  <si>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</si>
  <si>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</si>
  <si>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</si>
  <si>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</si>
  <si>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</si>
  <si>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</si>
  <si>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</si>
  <si>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</si>
  <si>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</si>
  <si>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</si>
  <si>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</si>
  <si>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</si>
  <si>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</si>
  <si>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</si>
  <si>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</si>
  <si>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</si>
  <si>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</si>
  <si>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</si>
  <si>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</si>
  <si>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</si>
  <si>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</si>
  <si>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</si>
  <si>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</si>
  <si>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</si>
  <si>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</si>
  <si>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</si>
  <si>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</si>
  <si>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</si>
  <si>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</si>
  <si>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</si>
  <si>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</si>
  <si>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</si>
  <si>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</si>
  <si>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</si>
  <si>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</si>
  <si>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</si>
  <si>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</si>
  <si>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</si>
  <si>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</si>
  <si>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</si>
  <si>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</si>
  <si>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</si>
  <si>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</si>
  <si>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</si>
  <si>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</si>
  <si>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</si>
  <si>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</si>
  <si>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</si>
  <si>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</si>
  <si>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</si>
  <si>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</si>
  <si>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</si>
  <si>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</si>
  <si>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</si>
  <si>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</si>
  <si>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</si>
  <si>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</si>
  <si>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</si>
  <si>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</si>
  <si>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</si>
  <si>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</si>
  <si>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</si>
  <si>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</si>
  <si>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</si>
  <si>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</si>
  <si>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</si>
  <si>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</si>
  <si>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</si>
  <si>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</si>
  <si>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</si>
  <si>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</si>
  <si>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</si>
  <si>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</si>
  <si>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</si>
  <si>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</si>
  <si>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</si>
  <si>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</si>
  <si>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</si>
  <si>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</si>
  <si>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</si>
  <si>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</si>
  <si>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</si>
  <si>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</si>
  <si>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</si>
  <si>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</si>
  <si>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</si>
  <si>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</si>
  <si>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</si>
  <si>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</si>
  <si>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</si>
  <si>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</si>
  <si>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</si>
  <si>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</si>
  <si>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</si>
  <si>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</si>
  <si>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</si>
  <si>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</si>
  <si>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</si>
  <si>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</si>
  <si>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</si>
  <si>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</si>
  <si>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</si>
  <si>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</si>
  <si>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</si>
  <si>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</si>
  <si>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</si>
  <si>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</si>
  <si>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</si>
  <si>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</si>
  <si>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</si>
  <si>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</si>
  <si>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</si>
  <si>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</si>
  <si>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</si>
  <si>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</si>
  <si>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</si>
  <si>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</si>
  <si>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</si>
  <si>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</si>
  <si>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</si>
  <si>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</si>
  <si>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</si>
  <si>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</si>
  <si>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</si>
  <si>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</si>
  <si>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</si>
  <si>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</si>
  <si>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</si>
  <si>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</si>
  <si>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</si>
  <si>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</si>
  <si>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</si>
  <si>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</si>
  <si>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</si>
  <si>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</si>
  <si>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</si>
  <si>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</si>
  <si>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</si>
  <si>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</si>
  <si>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</si>
  <si>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</si>
  <si>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</si>
  <si>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</si>
  <si>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</si>
  <si>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</si>
  <si>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</si>
  <si>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</si>
  <si>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</si>
  <si>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</si>
  <si>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</si>
  <si>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</si>
  <si>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</si>
  <si>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</si>
  <si>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</si>
  <si>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</si>
  <si>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</si>
  <si>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</si>
  <si>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</si>
  <si>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</si>
  <si>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</si>
  <si>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</si>
  <si>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</si>
  <si>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</si>
  <si>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</si>
  <si>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</si>
  <si>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</si>
  <si>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</si>
  <si>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</si>
  <si>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</si>
  <si>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</si>
  <si>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</si>
  <si>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</si>
  <si>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</si>
  <si>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</si>
  <si>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</si>
  <si>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</si>
  <si>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</si>
  <si>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</si>
  <si>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</si>
  <si>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</si>
  <si>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</si>
  <si>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</si>
  <si>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</si>
  <si>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</si>
  <si>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</si>
  <si>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</si>
  <si>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</si>
  <si>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</si>
  <si>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</si>
  <si>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</si>
  <si>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</si>
  <si>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</si>
  <si>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</si>
  <si>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</si>
  <si>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</si>
  <si>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</si>
  <si>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Rișcani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</si>
  <si>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</si>
  <si>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</si>
  <si>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</si>
  <si>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</si>
  <si>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</si>
  <si>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</si>
  <si>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</si>
  <si>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</si>
  <si>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</si>
  <si>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</si>
  <si>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</si>
  <si>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</si>
  <si>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</si>
  <si>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</si>
  <si>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</si>
  <si>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</si>
  <si>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</si>
  <si>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</si>
  <si>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</si>
  <si>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</si>
  <si>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</si>
  <si>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</si>
  <si>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</si>
  <si>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</si>
  <si>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</si>
  <si>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</si>
  <si>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</si>
  <si>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</si>
  <si>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</si>
  <si>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</si>
  <si>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</si>
  <si>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</si>
  <si>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</si>
  <si>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</si>
  <si>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</si>
  <si>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</si>
  <si>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</si>
  <si>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</si>
  <si>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</si>
  <si>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</si>
  <si>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</si>
  <si>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</si>
  <si>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</si>
  <si>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</si>
  <si>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</si>
  <si>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</si>
  <si>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</si>
  <si>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</si>
  <si>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</si>
  <si>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</si>
  <si>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</si>
  <si>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</si>
  <si>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</si>
  <si>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</si>
  <si>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</si>
  <si>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</si>
  <si>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</si>
  <si>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</si>
  <si>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</si>
  <si>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</si>
  <si>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</si>
  <si>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</si>
  <si>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</si>
  <si>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</si>
  <si>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</si>
  <si>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</si>
  <si>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</si>
  <si>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</si>
  <si>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</si>
  <si>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</si>
  <si>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</si>
  <si>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</si>
  <si>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</si>
  <si>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</si>
  <si>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</si>
  <si>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</si>
  <si>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</si>
  <si>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</si>
  <si>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</si>
  <si>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</si>
  <si>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</si>
  <si>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</si>
  <si>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</si>
  <si>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</si>
  <si>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</si>
  <si>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</si>
  <si>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</si>
  <si>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</si>
  <si>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</si>
  <si>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</si>
  <si>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</si>
  <si>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</si>
  <si>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</si>
  <si>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</si>
  <si>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</si>
  <si>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</si>
  <si>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</si>
  <si>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</si>
  <si>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</si>
  <si>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</si>
  <si>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</si>
  <si>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</si>
  <si>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</si>
  <si>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</si>
  <si>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</si>
  <si>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</si>
  <si>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</si>
  <si>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</si>
  <si>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</si>
  <si>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</si>
  <si>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</si>
  <si>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</si>
  <si>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</si>
  <si>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</si>
  <si>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</si>
  <si>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</si>
  <si>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</si>
  <si>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</si>
  <si>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</si>
  <si>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</si>
  <si>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</si>
  <si>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</si>
  <si>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</si>
  <si>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</si>
  <si>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</si>
  <si>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</si>
  <si>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</si>
  <si>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</si>
  <si>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</si>
  <si>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</si>
  <si>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</si>
  <si>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</si>
  <si>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</si>
  <si>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</si>
  <si>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</si>
  <si>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</si>
  <si>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</si>
  <si>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</si>
  <si>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</si>
  <si>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</si>
  <si>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</si>
  <si>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</si>
  <si>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</si>
  <si>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</si>
  <si>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</si>
  <si>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</si>
  <si>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</si>
  <si>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</si>
  <si>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</si>
  <si>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</si>
  <si>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</si>
  <si>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</si>
  <si>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</si>
  <si>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</si>
  <si>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</si>
  <si>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</si>
  <si>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</si>
  <si>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</si>
  <si>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</si>
  <si>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</si>
  <si>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</si>
  <si>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</si>
  <si>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</si>
  <si>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</si>
  <si>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</si>
  <si>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</si>
  <si>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</si>
  <si>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</si>
  <si>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</si>
  <si>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</si>
  <si>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</si>
  <si>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</si>
  <si>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</si>
  <si>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</si>
  <si>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</si>
  <si>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</si>
  <si>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</si>
  <si>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</si>
  <si>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</si>
  <si>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</si>
  <si>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</si>
  <si>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</si>
  <si>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Tip de APL - 1=mun. Chișinău și Bălți; 2=Consiliile Raionale; 3=Orașele reședință de raion; 4=restul primăriilor</t>
  </si>
  <si>
    <t>Total general</t>
  </si>
  <si>
    <t>Total general nivelul II</t>
  </si>
  <si>
    <t>Total general nivelul I</t>
  </si>
  <si>
    <t>Suprafața (km2)</t>
  </si>
  <si>
    <t>TE pentru UAT de nivelul II</t>
  </si>
  <si>
    <t>TE pentru UAT de nivelul I</t>
  </si>
  <si>
    <t>Pd</t>
  </si>
  <si>
    <t>FEB 1 =FSF*(100%-Pd)</t>
  </si>
  <si>
    <t>FEB 2 =FSF*Pd</t>
  </si>
  <si>
    <t>PS1CFL</t>
  </si>
  <si>
    <t xml:space="preserve">PS1p  
</t>
  </si>
  <si>
    <t xml:space="preserve">PS1s </t>
  </si>
  <si>
    <t>Pn</t>
  </si>
  <si>
    <t>Pe</t>
  </si>
  <si>
    <t>Sn</t>
  </si>
  <si>
    <t>UTA</t>
  </si>
  <si>
    <t>Contigentul IVPF</t>
  </si>
  <si>
    <t>Normativ de defalcare pe tipuri de administrații</t>
  </si>
  <si>
    <t>Suma defalcărilor conform normativelor</t>
  </si>
  <si>
    <t>Suma IVPF nealocată</t>
  </si>
  <si>
    <t>Capacitatea fiscală</t>
  </si>
  <si>
    <t>Pe*CFLn-CFLi</t>
  </si>
  <si>
    <t>Total TE</t>
  </si>
  <si>
    <t>8= 6*7</t>
  </si>
  <si>
    <t>9=6-8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</si>
  <si>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</si>
  <si>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</si>
  <si>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</si>
  <si>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</si>
  <si>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</si>
  <si>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</si>
  <si>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</si>
  <si>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</si>
  <si>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</si>
  <si>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</si>
  <si>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</si>
  <si>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</si>
  <si>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</si>
  <si>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</si>
  <si>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</si>
  <si>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</si>
  <si>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</si>
  <si>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</si>
  <si>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</si>
  <si>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</si>
  <si>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</si>
  <si>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</si>
  <si>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</si>
  <si>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</si>
  <si>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</si>
  <si>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</si>
  <si>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</si>
  <si>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</si>
  <si>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</si>
  <si>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</si>
  <si>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</si>
  <si>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</si>
  <si>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</si>
  <si>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</si>
  <si>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</si>
  <si>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</si>
  <si>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</si>
  <si>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</si>
  <si>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</si>
  <si>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</si>
  <si>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</si>
  <si>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</si>
  <si>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</si>
  <si>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</si>
  <si>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</si>
  <si>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</si>
  <si>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</si>
  <si>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</si>
  <si>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</si>
  <si>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</si>
  <si>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</si>
  <si>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</si>
  <si>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</si>
  <si>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</si>
  <si>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</si>
  <si>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</si>
  <si>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</si>
  <si>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</si>
  <si>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</si>
  <si>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</si>
  <si>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</si>
  <si>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</si>
  <si>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</si>
  <si>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</si>
  <si>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</si>
  <si>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</si>
  <si>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</si>
  <si>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</si>
  <si>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</si>
  <si>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</si>
  <si>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</si>
  <si>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</si>
  <si>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</si>
  <si>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</si>
  <si>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</si>
  <si>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</si>
  <si>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</si>
  <si>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</si>
  <si>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</si>
  <si>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</si>
  <si>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</si>
  <si>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</si>
  <si>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</si>
  <si>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</si>
  <si>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</si>
  <si>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</si>
  <si>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</si>
  <si>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</si>
  <si>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</si>
  <si>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</si>
  <si>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</si>
  <si>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</si>
  <si>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</si>
  <si>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</si>
  <si>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</si>
  <si>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</si>
  <si>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</si>
  <si>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Rîşcani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</si>
  <si>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</si>
  <si>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</si>
  <si>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</si>
  <si>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</si>
  <si>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</si>
  <si>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</si>
  <si>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</si>
  <si>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</si>
  <si>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</si>
  <si>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</si>
  <si>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</si>
  <si>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</si>
  <si>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</si>
  <si>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</si>
  <si>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</si>
  <si>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</si>
  <si>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</si>
  <si>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</si>
  <si>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</si>
  <si>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</si>
  <si>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</si>
  <si>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</si>
  <si>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</si>
  <si>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</si>
  <si>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</si>
  <si>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</si>
  <si>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</si>
  <si>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</si>
  <si>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</si>
  <si>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</si>
  <si>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lei</t>
  </si>
  <si>
    <t>Pererita</t>
  </si>
  <si>
    <t>Rîșcani</t>
  </si>
  <si>
    <t>or.Cantemir</t>
  </si>
  <si>
    <t>Orașul Glodeni</t>
  </si>
  <si>
    <t>Orașul Leova</t>
  </si>
  <si>
    <t>Orașul Nisporeni</t>
  </si>
  <si>
    <t>Orașul Rezina</t>
  </si>
  <si>
    <t>Orașul Telenești</t>
  </si>
  <si>
    <t>Orașul Taraclia</t>
  </si>
  <si>
    <t>Orașul Șoldănești</t>
  </si>
  <si>
    <t>Orașul Sîngerei</t>
  </si>
  <si>
    <t>Orașul Rîşcani</t>
  </si>
  <si>
    <t>Orașul Ialoveni</t>
  </si>
  <si>
    <t>Orașul Florești</t>
  </si>
  <si>
    <t>Orașul Basarabeasca</t>
  </si>
  <si>
    <t>Orașul Briceni</t>
  </si>
  <si>
    <t>Orașul Cantemir</t>
  </si>
  <si>
    <t>Orașul Călărași</t>
  </si>
  <si>
    <t>Orașul Căușeni</t>
  </si>
  <si>
    <t>Orașul Cimișlia</t>
  </si>
  <si>
    <t>Orașul Criuleni</t>
  </si>
  <si>
    <t>Orașul Fălești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</si>
  <si>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</si>
  <si>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</si>
  <si>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</si>
  <si>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</si>
  <si>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</si>
  <si>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</si>
  <si>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</si>
  <si>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</si>
  <si>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</si>
  <si>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</si>
  <si>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</si>
  <si>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</si>
  <si>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</si>
  <si>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</si>
  <si>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</si>
  <si>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</si>
  <si>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</si>
  <si>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</si>
  <si>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</si>
  <si>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</si>
  <si>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</si>
  <si>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</si>
  <si>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</si>
  <si>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mun. Strășeni</t>
  </si>
  <si>
    <t>orașul Ștefan Vodă</t>
  </si>
  <si>
    <t xml:space="preserve">(cu excepția UTA Gagauzia) </t>
  </si>
  <si>
    <t>or.Dondușeni</t>
  </si>
  <si>
    <t>Or.Drochia</t>
  </si>
  <si>
    <t>Cote IVPF</t>
  </si>
  <si>
    <t>nivel I - 100%</t>
  </si>
  <si>
    <t>nivel II - 25%</t>
  </si>
  <si>
    <t>Chisinau - 50%</t>
  </si>
  <si>
    <t>Balti - 50%</t>
  </si>
  <si>
    <t>Cota in FSF, %</t>
  </si>
  <si>
    <t>orase resedinta - 50%</t>
  </si>
  <si>
    <t>municipii resedinta - 50%</t>
  </si>
  <si>
    <r>
      <t xml:space="preserve">Calculul TDG de la bugetul de stat la bugetele UAT pentru anul 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</si>
  <si>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Calculul  TDG de la bugetul de stat la bugetele locale pentru anul 2023          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</si>
  <si>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IVPJ (executat 2021)</t>
  </si>
  <si>
    <t>Fondul de susținere financiară pentru anul 2023= IVPF nealocat în baza execuției a. 2021</t>
  </si>
  <si>
    <t>Suhuluceni</t>
  </si>
  <si>
    <r>
      <t xml:space="preserve">Populația (locuitori)   </t>
    </r>
    <r>
      <rPr>
        <b/>
        <sz val="8"/>
        <rFont val="Times New Roman"/>
        <family val="1"/>
        <charset val="204"/>
      </rPr>
      <t>la situația din 1.01.2022</t>
    </r>
  </si>
  <si>
    <t>IVPJ (scontat 2022)</t>
  </si>
  <si>
    <t>Fondul de susținere financiară pentru anul 2024 (în baza scontat 2022)</t>
  </si>
  <si>
    <r>
      <t xml:space="preserve">Calculul TDG de la bugetul de stat la bugetele UAT pentru anul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</si>
  <si>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IVPJ (prognoza 2023)</t>
  </si>
  <si>
    <t>Fondul de susținere financiară pentru anul 2025 (în baza prognoza 2023)</t>
  </si>
  <si>
    <t>10=6/5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</si>
</sst>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(* #,##0_);_(* \(#,##0\);_(* &quot;-&quot;??_);_(@_)"/>
    <numFmt numFmtId="166" formatCode="#,##0.0"/>
    <numFmt numFmtId="167" formatCode="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62">
    <xf numFmtId="0" fontId="0" fillId="0" borderId="0"/>
    <xf numFmtId="0" fontId="9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5">
    <xf numFmtId="0" fontId="0" fillId="0" borderId="0" xfId="0"/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/>
    <xf numFmtId="4" fontId="5" fillId="2" borderId="1" xfId="2" applyNumberFormat="1" applyFont="1" applyFill="1" applyBorder="1" applyAlignment="1">
      <alignment horizontal="right" vertical="center"/>
    </xf>
    <xf numFmtId="4" fontId="6" fillId="2" borderId="1" xfId="2" applyNumberFormat="1" applyFont="1" applyFill="1" applyBorder="1"/>
    <xf numFmtId="4" fontId="4" fillId="2" borderId="1" xfId="2" applyNumberFormat="1" applyFont="1" applyFill="1" applyBorder="1" applyAlignment="1">
      <alignment horizontal="right" vertical="center"/>
    </xf>
    <xf numFmtId="0" fontId="0" fillId="2" borderId="0" xfId="0" applyFill="1"/>
    <xf numFmtId="0" fontId="11" fillId="2" borderId="1" xfId="0" applyNumberFormat="1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right"/>
    </xf>
    <xf numFmtId="166" fontId="10" fillId="2" borderId="1" xfId="0" applyNumberFormat="1" applyFont="1" applyFill="1" applyBorder="1"/>
    <xf numFmtId="166" fontId="11" fillId="2" borderId="1" xfId="0" applyNumberFormat="1" applyFont="1" applyFill="1" applyBorder="1"/>
    <xf numFmtId="0" fontId="11" fillId="2" borderId="0" xfId="0" applyFont="1" applyFill="1"/>
    <xf numFmtId="0" fontId="0" fillId="2" borderId="0" xfId="0" applyFill="1" applyAlignment="1">
      <alignment wrapText="1"/>
    </xf>
    <xf numFmtId="166" fontId="16" fillId="2" borderId="1" xfId="0" applyNumberFormat="1" applyFont="1" applyFill="1" applyBorder="1"/>
    <xf numFmtId="9" fontId="16" fillId="2" borderId="1" xfId="0" applyNumberFormat="1" applyFont="1" applyFill="1" applyBorder="1"/>
    <xf numFmtId="0" fontId="16" fillId="2" borderId="7" xfId="0" applyFont="1" applyFill="1" applyBorder="1" applyAlignment="1"/>
    <xf numFmtId="0" fontId="16" fillId="2" borderId="0" xfId="0" applyFont="1" applyFill="1" applyBorder="1"/>
    <xf numFmtId="9" fontId="16" fillId="2" borderId="1" xfId="0" applyNumberFormat="1" applyFont="1" applyFill="1" applyBorder="1" applyAlignment="1"/>
    <xf numFmtId="9" fontId="16" fillId="2" borderId="0" xfId="0" applyNumberFormat="1" applyFont="1" applyFill="1" applyBorder="1"/>
    <xf numFmtId="166" fontId="16" fillId="2" borderId="1" xfId="0" applyNumberFormat="1" applyFont="1" applyFill="1" applyBorder="1" applyAlignment="1"/>
    <xf numFmtId="0" fontId="17" fillId="2" borderId="1" xfId="0" applyFont="1" applyFill="1" applyBorder="1"/>
    <xf numFmtId="4" fontId="16" fillId="2" borderId="1" xfId="0" applyNumberFormat="1" applyFont="1" applyFill="1" applyBorder="1" applyAlignment="1">
      <alignment vertical="center" wrapText="1"/>
    </xf>
    <xf numFmtId="9" fontId="14" fillId="2" borderId="0" xfId="7" applyFont="1" applyFill="1"/>
    <xf numFmtId="0" fontId="14" fillId="2" borderId="0" xfId="0" applyFont="1" applyFill="1" applyAlignment="1">
      <alignment horizontal="center" vertical="center" wrapText="1"/>
    </xf>
    <xf numFmtId="0" fontId="0" fillId="2" borderId="0" xfId="0" applyNumberFormat="1" applyFill="1"/>
    <xf numFmtId="166" fontId="1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10" fillId="2" borderId="0" xfId="0" applyFont="1" applyFill="1" applyAlignment="1">
      <alignment horizontal="right"/>
    </xf>
    <xf numFmtId="166" fontId="11" fillId="2" borderId="0" xfId="0" applyNumberFormat="1" applyFont="1" applyFill="1"/>
    <xf numFmtId="166" fontId="14" fillId="2" borderId="1" xfId="0" applyNumberFormat="1" applyFont="1" applyFill="1" applyBorder="1"/>
    <xf numFmtId="0" fontId="5" fillId="2" borderId="1" xfId="0" applyFont="1" applyFill="1" applyBorder="1"/>
    <xf numFmtId="0" fontId="22" fillId="2" borderId="0" xfId="0" applyFont="1" applyFill="1"/>
    <xf numFmtId="0" fontId="4" fillId="2" borderId="0" xfId="0" applyFont="1" applyFill="1"/>
    <xf numFmtId="166" fontId="22" fillId="2" borderId="0" xfId="0" applyNumberFormat="1" applyFont="1" applyFill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66" fontId="4" fillId="2" borderId="0" xfId="0" applyNumberFormat="1" applyFont="1" applyFill="1"/>
    <xf numFmtId="0" fontId="5" fillId="2" borderId="1" xfId="9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6" fontId="5" fillId="2" borderId="1" xfId="0" applyNumberFormat="1" applyFont="1" applyFill="1" applyBorder="1"/>
    <xf numFmtId="0" fontId="4" fillId="2" borderId="1" xfId="9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4" fontId="4" fillId="2" borderId="1" xfId="6" applyNumberFormat="1" applyFont="1" applyFill="1" applyBorder="1" applyAlignment="1">
      <alignment horizontal="right"/>
    </xf>
    <xf numFmtId="166" fontId="4" fillId="2" borderId="1" xfId="0" applyNumberFormat="1" applyFont="1" applyFill="1" applyBorder="1"/>
    <xf numFmtId="0" fontId="4" fillId="2" borderId="1" xfId="9" applyFont="1" applyFill="1" applyBorder="1"/>
    <xf numFmtId="0" fontId="4" fillId="2" borderId="1" xfId="9" applyFont="1" applyFill="1" applyBorder="1" applyAlignment="1"/>
    <xf numFmtId="4" fontId="4" fillId="2" borderId="1" xfId="3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 wrapText="1"/>
    </xf>
    <xf numFmtId="166" fontId="27" fillId="2" borderId="0" xfId="0" applyNumberFormat="1" applyFont="1" applyFill="1"/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7" fillId="2" borderId="0" xfId="0" applyFont="1" applyFill="1" applyAlignment="1">
      <alignment horizontal="center"/>
    </xf>
    <xf numFmtId="0" fontId="27" fillId="2" borderId="0" xfId="0" applyFont="1" applyFill="1"/>
    <xf numFmtId="166" fontId="4" fillId="2" borderId="0" xfId="0" applyNumberFormat="1" applyFont="1" applyFill="1" applyBorder="1"/>
    <xf numFmtId="0" fontId="13" fillId="2" borderId="0" xfId="0" applyFont="1" applyFill="1" applyAlignment="1">
      <alignment vertical="center" wrapText="1"/>
    </xf>
    <xf numFmtId="0" fontId="4" fillId="2" borderId="14" xfId="0" applyNumberFormat="1" applyFont="1" applyFill="1" applyBorder="1" applyAlignment="1">
      <alignment horizontal="center"/>
    </xf>
    <xf numFmtId="0" fontId="4" fillId="2" borderId="14" xfId="0" applyFont="1" applyFill="1" applyBorder="1"/>
    <xf numFmtId="166" fontId="10" fillId="2" borderId="15" xfId="0" applyNumberFormat="1" applyFont="1" applyFill="1" applyBorder="1" applyAlignment="1">
      <alignment horizontal="right"/>
    </xf>
    <xf numFmtId="166" fontId="11" fillId="2" borderId="0" xfId="0" applyNumberFormat="1" applyFont="1" applyFill="1" applyBorder="1"/>
    <xf numFmtId="0" fontId="5" fillId="2" borderId="14" xfId="0" applyFont="1" applyFill="1" applyBorder="1"/>
    <xf numFmtId="166" fontId="10" fillId="2" borderId="15" xfId="0" applyNumberFormat="1" applyFont="1" applyFill="1" applyBorder="1"/>
    <xf numFmtId="166" fontId="11" fillId="2" borderId="15" xfId="0" applyNumberFormat="1" applyFont="1" applyFill="1" applyBorder="1"/>
    <xf numFmtId="0" fontId="4" fillId="2" borderId="0" xfId="0" applyFont="1" applyFill="1" applyBorder="1"/>
    <xf numFmtId="0" fontId="11" fillId="2" borderId="0" xfId="0" applyFont="1" applyFill="1" applyBorder="1"/>
    <xf numFmtId="0" fontId="4" fillId="2" borderId="16" xfId="0" applyFont="1" applyFill="1" applyBorder="1"/>
    <xf numFmtId="0" fontId="4" fillId="2" borderId="17" xfId="9" applyFont="1" applyFill="1" applyBorder="1"/>
    <xf numFmtId="0" fontId="4" fillId="2" borderId="17" xfId="0" applyFont="1" applyFill="1" applyBorder="1"/>
    <xf numFmtId="4" fontId="4" fillId="2" borderId="17" xfId="0" applyNumberFormat="1" applyFont="1" applyFill="1" applyBorder="1" applyAlignment="1">
      <alignment horizontal="right" vertical="center"/>
    </xf>
    <xf numFmtId="166" fontId="4" fillId="2" borderId="17" xfId="0" applyNumberFormat="1" applyFont="1" applyFill="1" applyBorder="1"/>
    <xf numFmtId="166" fontId="11" fillId="2" borderId="17" xfId="0" applyNumberFormat="1" applyFont="1" applyFill="1" applyBorder="1"/>
    <xf numFmtId="166" fontId="11" fillId="2" borderId="18" xfId="0" applyNumberFormat="1" applyFont="1" applyFill="1" applyBorder="1"/>
    <xf numFmtId="166" fontId="27" fillId="2" borderId="0" xfId="0" applyNumberFormat="1" applyFont="1" applyFill="1" applyAlignment="1">
      <alignment horizontal="center"/>
    </xf>
    <xf numFmtId="166" fontId="22" fillId="2" borderId="0" xfId="0" applyNumberFormat="1" applyFont="1" applyFill="1" applyAlignment="1">
      <alignment horizontal="left"/>
    </xf>
    <xf numFmtId="0" fontId="28" fillId="2" borderId="0" xfId="0" applyFont="1" applyFill="1"/>
    <xf numFmtId="0" fontId="27" fillId="2" borderId="0" xfId="0" applyFont="1" applyFill="1" applyAlignment="1">
      <alignment horizontal="left"/>
    </xf>
    <xf numFmtId="166" fontId="0" fillId="2" borderId="0" xfId="0" applyNumberFormat="1" applyFont="1" applyFill="1"/>
    <xf numFmtId="0" fontId="11" fillId="2" borderId="0" xfId="0" applyFont="1" applyFill="1" applyAlignment="1"/>
    <xf numFmtId="9" fontId="17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2" borderId="7" xfId="0" applyNumberFormat="1" applyFont="1" applyFill="1" applyBorder="1" applyAlignment="1">
      <alignment horizontal="center"/>
    </xf>
    <xf numFmtId="166" fontId="14" fillId="2" borderId="3" xfId="0" applyNumberFormat="1" applyFont="1" applyFill="1" applyBorder="1"/>
    <xf numFmtId="1" fontId="11" fillId="2" borderId="1" xfId="0" applyNumberFormat="1" applyFont="1" applyFill="1" applyBorder="1"/>
    <xf numFmtId="0" fontId="30" fillId="2" borderId="0" xfId="0" applyFont="1" applyFill="1" applyBorder="1" applyAlignment="1">
      <alignment horizontal="center" vertical="center" wrapText="1"/>
    </xf>
    <xf numFmtId="0" fontId="31" fillId="2" borderId="0" xfId="0" applyFont="1" applyFill="1" applyBorder="1" applyAlignment="1">
      <alignment horizontal="center" vertical="center"/>
    </xf>
    <xf numFmtId="166" fontId="3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1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32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vertical="center" wrapText="1"/>
    </xf>
    <xf numFmtId="166" fontId="0" fillId="2" borderId="0" xfId="0" applyNumberFormat="1" applyFill="1"/>
    <xf numFmtId="166" fontId="0" fillId="2" borderId="0" xfId="0" applyNumberFormat="1" applyFill="1" applyAlignment="1">
      <alignment wrapText="1"/>
    </xf>
    <xf numFmtId="166" fontId="0" fillId="2" borderId="0" xfId="0" applyNumberFormat="1" applyFill="1" applyAlignment="1">
      <alignment horizontal="right"/>
    </xf>
    <xf numFmtId="166" fontId="34" fillId="2" borderId="1" xfId="0" applyNumberFormat="1" applyFont="1" applyFill="1" applyBorder="1" applyAlignment="1">
      <alignment horizontal="right"/>
    </xf>
    <xf numFmtId="166" fontId="27" fillId="2" borderId="0" xfId="0" applyNumberFormat="1" applyFont="1" applyFill="1" applyAlignment="1">
      <alignment horizontal="left"/>
    </xf>
    <xf numFmtId="166" fontId="25" fillId="2" borderId="1" xfId="531" applyNumberFormat="1" applyFont="1" applyFill="1" applyBorder="1"/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6" fontId="4" fillId="2" borderId="15" xfId="0" applyNumberFormat="1" applyFont="1" applyFill="1" applyBorder="1"/>
    <xf numFmtId="0" fontId="26" fillId="2" borderId="0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right" vertical="center" wrapText="1"/>
    </xf>
    <xf numFmtId="0" fontId="22" fillId="2" borderId="0" xfId="0" applyNumberFormat="1" applyFont="1" applyFill="1"/>
    <xf numFmtId="166" fontId="4" fillId="2" borderId="1" xfId="0" applyNumberFormat="1" applyFont="1" applyFill="1" applyBorder="1" applyAlignment="1">
      <alignment horizontal="center"/>
    </xf>
    <xf numFmtId="0" fontId="4" fillId="2" borderId="7" xfId="0" applyNumberFormat="1" applyFont="1" applyFill="1" applyBorder="1" applyAlignment="1">
      <alignment horizontal="center"/>
    </xf>
    <xf numFmtId="166" fontId="5" fillId="2" borderId="7" xfId="0" applyNumberFormat="1" applyFont="1" applyFill="1" applyBorder="1" applyAlignment="1">
      <alignment horizontal="right"/>
    </xf>
    <xf numFmtId="166" fontId="5" fillId="2" borderId="7" xfId="0" applyNumberFormat="1" applyFont="1" applyFill="1" applyBorder="1"/>
    <xf numFmtId="166" fontId="4" fillId="2" borderId="7" xfId="0" applyNumberFormat="1" applyFont="1" applyFill="1" applyBorder="1"/>
    <xf numFmtId="166" fontId="4" fillId="2" borderId="8" xfId="0" applyNumberFormat="1" applyFont="1" applyFill="1" applyBorder="1"/>
    <xf numFmtId="0" fontId="0" fillId="3" borderId="0" xfId="0" applyFill="1"/>
    <xf numFmtId="167" fontId="22" fillId="2" borderId="0" xfId="0" applyNumberFormat="1" applyFont="1" applyFill="1"/>
    <xf numFmtId="0" fontId="0" fillId="3" borderId="0" xfId="0" applyFill="1" applyAlignment="1">
      <alignment wrapText="1"/>
    </xf>
    <xf numFmtId="0" fontId="0" fillId="3" borderId="0" xfId="0" applyNumberFormat="1" applyFill="1"/>
    <xf numFmtId="0" fontId="22" fillId="3" borderId="0" xfId="0" applyFont="1" applyFill="1"/>
    <xf numFmtId="166" fontId="5" fillId="2" borderId="0" xfId="0" applyNumberFormat="1" applyFont="1" applyFill="1" applyBorder="1"/>
    <xf numFmtId="166" fontId="26" fillId="2" borderId="1" xfId="531" applyNumberFormat="1" applyFont="1" applyFill="1" applyBorder="1"/>
    <xf numFmtId="166" fontId="4" fillId="2" borderId="1" xfId="531" applyNumberFormat="1" applyFont="1" applyFill="1" applyBorder="1"/>
    <xf numFmtId="166" fontId="26" fillId="2" borderId="17" xfId="531" applyNumberFormat="1" applyFont="1" applyFill="1" applyBorder="1"/>
    <xf numFmtId="3" fontId="4" fillId="2" borderId="1" xfId="0" applyNumberFormat="1" applyFont="1" applyFill="1" applyBorder="1" applyAlignment="1">
      <alignment horizontal="right" wrapText="1"/>
    </xf>
    <xf numFmtId="3" fontId="4" fillId="2" borderId="4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right" vertical="center"/>
    </xf>
    <xf numFmtId="165" fontId="4" fillId="2" borderId="1" xfId="8" applyNumberFormat="1" applyFont="1" applyFill="1" applyBorder="1" applyAlignment="1">
      <alignment horizontal="right" vertical="center"/>
    </xf>
    <xf numFmtId="3" fontId="4" fillId="2" borderId="17" xfId="0" applyNumberFormat="1" applyFont="1" applyFill="1" applyBorder="1" applyAlignment="1">
      <alignment horizontal="right" wrapText="1"/>
    </xf>
    <xf numFmtId="166" fontId="36" fillId="2" borderId="0" xfId="0" applyNumberFormat="1" applyFont="1" applyFill="1" applyBorder="1"/>
    <xf numFmtId="3" fontId="22" fillId="2" borderId="0" xfId="0" applyNumberFormat="1" applyFont="1" applyFill="1"/>
    <xf numFmtId="3" fontId="4" fillId="2" borderId="1" xfId="0" applyNumberFormat="1" applyFont="1" applyFill="1" applyBorder="1" applyAlignment="1">
      <alignment horizontal="center"/>
    </xf>
    <xf numFmtId="166" fontId="33" fillId="2" borderId="1" xfId="0" applyNumberFormat="1" applyFont="1" applyFill="1" applyBorder="1"/>
    <xf numFmtId="166" fontId="37" fillId="2" borderId="0" xfId="0" applyNumberFormat="1" applyFont="1" applyFill="1"/>
    <xf numFmtId="166" fontId="5" fillId="2" borderId="1" xfId="2" applyNumberFormat="1" applyFont="1" applyFill="1" applyBorder="1" applyAlignment="1">
      <alignment horizontal="right" vertical="center"/>
    </xf>
    <xf numFmtId="166" fontId="4" fillId="2" borderId="1" xfId="555" applyNumberFormat="1" applyFont="1" applyFill="1" applyBorder="1"/>
    <xf numFmtId="166" fontId="5" fillId="2" borderId="0" xfId="0" applyNumberFormat="1" applyFont="1" applyFill="1"/>
    <xf numFmtId="166" fontId="25" fillId="2" borderId="1" xfId="561" applyNumberFormat="1" applyFont="1" applyFill="1" applyBorder="1"/>
    <xf numFmtId="166" fontId="25" fillId="2" borderId="1" xfId="567" applyNumberFormat="1" applyFont="1" applyFill="1" applyBorder="1"/>
    <xf numFmtId="166" fontId="25" fillId="2" borderId="1" xfId="573" applyNumberFormat="1" applyFont="1" applyFill="1" applyBorder="1"/>
    <xf numFmtId="166" fontId="25" fillId="2" borderId="1" xfId="579" applyNumberFormat="1" applyFont="1" applyFill="1" applyBorder="1"/>
    <xf numFmtId="166" fontId="25" fillId="2" borderId="1" xfId="585" applyNumberFormat="1" applyFont="1" applyFill="1" applyBorder="1"/>
    <xf numFmtId="166" fontId="25" fillId="2" borderId="1" xfId="591" applyNumberFormat="1" applyFont="1" applyFill="1" applyBorder="1"/>
    <xf numFmtId="166" fontId="25" fillId="2" borderId="1" xfId="597" applyNumberFormat="1" applyFont="1" applyFill="1" applyBorder="1"/>
    <xf numFmtId="166" fontId="25" fillId="2" borderId="1" xfId="603" applyNumberFormat="1" applyFont="1" applyFill="1" applyBorder="1"/>
    <xf numFmtId="166" fontId="25" fillId="2" borderId="1" xfId="609" applyNumberFormat="1" applyFont="1" applyFill="1" applyBorder="1"/>
    <xf numFmtId="166" fontId="25" fillId="2" borderId="1" xfId="615" applyNumberFormat="1" applyFont="1" applyFill="1" applyBorder="1"/>
    <xf numFmtId="166" fontId="25" fillId="2" borderId="1" xfId="621" applyNumberFormat="1" applyFont="1" applyFill="1" applyBorder="1"/>
    <xf numFmtId="166" fontId="25" fillId="2" borderId="1" xfId="627" applyNumberFormat="1" applyFont="1" applyFill="1" applyBorder="1"/>
    <xf numFmtId="166" fontId="25" fillId="2" borderId="1" xfId="633" applyNumberFormat="1" applyFont="1" applyFill="1" applyBorder="1"/>
    <xf numFmtId="166" fontId="25" fillId="2" borderId="1" xfId="639" applyNumberFormat="1" applyFont="1" applyFill="1" applyBorder="1"/>
    <xf numFmtId="166" fontId="25" fillId="2" borderId="1" xfId="645" applyNumberFormat="1" applyFont="1" applyFill="1" applyBorder="1"/>
    <xf numFmtId="166" fontId="25" fillId="2" borderId="1" xfId="651" applyNumberFormat="1" applyFont="1" applyFill="1" applyBorder="1"/>
    <xf numFmtId="166" fontId="25" fillId="2" borderId="1" xfId="657" applyNumberFormat="1" applyFont="1" applyFill="1" applyBorder="1"/>
    <xf numFmtId="166" fontId="25" fillId="2" borderId="1" xfId="663" applyNumberFormat="1" applyFont="1" applyFill="1" applyBorder="1"/>
    <xf numFmtId="166" fontId="25" fillId="2" borderId="1" xfId="669" applyNumberFormat="1" applyFont="1" applyFill="1" applyBorder="1"/>
    <xf numFmtId="166" fontId="25" fillId="2" borderId="1" xfId="675" applyNumberFormat="1" applyFont="1" applyFill="1" applyBorder="1"/>
    <xf numFmtId="166" fontId="25" fillId="2" borderId="1" xfId="681" applyNumberFormat="1" applyFont="1" applyFill="1" applyBorder="1"/>
    <xf numFmtId="166" fontId="25" fillId="2" borderId="1" xfId="687" applyNumberFormat="1" applyFont="1" applyFill="1" applyBorder="1"/>
    <xf numFmtId="166" fontId="25" fillId="2" borderId="1" xfId="693" applyNumberFormat="1" applyFont="1" applyFill="1" applyBorder="1"/>
    <xf numFmtId="166" fontId="25" fillId="2" borderId="1" xfId="699" applyNumberFormat="1" applyFont="1" applyFill="1" applyBorder="1"/>
    <xf numFmtId="166" fontId="25" fillId="2" borderId="1" xfId="705" applyNumberFormat="1" applyFont="1" applyFill="1" applyBorder="1"/>
    <xf numFmtId="166" fontId="25" fillId="2" borderId="1" xfId="711" applyNumberFormat="1" applyFont="1" applyFill="1" applyBorder="1"/>
    <xf numFmtId="166" fontId="25" fillId="2" borderId="1" xfId="717" applyNumberFormat="1" applyFont="1" applyFill="1" applyBorder="1"/>
    <xf numFmtId="166" fontId="25" fillId="2" borderId="1" xfId="723" applyNumberFormat="1" applyFont="1" applyFill="1" applyBorder="1"/>
    <xf numFmtId="166" fontId="25" fillId="2" borderId="1" xfId="729" applyNumberFormat="1" applyFont="1" applyFill="1" applyBorder="1"/>
    <xf numFmtId="166" fontId="25" fillId="2" borderId="1" xfId="735" applyNumberFormat="1" applyFont="1" applyFill="1" applyBorder="1"/>
    <xf numFmtId="166" fontId="25" fillId="2" borderId="1" xfId="741" applyNumberFormat="1" applyFont="1" applyFill="1" applyBorder="1"/>
    <xf numFmtId="166" fontId="25" fillId="2" borderId="1" xfId="747" applyNumberFormat="1" applyFont="1" applyFill="1" applyBorder="1"/>
    <xf numFmtId="166" fontId="25" fillId="2" borderId="1" xfId="753" applyNumberFormat="1" applyFont="1" applyFill="1" applyBorder="1"/>
    <xf numFmtId="166" fontId="35" fillId="2" borderId="0" xfId="0" applyNumberFormat="1" applyFont="1" applyFill="1"/>
    <xf numFmtId="166" fontId="25" fillId="2" borderId="1" xfId="357" applyNumberFormat="1" applyFont="1" applyFill="1" applyBorder="1"/>
    <xf numFmtId="0" fontId="4" fillId="2" borderId="8" xfId="0" applyFont="1" applyFill="1" applyBorder="1"/>
    <xf numFmtId="166" fontId="25" fillId="2" borderId="1" xfId="363" applyNumberFormat="1" applyFont="1" applyFill="1" applyBorder="1"/>
    <xf numFmtId="166" fontId="25" fillId="2" borderId="1" xfId="369" applyNumberFormat="1" applyFont="1" applyFill="1" applyBorder="1"/>
    <xf numFmtId="166" fontId="25" fillId="2" borderId="1" xfId="375" applyNumberFormat="1" applyFont="1" applyFill="1" applyBorder="1"/>
    <xf numFmtId="166" fontId="25" fillId="2" borderId="1" xfId="381" applyNumberFormat="1" applyFont="1" applyFill="1" applyBorder="1"/>
    <xf numFmtId="166" fontId="25" fillId="2" borderId="1" xfId="387" applyNumberFormat="1" applyFont="1" applyFill="1" applyBorder="1"/>
    <xf numFmtId="166" fontId="25" fillId="2" borderId="1" xfId="393" applyNumberFormat="1" applyFont="1" applyFill="1" applyBorder="1"/>
    <xf numFmtId="166" fontId="25" fillId="2" borderId="1" xfId="399" applyNumberFormat="1" applyFont="1" applyFill="1" applyBorder="1"/>
    <xf numFmtId="166" fontId="25" fillId="2" borderId="1" xfId="405" applyNumberFormat="1" applyFont="1" applyFill="1" applyBorder="1"/>
    <xf numFmtId="166" fontId="25" fillId="2" borderId="1" xfId="411" applyNumberFormat="1" applyFont="1" applyFill="1" applyBorder="1"/>
    <xf numFmtId="166" fontId="25" fillId="2" borderId="1" xfId="417" applyNumberFormat="1" applyFont="1" applyFill="1" applyBorder="1"/>
    <xf numFmtId="166" fontId="25" fillId="2" borderId="1" xfId="423" applyNumberFormat="1" applyFont="1" applyFill="1" applyBorder="1"/>
    <xf numFmtId="166" fontId="25" fillId="2" borderId="1" xfId="429" applyNumberFormat="1" applyFont="1" applyFill="1" applyBorder="1"/>
    <xf numFmtId="166" fontId="25" fillId="2" borderId="1" xfId="435" applyNumberFormat="1" applyFont="1" applyFill="1" applyBorder="1"/>
    <xf numFmtId="166" fontId="25" fillId="2" borderId="1" xfId="441" applyNumberFormat="1" applyFont="1" applyFill="1" applyBorder="1"/>
    <xf numFmtId="166" fontId="25" fillId="2" borderId="1" xfId="447" applyNumberFormat="1" applyFont="1" applyFill="1" applyBorder="1"/>
    <xf numFmtId="166" fontId="25" fillId="2" borderId="1" xfId="453" applyNumberFormat="1" applyFont="1" applyFill="1" applyBorder="1"/>
    <xf numFmtId="166" fontId="25" fillId="2" borderId="1" xfId="459" applyNumberFormat="1" applyFont="1" applyFill="1" applyBorder="1"/>
    <xf numFmtId="166" fontId="25" fillId="2" borderId="1" xfId="465" applyNumberFormat="1" applyFont="1" applyFill="1" applyBorder="1"/>
    <xf numFmtId="166" fontId="25" fillId="2" borderId="1" xfId="471" applyNumberFormat="1" applyFont="1" applyFill="1" applyBorder="1"/>
    <xf numFmtId="166" fontId="25" fillId="2" borderId="1" xfId="477" applyNumberFormat="1" applyFont="1" applyFill="1" applyBorder="1"/>
    <xf numFmtId="166" fontId="25" fillId="2" borderId="1" xfId="483" applyNumberFormat="1" applyFont="1" applyFill="1" applyBorder="1"/>
    <xf numFmtId="166" fontId="25" fillId="2" borderId="1" xfId="489" applyNumberFormat="1" applyFont="1" applyFill="1" applyBorder="1"/>
    <xf numFmtId="166" fontId="25" fillId="2" borderId="1" xfId="495" applyNumberFormat="1" applyFont="1" applyFill="1" applyBorder="1"/>
    <xf numFmtId="166" fontId="25" fillId="2" borderId="1" xfId="501" applyNumberFormat="1" applyFont="1" applyFill="1" applyBorder="1"/>
    <xf numFmtId="166" fontId="25" fillId="2" borderId="1" xfId="507" applyNumberFormat="1" applyFont="1" applyFill="1" applyBorder="1"/>
    <xf numFmtId="166" fontId="25" fillId="2" borderId="1" xfId="513" applyNumberFormat="1" applyFont="1" applyFill="1" applyBorder="1"/>
    <xf numFmtId="166" fontId="25" fillId="2" borderId="1" xfId="519" applyNumberFormat="1" applyFont="1" applyFill="1" applyBorder="1"/>
    <xf numFmtId="166" fontId="25" fillId="2" borderId="1" xfId="525" applyNumberFormat="1" applyFont="1" applyFill="1" applyBorder="1"/>
    <xf numFmtId="166" fontId="25" fillId="2" borderId="1" xfId="537" applyNumberFormat="1" applyFont="1" applyFill="1" applyBorder="1"/>
    <xf numFmtId="166" fontId="25" fillId="2" borderId="1" xfId="543" applyNumberFormat="1" applyFont="1" applyFill="1" applyBorder="1"/>
    <xf numFmtId="166" fontId="25" fillId="2" borderId="1" xfId="549" applyNumberFormat="1" applyFont="1" applyFill="1" applyBorder="1"/>
    <xf numFmtId="166" fontId="10" fillId="2" borderId="7" xfId="0" applyNumberFormat="1" applyFont="1" applyFill="1" applyBorder="1" applyAlignment="1">
      <alignment horizontal="right"/>
    </xf>
    <xf numFmtId="0" fontId="34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 wrapText="1"/>
    </xf>
    <xf numFmtId="0" fontId="23" fillId="2" borderId="19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3" fillId="2" borderId="20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center" vertical="center" textRotation="90" wrapText="1"/>
    </xf>
    <xf numFmtId="0" fontId="24" fillId="2" borderId="4" xfId="0" applyFont="1" applyFill="1" applyBorder="1" applyAlignment="1">
      <alignment horizontal="center" vertical="center" textRotation="90" wrapText="1"/>
    </xf>
    <xf numFmtId="0" fontId="24" fillId="2" borderId="3" xfId="0" applyFont="1" applyFill="1" applyBorder="1" applyAlignment="1">
      <alignment horizontal="center" vertical="center" textRotation="90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7" fillId="2" borderId="7" xfId="0" applyFont="1" applyFill="1" applyBorder="1" applyAlignment="1">
      <alignment horizontal="left"/>
    </xf>
    <xf numFmtId="0" fontId="17" fillId="2" borderId="8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0" fontId="16" fillId="2" borderId="8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 wrapText="1"/>
    </xf>
    <xf numFmtId="0" fontId="14" fillId="2" borderId="8" xfId="0" applyFont="1" applyFill="1" applyBorder="1" applyAlignment="1">
      <alignment horizontal="left" wrapText="1"/>
    </xf>
    <xf numFmtId="0" fontId="13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wrapText="1"/>
    </xf>
    <xf numFmtId="0" fontId="14" fillId="2" borderId="12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0" fontId="38" fillId="2" borderId="2" xfId="0" applyFont="1" applyFill="1" applyBorder="1" applyAlignment="1">
      <alignment horizontal="center" vertical="center" textRotation="90" wrapText="1"/>
    </xf>
    <xf numFmtId="0" fontId="38" fillId="2" borderId="4" xfId="0" applyFont="1" applyFill="1" applyBorder="1" applyAlignment="1">
      <alignment horizontal="center" vertical="center" textRotation="90" wrapText="1"/>
    </xf>
    <xf numFmtId="0" fontId="38" fillId="2" borderId="3" xfId="0" applyFont="1" applyFill="1" applyBorder="1" applyAlignment="1">
      <alignment horizontal="center" vertical="center" textRotation="90" wrapText="1"/>
    </xf>
    <xf numFmtId="1" fontId="39" fillId="2" borderId="1" xfId="0" applyNumberFormat="1" applyFont="1" applyFill="1" applyBorder="1"/>
  </cellXfs>
  <cellStyles count="762">
    <cellStyle name="Comma" xfId="8" builtinId="3"/>
    <cellStyle name="Normal" xfId="0" builtinId="0"/>
    <cellStyle name="Normal_Sheet1" xfId="9"/>
    <cellStyle name="Normal_Sheet1 100" xfId="531"/>
    <cellStyle name="Normal_Sheet1 101" xfId="537"/>
    <cellStyle name="Normal_Sheet1 102" xfId="543"/>
    <cellStyle name="Normal_Sheet1 103" xfId="549"/>
    <cellStyle name="Normal_Sheet1 104" xfId="555"/>
    <cellStyle name="Normal_Sheet1 105" xfId="561"/>
    <cellStyle name="Normal_Sheet1 106" xfId="567"/>
    <cellStyle name="Normal_Sheet1 107" xfId="573"/>
    <cellStyle name="Normal_Sheet1 108" xfId="579"/>
    <cellStyle name="Normal_Sheet1 109" xfId="585"/>
    <cellStyle name="Normal_Sheet1 110" xfId="591"/>
    <cellStyle name="Normal_Sheet1 111" xfId="597"/>
    <cellStyle name="Normal_Sheet1 112" xfId="603"/>
    <cellStyle name="Normal_Sheet1 113" xfId="609"/>
    <cellStyle name="Normal_Sheet1 114" xfId="615"/>
    <cellStyle name="Normal_Sheet1 115" xfId="621"/>
    <cellStyle name="Normal_Sheet1 116" xfId="627"/>
    <cellStyle name="Normal_Sheet1 117" xfId="633"/>
    <cellStyle name="Normal_Sheet1 118" xfId="639"/>
    <cellStyle name="Normal_Sheet1 119" xfId="645"/>
    <cellStyle name="Normal_Sheet1 120" xfId="651"/>
    <cellStyle name="Normal_Sheet1 121" xfId="657"/>
    <cellStyle name="Normal_Sheet1 122" xfId="663"/>
    <cellStyle name="Normal_Sheet1 123" xfId="669"/>
    <cellStyle name="Normal_Sheet1 124" xfId="675"/>
    <cellStyle name="Normal_Sheet1 125" xfId="681"/>
    <cellStyle name="Normal_Sheet1 126" xfId="687"/>
    <cellStyle name="Normal_Sheet1 127" xfId="693"/>
    <cellStyle name="Normal_Sheet1 128" xfId="699"/>
    <cellStyle name="Normal_Sheet1 129" xfId="705"/>
    <cellStyle name="Normal_Sheet1 130" xfId="711"/>
    <cellStyle name="Normal_Sheet1 131" xfId="717"/>
    <cellStyle name="Normal_Sheet1 132" xfId="723"/>
    <cellStyle name="Normal_Sheet1 133" xfId="729"/>
    <cellStyle name="Normal_Sheet1 134" xfId="735"/>
    <cellStyle name="Normal_Sheet1 135" xfId="741"/>
    <cellStyle name="Normal_Sheet1 136" xfId="747"/>
    <cellStyle name="Normal_Sheet1 137" xfId="753"/>
    <cellStyle name="Normal_Sheet1 71" xfId="357"/>
    <cellStyle name="Normal_Sheet1 72" xfId="363"/>
    <cellStyle name="Normal_Sheet1 73" xfId="369"/>
    <cellStyle name="Normal_Sheet1 74" xfId="375"/>
    <cellStyle name="Normal_Sheet1 75" xfId="381"/>
    <cellStyle name="Normal_Sheet1 76" xfId="387"/>
    <cellStyle name="Normal_Sheet1 77" xfId="393"/>
    <cellStyle name="Normal_Sheet1 78" xfId="399"/>
    <cellStyle name="Normal_Sheet1 79" xfId="405"/>
    <cellStyle name="Normal_Sheet1 80" xfId="411"/>
    <cellStyle name="Normal_Sheet1 81" xfId="417"/>
    <cellStyle name="Normal_Sheet1 82" xfId="423"/>
    <cellStyle name="Normal_Sheet1 83" xfId="429"/>
    <cellStyle name="Normal_Sheet1 84" xfId="435"/>
    <cellStyle name="Normal_Sheet1 85" xfId="441"/>
    <cellStyle name="Normal_Sheet1 86" xfId="447"/>
    <cellStyle name="Normal_Sheet1 87" xfId="453"/>
    <cellStyle name="Normal_Sheet1 88" xfId="459"/>
    <cellStyle name="Normal_Sheet1 89" xfId="465"/>
    <cellStyle name="Normal_Sheet1 90" xfId="471"/>
    <cellStyle name="Normal_Sheet1 91" xfId="477"/>
    <cellStyle name="Normal_Sheet1 92" xfId="483"/>
    <cellStyle name="Normal_Sheet1 93" xfId="489"/>
    <cellStyle name="Normal_Sheet1 94" xfId="495"/>
    <cellStyle name="Normal_Sheet1 95" xfId="501"/>
    <cellStyle name="Normal_Sheet1 96" xfId="507"/>
    <cellStyle name="Normal_Sheet1 97" xfId="513"/>
    <cellStyle name="Normal_Sheet1 98" xfId="519"/>
    <cellStyle name="Normal_Sheet1 99" xfId="525"/>
    <cellStyle name="Percent" xfId="7" builtinId="5"/>
    <cellStyle name="Обычный 2" xfId="1"/>
    <cellStyle name="Обычный 2 10" xfId="38"/>
    <cellStyle name="Обычный 2 100" xfId="515"/>
    <cellStyle name="Обычный 2 101" xfId="521"/>
    <cellStyle name="Обычный 2 102" xfId="527"/>
    <cellStyle name="Обычный 2 103" xfId="533"/>
    <cellStyle name="Обычный 2 104" xfId="539"/>
    <cellStyle name="Обычный 2 105" xfId="545"/>
    <cellStyle name="Обычный 2 106" xfId="551"/>
    <cellStyle name="Обычный 2 107" xfId="557"/>
    <cellStyle name="Обычный 2 108" xfId="563"/>
    <cellStyle name="Обычный 2 109" xfId="569"/>
    <cellStyle name="Обычный 2 11" xfId="43"/>
    <cellStyle name="Обычный 2 110" xfId="575"/>
    <cellStyle name="Обычный 2 111" xfId="581"/>
    <cellStyle name="Обычный 2 112" xfId="587"/>
    <cellStyle name="Обычный 2 113" xfId="593"/>
    <cellStyle name="Обычный 2 114" xfId="599"/>
    <cellStyle name="Обычный 2 115" xfId="605"/>
    <cellStyle name="Обычный 2 116" xfId="611"/>
    <cellStyle name="Обычный 2 117" xfId="617"/>
    <cellStyle name="Обычный 2 118" xfId="623"/>
    <cellStyle name="Обычный 2 119" xfId="629"/>
    <cellStyle name="Обычный 2 12" xfId="48"/>
    <cellStyle name="Обычный 2 120" xfId="635"/>
    <cellStyle name="Обычный 2 121" xfId="641"/>
    <cellStyle name="Обычный 2 122" xfId="647"/>
    <cellStyle name="Обычный 2 123" xfId="653"/>
    <cellStyle name="Обычный 2 124" xfId="659"/>
    <cellStyle name="Обычный 2 125" xfId="665"/>
    <cellStyle name="Обычный 2 126" xfId="671"/>
    <cellStyle name="Обычный 2 127" xfId="677"/>
    <cellStyle name="Обычный 2 128" xfId="683"/>
    <cellStyle name="Обычный 2 129" xfId="689"/>
    <cellStyle name="Обычный 2 13" xfId="53"/>
    <cellStyle name="Обычный 2 130" xfId="695"/>
    <cellStyle name="Обычный 2 131" xfId="701"/>
    <cellStyle name="Обычный 2 132" xfId="707"/>
    <cellStyle name="Обычный 2 133" xfId="713"/>
    <cellStyle name="Обычный 2 134" xfId="719"/>
    <cellStyle name="Обычный 2 135" xfId="725"/>
    <cellStyle name="Обычный 2 136" xfId="731"/>
    <cellStyle name="Обычный 2 137" xfId="737"/>
    <cellStyle name="Обычный 2 138" xfId="743"/>
    <cellStyle name="Обычный 2 139" xfId="749"/>
    <cellStyle name="Обычный 2 14" xfId="58"/>
    <cellStyle name="Обычный 2 15" xfId="63"/>
    <cellStyle name="Обычный 2 16" xfId="68"/>
    <cellStyle name="Обычный 2 17" xfId="73"/>
    <cellStyle name="Обычный 2 18" xfId="78"/>
    <cellStyle name="Обычный 2 19" xfId="83"/>
    <cellStyle name="Обычный 2 2" xfId="2"/>
    <cellStyle name="Обычный 2 20" xfId="88"/>
    <cellStyle name="Обычный 2 21" xfId="93"/>
    <cellStyle name="Обычный 2 22" xfId="98"/>
    <cellStyle name="Обычный 2 23" xfId="103"/>
    <cellStyle name="Обычный 2 24" xfId="108"/>
    <cellStyle name="Обычный 2 25" xfId="113"/>
    <cellStyle name="Обычный 2 26" xfId="118"/>
    <cellStyle name="Обычный 2 27" xfId="123"/>
    <cellStyle name="Обычный 2 28" xfId="128"/>
    <cellStyle name="Обычный 2 29" xfId="133"/>
    <cellStyle name="Обычный 2 3" xfId="3"/>
    <cellStyle name="Обычный 2 3 10" xfId="57"/>
    <cellStyle name="Обычный 2 3 100" xfId="538"/>
    <cellStyle name="Обычный 2 3 101" xfId="544"/>
    <cellStyle name="Обычный 2 3 102" xfId="550"/>
    <cellStyle name="Обычный 2 3 103" xfId="556"/>
    <cellStyle name="Обычный 2 3 104" xfId="562"/>
    <cellStyle name="Обычный 2 3 105" xfId="568"/>
    <cellStyle name="Обычный 2 3 106" xfId="574"/>
    <cellStyle name="Обычный 2 3 107" xfId="580"/>
    <cellStyle name="Обычный 2 3 108" xfId="586"/>
    <cellStyle name="Обычный 2 3 109" xfId="592"/>
    <cellStyle name="Обычный 2 3 11" xfId="62"/>
    <cellStyle name="Обычный 2 3 110" xfId="598"/>
    <cellStyle name="Обычный 2 3 111" xfId="604"/>
    <cellStyle name="Обычный 2 3 112" xfId="610"/>
    <cellStyle name="Обычный 2 3 113" xfId="616"/>
    <cellStyle name="Обычный 2 3 114" xfId="622"/>
    <cellStyle name="Обычный 2 3 115" xfId="628"/>
    <cellStyle name="Обычный 2 3 116" xfId="634"/>
    <cellStyle name="Обычный 2 3 117" xfId="640"/>
    <cellStyle name="Обычный 2 3 118" xfId="646"/>
    <cellStyle name="Обычный 2 3 119" xfId="652"/>
    <cellStyle name="Обычный 2 3 12" xfId="67"/>
    <cellStyle name="Обычный 2 3 120" xfId="658"/>
    <cellStyle name="Обычный 2 3 121" xfId="664"/>
    <cellStyle name="Обычный 2 3 122" xfId="670"/>
    <cellStyle name="Обычный 2 3 123" xfId="676"/>
    <cellStyle name="Обычный 2 3 124" xfId="682"/>
    <cellStyle name="Обычный 2 3 125" xfId="688"/>
    <cellStyle name="Обычный 2 3 126" xfId="694"/>
    <cellStyle name="Обычный 2 3 127" xfId="700"/>
    <cellStyle name="Обычный 2 3 128" xfId="706"/>
    <cellStyle name="Обычный 2 3 129" xfId="712"/>
    <cellStyle name="Обычный 2 3 13" xfId="72"/>
    <cellStyle name="Обычный 2 3 130" xfId="718"/>
    <cellStyle name="Обычный 2 3 131" xfId="724"/>
    <cellStyle name="Обычный 2 3 132" xfId="730"/>
    <cellStyle name="Обычный 2 3 133" xfId="736"/>
    <cellStyle name="Обычный 2 3 134" xfId="742"/>
    <cellStyle name="Обычный 2 3 135" xfId="748"/>
    <cellStyle name="Обычный 2 3 136" xfId="754"/>
    <cellStyle name="Обычный 2 3 137" xfId="758"/>
    <cellStyle name="Обычный 2 3 138" xfId="17"/>
    <cellStyle name="Обычный 2 3 14" xfId="77"/>
    <cellStyle name="Обычный 2 3 15" xfId="82"/>
    <cellStyle name="Обычный 2 3 16" xfId="87"/>
    <cellStyle name="Обычный 2 3 17" xfId="92"/>
    <cellStyle name="Обычный 2 3 18" xfId="97"/>
    <cellStyle name="Обычный 2 3 19" xfId="102"/>
    <cellStyle name="Обычный 2 3 2" xfId="13"/>
    <cellStyle name="Обычный 2 3 20" xfId="107"/>
    <cellStyle name="Обычный 2 3 21" xfId="112"/>
    <cellStyle name="Обычный 2 3 22" xfId="117"/>
    <cellStyle name="Обычный 2 3 23" xfId="122"/>
    <cellStyle name="Обычный 2 3 24" xfId="127"/>
    <cellStyle name="Обычный 2 3 25" xfId="132"/>
    <cellStyle name="Обычный 2 3 26" xfId="137"/>
    <cellStyle name="Обычный 2 3 27" xfId="142"/>
    <cellStyle name="Обычный 2 3 28" xfId="147"/>
    <cellStyle name="Обычный 2 3 29" xfId="152"/>
    <cellStyle name="Обычный 2 3 3" xfId="22"/>
    <cellStyle name="Обычный 2 3 30" xfId="157"/>
    <cellStyle name="Обычный 2 3 31" xfId="162"/>
    <cellStyle name="Обычный 2 3 32" xfId="167"/>
    <cellStyle name="Обычный 2 3 33" xfId="172"/>
    <cellStyle name="Обычный 2 3 34" xfId="177"/>
    <cellStyle name="Обычный 2 3 35" xfId="182"/>
    <cellStyle name="Обычный 2 3 36" xfId="187"/>
    <cellStyle name="Обычный 2 3 37" xfId="192"/>
    <cellStyle name="Обычный 2 3 38" xfId="197"/>
    <cellStyle name="Обычный 2 3 39" xfId="202"/>
    <cellStyle name="Обычный 2 3 4" xfId="27"/>
    <cellStyle name="Обычный 2 3 40" xfId="207"/>
    <cellStyle name="Обычный 2 3 41" xfId="212"/>
    <cellStyle name="Обычный 2 3 42" xfId="217"/>
    <cellStyle name="Обычный 2 3 43" xfId="222"/>
    <cellStyle name="Обычный 2 3 44" xfId="227"/>
    <cellStyle name="Обычный 2 3 45" xfId="232"/>
    <cellStyle name="Обычный 2 3 46" xfId="237"/>
    <cellStyle name="Обычный 2 3 47" xfId="242"/>
    <cellStyle name="Обычный 2 3 48" xfId="247"/>
    <cellStyle name="Обычный 2 3 49" xfId="252"/>
    <cellStyle name="Обычный 2 3 5" xfId="32"/>
    <cellStyle name="Обычный 2 3 50" xfId="257"/>
    <cellStyle name="Обычный 2 3 51" xfId="262"/>
    <cellStyle name="Обычный 2 3 52" xfId="267"/>
    <cellStyle name="Обычный 2 3 53" xfId="272"/>
    <cellStyle name="Обычный 2 3 54" xfId="277"/>
    <cellStyle name="Обычный 2 3 55" xfId="282"/>
    <cellStyle name="Обычный 2 3 56" xfId="287"/>
    <cellStyle name="Обычный 2 3 57" xfId="292"/>
    <cellStyle name="Обычный 2 3 58" xfId="297"/>
    <cellStyle name="Обычный 2 3 59" xfId="302"/>
    <cellStyle name="Обычный 2 3 6" xfId="37"/>
    <cellStyle name="Обычный 2 3 60" xfId="307"/>
    <cellStyle name="Обычный 2 3 61" xfId="312"/>
    <cellStyle name="Обычный 2 3 62" xfId="317"/>
    <cellStyle name="Обычный 2 3 63" xfId="322"/>
    <cellStyle name="Обычный 2 3 64" xfId="327"/>
    <cellStyle name="Обычный 2 3 65" xfId="332"/>
    <cellStyle name="Обычный 2 3 66" xfId="337"/>
    <cellStyle name="Обычный 2 3 67" xfId="342"/>
    <cellStyle name="Обычный 2 3 68" xfId="347"/>
    <cellStyle name="Обычный 2 3 69" xfId="351"/>
    <cellStyle name="Обычный 2 3 7" xfId="42"/>
    <cellStyle name="Обычный 2 3 70" xfId="358"/>
    <cellStyle name="Обычный 2 3 71" xfId="364"/>
    <cellStyle name="Обычный 2 3 72" xfId="370"/>
    <cellStyle name="Обычный 2 3 73" xfId="376"/>
    <cellStyle name="Обычный 2 3 74" xfId="382"/>
    <cellStyle name="Обычный 2 3 75" xfId="388"/>
    <cellStyle name="Обычный 2 3 76" xfId="394"/>
    <cellStyle name="Обычный 2 3 77" xfId="400"/>
    <cellStyle name="Обычный 2 3 78" xfId="406"/>
    <cellStyle name="Обычный 2 3 79" xfId="412"/>
    <cellStyle name="Обычный 2 3 8" xfId="47"/>
    <cellStyle name="Обычный 2 3 80" xfId="418"/>
    <cellStyle name="Обычный 2 3 81" xfId="424"/>
    <cellStyle name="Обычный 2 3 82" xfId="430"/>
    <cellStyle name="Обычный 2 3 83" xfId="436"/>
    <cellStyle name="Обычный 2 3 84" xfId="442"/>
    <cellStyle name="Обычный 2 3 85" xfId="448"/>
    <cellStyle name="Обычный 2 3 86" xfId="454"/>
    <cellStyle name="Обычный 2 3 87" xfId="460"/>
    <cellStyle name="Обычный 2 3 88" xfId="466"/>
    <cellStyle name="Обычный 2 3 89" xfId="472"/>
    <cellStyle name="Обычный 2 3 9" xfId="52"/>
    <cellStyle name="Обычный 2 3 90" xfId="478"/>
    <cellStyle name="Обычный 2 3 91" xfId="484"/>
    <cellStyle name="Обычный 2 3 92" xfId="490"/>
    <cellStyle name="Обычный 2 3 93" xfId="496"/>
    <cellStyle name="Обычный 2 3 94" xfId="502"/>
    <cellStyle name="Обычный 2 3 95" xfId="508"/>
    <cellStyle name="Обычный 2 3 96" xfId="514"/>
    <cellStyle name="Обычный 2 3 97" xfId="520"/>
    <cellStyle name="Обычный 2 3 98" xfId="526"/>
    <cellStyle name="Обычный 2 3 99" xfId="532"/>
    <cellStyle name="Обычный 2 30" xfId="138"/>
    <cellStyle name="Обычный 2 31" xfId="143"/>
    <cellStyle name="Обычный 2 32" xfId="148"/>
    <cellStyle name="Обычный 2 33" xfId="153"/>
    <cellStyle name="Обычный 2 34" xfId="158"/>
    <cellStyle name="Обычный 2 35" xfId="163"/>
    <cellStyle name="Обычный 2 36" xfId="168"/>
    <cellStyle name="Обычный 2 37" xfId="173"/>
    <cellStyle name="Обычный 2 38" xfId="178"/>
    <cellStyle name="Обычный 2 39" xfId="183"/>
    <cellStyle name="Обычный 2 4" xfId="19"/>
    <cellStyle name="Обычный 2 40" xfId="188"/>
    <cellStyle name="Обычный 2 41" xfId="193"/>
    <cellStyle name="Обычный 2 42" xfId="198"/>
    <cellStyle name="Обычный 2 43" xfId="203"/>
    <cellStyle name="Обычный 2 44" xfId="208"/>
    <cellStyle name="Обычный 2 45" xfId="213"/>
    <cellStyle name="Обычный 2 46" xfId="218"/>
    <cellStyle name="Обычный 2 47" xfId="223"/>
    <cellStyle name="Обычный 2 48" xfId="228"/>
    <cellStyle name="Обычный 2 49" xfId="233"/>
    <cellStyle name="Обычный 2 5" xfId="18"/>
    <cellStyle name="Обычный 2 50" xfId="238"/>
    <cellStyle name="Обычный 2 51" xfId="243"/>
    <cellStyle name="Обычный 2 52" xfId="248"/>
    <cellStyle name="Обычный 2 53" xfId="253"/>
    <cellStyle name="Обычный 2 54" xfId="258"/>
    <cellStyle name="Обычный 2 55" xfId="263"/>
    <cellStyle name="Обычный 2 56" xfId="268"/>
    <cellStyle name="Обычный 2 57" xfId="273"/>
    <cellStyle name="Обычный 2 58" xfId="278"/>
    <cellStyle name="Обычный 2 59" xfId="283"/>
    <cellStyle name="Обычный 2 6" xfId="21"/>
    <cellStyle name="Обычный 2 60" xfId="288"/>
    <cellStyle name="Обычный 2 61" xfId="293"/>
    <cellStyle name="Обычный 2 62" xfId="298"/>
    <cellStyle name="Обычный 2 63" xfId="303"/>
    <cellStyle name="Обычный 2 64" xfId="308"/>
    <cellStyle name="Обычный 2 65" xfId="313"/>
    <cellStyle name="Обычный 2 66" xfId="318"/>
    <cellStyle name="Обычный 2 67" xfId="323"/>
    <cellStyle name="Обычный 2 68" xfId="328"/>
    <cellStyle name="Обычный 2 69" xfId="333"/>
    <cellStyle name="Обычный 2 7" xfId="23"/>
    <cellStyle name="Обычный 2 70" xfId="338"/>
    <cellStyle name="Обычный 2 71" xfId="343"/>
    <cellStyle name="Обычный 2 72" xfId="356"/>
    <cellStyle name="Обычный 2 73" xfId="355"/>
    <cellStyle name="Обычный 2 74" xfId="359"/>
    <cellStyle name="Обычный 2 75" xfId="365"/>
    <cellStyle name="Обычный 2 76" xfId="371"/>
    <cellStyle name="Обычный 2 77" xfId="377"/>
    <cellStyle name="Обычный 2 78" xfId="383"/>
    <cellStyle name="Обычный 2 79" xfId="389"/>
    <cellStyle name="Обычный 2 8" xfId="28"/>
    <cellStyle name="Обычный 2 80" xfId="395"/>
    <cellStyle name="Обычный 2 81" xfId="401"/>
    <cellStyle name="Обычный 2 82" xfId="407"/>
    <cellStyle name="Обычный 2 83" xfId="413"/>
    <cellStyle name="Обычный 2 84" xfId="419"/>
    <cellStyle name="Обычный 2 85" xfId="425"/>
    <cellStyle name="Обычный 2 86" xfId="431"/>
    <cellStyle name="Обычный 2 87" xfId="437"/>
    <cellStyle name="Обычный 2 88" xfId="443"/>
    <cellStyle name="Обычный 2 89" xfId="449"/>
    <cellStyle name="Обычный 2 9" xfId="33"/>
    <cellStyle name="Обычный 2 90" xfId="455"/>
    <cellStyle name="Обычный 2 91" xfId="461"/>
    <cellStyle name="Обычный 2 92" xfId="467"/>
    <cellStyle name="Обычный 2 93" xfId="473"/>
    <cellStyle name="Обычный 2 94" xfId="479"/>
    <cellStyle name="Обычный 2 95" xfId="485"/>
    <cellStyle name="Обычный 2 96" xfId="491"/>
    <cellStyle name="Обычный 2 97" xfId="497"/>
    <cellStyle name="Обычный 2 98" xfId="503"/>
    <cellStyle name="Обычный 2 99" xfId="509"/>
    <cellStyle name="Обычный 2_Sheet1" xfId="10"/>
    <cellStyle name="Обычный 4" xfId="4"/>
    <cellStyle name="Обычный 4 10" xfId="59"/>
    <cellStyle name="Обычный 4 100" xfId="540"/>
    <cellStyle name="Обычный 4 101" xfId="546"/>
    <cellStyle name="Обычный 4 102" xfId="552"/>
    <cellStyle name="Обычный 4 103" xfId="558"/>
    <cellStyle name="Обычный 4 104" xfId="564"/>
    <cellStyle name="Обычный 4 105" xfId="570"/>
    <cellStyle name="Обычный 4 106" xfId="576"/>
    <cellStyle name="Обычный 4 107" xfId="582"/>
    <cellStyle name="Обычный 4 108" xfId="588"/>
    <cellStyle name="Обычный 4 109" xfId="594"/>
    <cellStyle name="Обычный 4 11" xfId="64"/>
    <cellStyle name="Обычный 4 110" xfId="600"/>
    <cellStyle name="Обычный 4 111" xfId="606"/>
    <cellStyle name="Обычный 4 112" xfId="612"/>
    <cellStyle name="Обычный 4 113" xfId="618"/>
    <cellStyle name="Обычный 4 114" xfId="624"/>
    <cellStyle name="Обычный 4 115" xfId="630"/>
    <cellStyle name="Обычный 4 116" xfId="636"/>
    <cellStyle name="Обычный 4 117" xfId="642"/>
    <cellStyle name="Обычный 4 118" xfId="648"/>
    <cellStyle name="Обычный 4 119" xfId="654"/>
    <cellStyle name="Обычный 4 12" xfId="69"/>
    <cellStyle name="Обычный 4 120" xfId="660"/>
    <cellStyle name="Обычный 4 121" xfId="666"/>
    <cellStyle name="Обычный 4 122" xfId="672"/>
    <cellStyle name="Обычный 4 123" xfId="678"/>
    <cellStyle name="Обычный 4 124" xfId="684"/>
    <cellStyle name="Обычный 4 125" xfId="690"/>
    <cellStyle name="Обычный 4 126" xfId="696"/>
    <cellStyle name="Обычный 4 127" xfId="702"/>
    <cellStyle name="Обычный 4 128" xfId="708"/>
    <cellStyle name="Обычный 4 129" xfId="714"/>
    <cellStyle name="Обычный 4 13" xfId="74"/>
    <cellStyle name="Обычный 4 130" xfId="720"/>
    <cellStyle name="Обычный 4 131" xfId="726"/>
    <cellStyle name="Обычный 4 132" xfId="732"/>
    <cellStyle name="Обычный 4 133" xfId="738"/>
    <cellStyle name="Обычный 4 134" xfId="744"/>
    <cellStyle name="Обычный 4 135" xfId="750"/>
    <cellStyle name="Обычный 4 136" xfId="755"/>
    <cellStyle name="Обычный 4 137" xfId="759"/>
    <cellStyle name="Обычный 4 138" xfId="20"/>
    <cellStyle name="Обычный 4 14" xfId="79"/>
    <cellStyle name="Обычный 4 15" xfId="84"/>
    <cellStyle name="Обычный 4 16" xfId="89"/>
    <cellStyle name="Обычный 4 17" xfId="94"/>
    <cellStyle name="Обычный 4 18" xfId="99"/>
    <cellStyle name="Обычный 4 19" xfId="104"/>
    <cellStyle name="Обычный 4 2" xfId="14"/>
    <cellStyle name="Обычный 4 20" xfId="109"/>
    <cellStyle name="Обычный 4 21" xfId="114"/>
    <cellStyle name="Обычный 4 22" xfId="119"/>
    <cellStyle name="Обычный 4 23" xfId="124"/>
    <cellStyle name="Обычный 4 24" xfId="129"/>
    <cellStyle name="Обычный 4 25" xfId="134"/>
    <cellStyle name="Обычный 4 26" xfId="139"/>
    <cellStyle name="Обычный 4 27" xfId="144"/>
    <cellStyle name="Обычный 4 28" xfId="149"/>
    <cellStyle name="Обычный 4 29" xfId="154"/>
    <cellStyle name="Обычный 4 3" xfId="24"/>
    <cellStyle name="Обычный 4 30" xfId="159"/>
    <cellStyle name="Обычный 4 31" xfId="164"/>
    <cellStyle name="Обычный 4 32" xfId="169"/>
    <cellStyle name="Обычный 4 33" xfId="174"/>
    <cellStyle name="Обычный 4 34" xfId="179"/>
    <cellStyle name="Обычный 4 35" xfId="184"/>
    <cellStyle name="Обычный 4 36" xfId="189"/>
    <cellStyle name="Обычный 4 37" xfId="194"/>
    <cellStyle name="Обычный 4 38" xfId="199"/>
    <cellStyle name="Обычный 4 39" xfId="204"/>
    <cellStyle name="Обычный 4 4" xfId="29"/>
    <cellStyle name="Обычный 4 40" xfId="209"/>
    <cellStyle name="Обычный 4 41" xfId="214"/>
    <cellStyle name="Обычный 4 42" xfId="219"/>
    <cellStyle name="Обычный 4 43" xfId="224"/>
    <cellStyle name="Обычный 4 44" xfId="229"/>
    <cellStyle name="Обычный 4 45" xfId="234"/>
    <cellStyle name="Обычный 4 46" xfId="239"/>
    <cellStyle name="Обычный 4 47" xfId="244"/>
    <cellStyle name="Обычный 4 48" xfId="249"/>
    <cellStyle name="Обычный 4 49" xfId="254"/>
    <cellStyle name="Обычный 4 5" xfId="34"/>
    <cellStyle name="Обычный 4 50" xfId="259"/>
    <cellStyle name="Обычный 4 51" xfId="264"/>
    <cellStyle name="Обычный 4 52" xfId="269"/>
    <cellStyle name="Обычный 4 53" xfId="274"/>
    <cellStyle name="Обычный 4 54" xfId="279"/>
    <cellStyle name="Обычный 4 55" xfId="284"/>
    <cellStyle name="Обычный 4 56" xfId="289"/>
    <cellStyle name="Обычный 4 57" xfId="294"/>
    <cellStyle name="Обычный 4 58" xfId="299"/>
    <cellStyle name="Обычный 4 59" xfId="304"/>
    <cellStyle name="Обычный 4 6" xfId="39"/>
    <cellStyle name="Обычный 4 60" xfId="309"/>
    <cellStyle name="Обычный 4 61" xfId="314"/>
    <cellStyle name="Обычный 4 62" xfId="319"/>
    <cellStyle name="Обычный 4 63" xfId="324"/>
    <cellStyle name="Обычный 4 64" xfId="329"/>
    <cellStyle name="Обычный 4 65" xfId="334"/>
    <cellStyle name="Обычный 4 66" xfId="339"/>
    <cellStyle name="Обычный 4 67" xfId="344"/>
    <cellStyle name="Обычный 4 68" xfId="348"/>
    <cellStyle name="Обычный 4 69" xfId="352"/>
    <cellStyle name="Обычный 4 7" xfId="44"/>
    <cellStyle name="Обычный 4 70" xfId="360"/>
    <cellStyle name="Обычный 4 71" xfId="366"/>
    <cellStyle name="Обычный 4 72" xfId="372"/>
    <cellStyle name="Обычный 4 73" xfId="378"/>
    <cellStyle name="Обычный 4 74" xfId="384"/>
    <cellStyle name="Обычный 4 75" xfId="390"/>
    <cellStyle name="Обычный 4 76" xfId="396"/>
    <cellStyle name="Обычный 4 77" xfId="402"/>
    <cellStyle name="Обычный 4 78" xfId="408"/>
    <cellStyle name="Обычный 4 79" xfId="414"/>
    <cellStyle name="Обычный 4 8" xfId="49"/>
    <cellStyle name="Обычный 4 80" xfId="420"/>
    <cellStyle name="Обычный 4 81" xfId="426"/>
    <cellStyle name="Обычный 4 82" xfId="432"/>
    <cellStyle name="Обычный 4 83" xfId="438"/>
    <cellStyle name="Обычный 4 84" xfId="444"/>
    <cellStyle name="Обычный 4 85" xfId="450"/>
    <cellStyle name="Обычный 4 86" xfId="456"/>
    <cellStyle name="Обычный 4 87" xfId="462"/>
    <cellStyle name="Обычный 4 88" xfId="468"/>
    <cellStyle name="Обычный 4 89" xfId="474"/>
    <cellStyle name="Обычный 4 9" xfId="54"/>
    <cellStyle name="Обычный 4 90" xfId="480"/>
    <cellStyle name="Обычный 4 91" xfId="486"/>
    <cellStyle name="Обычный 4 92" xfId="492"/>
    <cellStyle name="Обычный 4 93" xfId="498"/>
    <cellStyle name="Обычный 4 94" xfId="504"/>
    <cellStyle name="Обычный 4 95" xfId="510"/>
    <cellStyle name="Обычный 4 96" xfId="516"/>
    <cellStyle name="Обычный 4 97" xfId="522"/>
    <cellStyle name="Обычный 4 98" xfId="528"/>
    <cellStyle name="Обычный 4 99" xfId="534"/>
    <cellStyle name="Обычный 5" xfId="5"/>
    <cellStyle name="Обычный 5 10" xfId="60"/>
    <cellStyle name="Обычный 5 100" xfId="541"/>
    <cellStyle name="Обычный 5 101" xfId="547"/>
    <cellStyle name="Обычный 5 102" xfId="553"/>
    <cellStyle name="Обычный 5 103" xfId="559"/>
    <cellStyle name="Обычный 5 104" xfId="565"/>
    <cellStyle name="Обычный 5 105" xfId="571"/>
    <cellStyle name="Обычный 5 106" xfId="577"/>
    <cellStyle name="Обычный 5 107" xfId="583"/>
    <cellStyle name="Обычный 5 108" xfId="589"/>
    <cellStyle name="Обычный 5 109" xfId="595"/>
    <cellStyle name="Обычный 5 11" xfId="65"/>
    <cellStyle name="Обычный 5 110" xfId="601"/>
    <cellStyle name="Обычный 5 111" xfId="607"/>
    <cellStyle name="Обычный 5 112" xfId="613"/>
    <cellStyle name="Обычный 5 113" xfId="619"/>
    <cellStyle name="Обычный 5 114" xfId="625"/>
    <cellStyle name="Обычный 5 115" xfId="631"/>
    <cellStyle name="Обычный 5 116" xfId="637"/>
    <cellStyle name="Обычный 5 117" xfId="643"/>
    <cellStyle name="Обычный 5 118" xfId="649"/>
    <cellStyle name="Обычный 5 119" xfId="655"/>
    <cellStyle name="Обычный 5 12" xfId="70"/>
    <cellStyle name="Обычный 5 120" xfId="661"/>
    <cellStyle name="Обычный 5 121" xfId="667"/>
    <cellStyle name="Обычный 5 122" xfId="673"/>
    <cellStyle name="Обычный 5 123" xfId="679"/>
    <cellStyle name="Обычный 5 124" xfId="685"/>
    <cellStyle name="Обычный 5 125" xfId="691"/>
    <cellStyle name="Обычный 5 126" xfId="697"/>
    <cellStyle name="Обычный 5 127" xfId="703"/>
    <cellStyle name="Обычный 5 128" xfId="709"/>
    <cellStyle name="Обычный 5 129" xfId="715"/>
    <cellStyle name="Обычный 5 13" xfId="75"/>
    <cellStyle name="Обычный 5 130" xfId="721"/>
    <cellStyle name="Обычный 5 131" xfId="727"/>
    <cellStyle name="Обычный 5 132" xfId="733"/>
    <cellStyle name="Обычный 5 133" xfId="739"/>
    <cellStyle name="Обычный 5 134" xfId="745"/>
    <cellStyle name="Обычный 5 135" xfId="751"/>
    <cellStyle name="Обычный 5 136" xfId="756"/>
    <cellStyle name="Обычный 5 137" xfId="760"/>
    <cellStyle name="Обычный 5 138" xfId="12"/>
    <cellStyle name="Обычный 5 14" xfId="80"/>
    <cellStyle name="Обычный 5 15" xfId="85"/>
    <cellStyle name="Обычный 5 16" xfId="90"/>
    <cellStyle name="Обычный 5 17" xfId="95"/>
    <cellStyle name="Обычный 5 18" xfId="100"/>
    <cellStyle name="Обычный 5 19" xfId="105"/>
    <cellStyle name="Обычный 5 2" xfId="15"/>
    <cellStyle name="Обычный 5 20" xfId="110"/>
    <cellStyle name="Обычный 5 21" xfId="115"/>
    <cellStyle name="Обычный 5 22" xfId="120"/>
    <cellStyle name="Обычный 5 23" xfId="125"/>
    <cellStyle name="Обычный 5 24" xfId="130"/>
    <cellStyle name="Обычный 5 25" xfId="135"/>
    <cellStyle name="Обычный 5 26" xfId="140"/>
    <cellStyle name="Обычный 5 27" xfId="145"/>
    <cellStyle name="Обычный 5 28" xfId="150"/>
    <cellStyle name="Обычный 5 29" xfId="155"/>
    <cellStyle name="Обычный 5 3" xfId="25"/>
    <cellStyle name="Обычный 5 30" xfId="160"/>
    <cellStyle name="Обычный 5 31" xfId="165"/>
    <cellStyle name="Обычный 5 32" xfId="170"/>
    <cellStyle name="Обычный 5 33" xfId="175"/>
    <cellStyle name="Обычный 5 34" xfId="180"/>
    <cellStyle name="Обычный 5 35" xfId="185"/>
    <cellStyle name="Обычный 5 36" xfId="190"/>
    <cellStyle name="Обычный 5 37" xfId="195"/>
    <cellStyle name="Обычный 5 38" xfId="200"/>
    <cellStyle name="Обычный 5 39" xfId="205"/>
    <cellStyle name="Обычный 5 4" xfId="30"/>
    <cellStyle name="Обычный 5 40" xfId="210"/>
    <cellStyle name="Обычный 5 41" xfId="215"/>
    <cellStyle name="Обычный 5 42" xfId="220"/>
    <cellStyle name="Обычный 5 43" xfId="225"/>
    <cellStyle name="Обычный 5 44" xfId="230"/>
    <cellStyle name="Обычный 5 45" xfId="235"/>
    <cellStyle name="Обычный 5 46" xfId="240"/>
    <cellStyle name="Обычный 5 47" xfId="245"/>
    <cellStyle name="Обычный 5 48" xfId="250"/>
    <cellStyle name="Обычный 5 49" xfId="255"/>
    <cellStyle name="Обычный 5 5" xfId="35"/>
    <cellStyle name="Обычный 5 50" xfId="260"/>
    <cellStyle name="Обычный 5 51" xfId="265"/>
    <cellStyle name="Обычный 5 52" xfId="270"/>
    <cellStyle name="Обычный 5 53" xfId="275"/>
    <cellStyle name="Обычный 5 54" xfId="280"/>
    <cellStyle name="Обычный 5 55" xfId="285"/>
    <cellStyle name="Обычный 5 56" xfId="290"/>
    <cellStyle name="Обычный 5 57" xfId="295"/>
    <cellStyle name="Обычный 5 58" xfId="300"/>
    <cellStyle name="Обычный 5 59" xfId="305"/>
    <cellStyle name="Обычный 5 6" xfId="40"/>
    <cellStyle name="Обычный 5 60" xfId="310"/>
    <cellStyle name="Обычный 5 61" xfId="315"/>
    <cellStyle name="Обычный 5 62" xfId="320"/>
    <cellStyle name="Обычный 5 63" xfId="325"/>
    <cellStyle name="Обычный 5 64" xfId="330"/>
    <cellStyle name="Обычный 5 65" xfId="335"/>
    <cellStyle name="Обычный 5 66" xfId="340"/>
    <cellStyle name="Обычный 5 67" xfId="345"/>
    <cellStyle name="Обычный 5 68" xfId="349"/>
    <cellStyle name="Обычный 5 69" xfId="353"/>
    <cellStyle name="Обычный 5 7" xfId="45"/>
    <cellStyle name="Обычный 5 70" xfId="361"/>
    <cellStyle name="Обычный 5 71" xfId="367"/>
    <cellStyle name="Обычный 5 72" xfId="373"/>
    <cellStyle name="Обычный 5 73" xfId="379"/>
    <cellStyle name="Обычный 5 74" xfId="385"/>
    <cellStyle name="Обычный 5 75" xfId="391"/>
    <cellStyle name="Обычный 5 76" xfId="397"/>
    <cellStyle name="Обычный 5 77" xfId="403"/>
    <cellStyle name="Обычный 5 78" xfId="409"/>
    <cellStyle name="Обычный 5 79" xfId="415"/>
    <cellStyle name="Обычный 5 8" xfId="50"/>
    <cellStyle name="Обычный 5 80" xfId="421"/>
    <cellStyle name="Обычный 5 81" xfId="427"/>
    <cellStyle name="Обычный 5 82" xfId="433"/>
    <cellStyle name="Обычный 5 83" xfId="439"/>
    <cellStyle name="Обычный 5 84" xfId="445"/>
    <cellStyle name="Обычный 5 85" xfId="451"/>
    <cellStyle name="Обычный 5 86" xfId="457"/>
    <cellStyle name="Обычный 5 87" xfId="463"/>
    <cellStyle name="Обычный 5 88" xfId="469"/>
    <cellStyle name="Обычный 5 89" xfId="475"/>
    <cellStyle name="Обычный 5 9" xfId="55"/>
    <cellStyle name="Обычный 5 90" xfId="481"/>
    <cellStyle name="Обычный 5 91" xfId="487"/>
    <cellStyle name="Обычный 5 92" xfId="493"/>
    <cellStyle name="Обычный 5 93" xfId="499"/>
    <cellStyle name="Обычный 5 94" xfId="505"/>
    <cellStyle name="Обычный 5 95" xfId="511"/>
    <cellStyle name="Обычный 5 96" xfId="517"/>
    <cellStyle name="Обычный 5 97" xfId="523"/>
    <cellStyle name="Обычный 5 98" xfId="529"/>
    <cellStyle name="Обычный 5 99" xfId="535"/>
    <cellStyle name="Обычный 6" xfId="6"/>
    <cellStyle name="Обычный 6 10" xfId="61"/>
    <cellStyle name="Обычный 6 100" xfId="542"/>
    <cellStyle name="Обычный 6 101" xfId="548"/>
    <cellStyle name="Обычный 6 102" xfId="554"/>
    <cellStyle name="Обычный 6 103" xfId="560"/>
    <cellStyle name="Обычный 6 104" xfId="566"/>
    <cellStyle name="Обычный 6 105" xfId="572"/>
    <cellStyle name="Обычный 6 106" xfId="578"/>
    <cellStyle name="Обычный 6 107" xfId="584"/>
    <cellStyle name="Обычный 6 108" xfId="590"/>
    <cellStyle name="Обычный 6 109" xfId="596"/>
    <cellStyle name="Обычный 6 11" xfId="66"/>
    <cellStyle name="Обычный 6 110" xfId="602"/>
    <cellStyle name="Обычный 6 111" xfId="608"/>
    <cellStyle name="Обычный 6 112" xfId="614"/>
    <cellStyle name="Обычный 6 113" xfId="620"/>
    <cellStyle name="Обычный 6 114" xfId="626"/>
    <cellStyle name="Обычный 6 115" xfId="632"/>
    <cellStyle name="Обычный 6 116" xfId="638"/>
    <cellStyle name="Обычный 6 117" xfId="644"/>
    <cellStyle name="Обычный 6 118" xfId="650"/>
    <cellStyle name="Обычный 6 119" xfId="656"/>
    <cellStyle name="Обычный 6 12" xfId="71"/>
    <cellStyle name="Обычный 6 120" xfId="662"/>
    <cellStyle name="Обычный 6 121" xfId="668"/>
    <cellStyle name="Обычный 6 122" xfId="674"/>
    <cellStyle name="Обычный 6 123" xfId="680"/>
    <cellStyle name="Обычный 6 124" xfId="686"/>
    <cellStyle name="Обычный 6 125" xfId="692"/>
    <cellStyle name="Обычный 6 126" xfId="698"/>
    <cellStyle name="Обычный 6 127" xfId="704"/>
    <cellStyle name="Обычный 6 128" xfId="710"/>
    <cellStyle name="Обычный 6 129" xfId="716"/>
    <cellStyle name="Обычный 6 13" xfId="76"/>
    <cellStyle name="Обычный 6 130" xfId="722"/>
    <cellStyle name="Обычный 6 131" xfId="728"/>
    <cellStyle name="Обычный 6 132" xfId="734"/>
    <cellStyle name="Обычный 6 133" xfId="740"/>
    <cellStyle name="Обычный 6 134" xfId="746"/>
    <cellStyle name="Обычный 6 135" xfId="752"/>
    <cellStyle name="Обычный 6 136" xfId="757"/>
    <cellStyle name="Обычный 6 137" xfId="761"/>
    <cellStyle name="Обычный 6 138" xfId="11"/>
    <cellStyle name="Обычный 6 14" xfId="81"/>
    <cellStyle name="Обычный 6 15" xfId="86"/>
    <cellStyle name="Обычный 6 16" xfId="91"/>
    <cellStyle name="Обычный 6 17" xfId="96"/>
    <cellStyle name="Обычный 6 18" xfId="101"/>
    <cellStyle name="Обычный 6 19" xfId="106"/>
    <cellStyle name="Обычный 6 2" xfId="16"/>
    <cellStyle name="Обычный 6 20" xfId="111"/>
    <cellStyle name="Обычный 6 21" xfId="116"/>
    <cellStyle name="Обычный 6 22" xfId="121"/>
    <cellStyle name="Обычный 6 23" xfId="126"/>
    <cellStyle name="Обычный 6 24" xfId="131"/>
    <cellStyle name="Обычный 6 25" xfId="136"/>
    <cellStyle name="Обычный 6 26" xfId="141"/>
    <cellStyle name="Обычный 6 27" xfId="146"/>
    <cellStyle name="Обычный 6 28" xfId="151"/>
    <cellStyle name="Обычный 6 29" xfId="156"/>
    <cellStyle name="Обычный 6 3" xfId="26"/>
    <cellStyle name="Обычный 6 30" xfId="161"/>
    <cellStyle name="Обычный 6 31" xfId="166"/>
    <cellStyle name="Обычный 6 32" xfId="171"/>
    <cellStyle name="Обычный 6 33" xfId="176"/>
    <cellStyle name="Обычный 6 34" xfId="181"/>
    <cellStyle name="Обычный 6 35" xfId="186"/>
    <cellStyle name="Обычный 6 36" xfId="191"/>
    <cellStyle name="Обычный 6 37" xfId="196"/>
    <cellStyle name="Обычный 6 38" xfId="201"/>
    <cellStyle name="Обычный 6 39" xfId="206"/>
    <cellStyle name="Обычный 6 4" xfId="31"/>
    <cellStyle name="Обычный 6 40" xfId="211"/>
    <cellStyle name="Обычный 6 41" xfId="216"/>
    <cellStyle name="Обычный 6 42" xfId="221"/>
    <cellStyle name="Обычный 6 43" xfId="226"/>
    <cellStyle name="Обычный 6 44" xfId="231"/>
    <cellStyle name="Обычный 6 45" xfId="236"/>
    <cellStyle name="Обычный 6 46" xfId="241"/>
    <cellStyle name="Обычный 6 47" xfId="246"/>
    <cellStyle name="Обычный 6 48" xfId="251"/>
    <cellStyle name="Обычный 6 49" xfId="256"/>
    <cellStyle name="Обычный 6 5" xfId="36"/>
    <cellStyle name="Обычный 6 50" xfId="261"/>
    <cellStyle name="Обычный 6 51" xfId="266"/>
    <cellStyle name="Обычный 6 52" xfId="271"/>
    <cellStyle name="Обычный 6 53" xfId="276"/>
    <cellStyle name="Обычный 6 54" xfId="281"/>
    <cellStyle name="Обычный 6 55" xfId="286"/>
    <cellStyle name="Обычный 6 56" xfId="291"/>
    <cellStyle name="Обычный 6 57" xfId="296"/>
    <cellStyle name="Обычный 6 58" xfId="301"/>
    <cellStyle name="Обычный 6 59" xfId="306"/>
    <cellStyle name="Обычный 6 6" xfId="41"/>
    <cellStyle name="Обычный 6 60" xfId="311"/>
    <cellStyle name="Обычный 6 61" xfId="316"/>
    <cellStyle name="Обычный 6 62" xfId="321"/>
    <cellStyle name="Обычный 6 63" xfId="326"/>
    <cellStyle name="Обычный 6 64" xfId="331"/>
    <cellStyle name="Обычный 6 65" xfId="336"/>
    <cellStyle name="Обычный 6 66" xfId="341"/>
    <cellStyle name="Обычный 6 67" xfId="346"/>
    <cellStyle name="Обычный 6 68" xfId="350"/>
    <cellStyle name="Обычный 6 69" xfId="354"/>
    <cellStyle name="Обычный 6 7" xfId="46"/>
    <cellStyle name="Обычный 6 70" xfId="362"/>
    <cellStyle name="Обычный 6 71" xfId="368"/>
    <cellStyle name="Обычный 6 72" xfId="374"/>
    <cellStyle name="Обычный 6 73" xfId="380"/>
    <cellStyle name="Обычный 6 74" xfId="386"/>
    <cellStyle name="Обычный 6 75" xfId="392"/>
    <cellStyle name="Обычный 6 76" xfId="398"/>
    <cellStyle name="Обычный 6 77" xfId="404"/>
    <cellStyle name="Обычный 6 78" xfId="410"/>
    <cellStyle name="Обычный 6 79" xfId="416"/>
    <cellStyle name="Обычный 6 8" xfId="51"/>
    <cellStyle name="Обычный 6 80" xfId="422"/>
    <cellStyle name="Обычный 6 81" xfId="428"/>
    <cellStyle name="Обычный 6 82" xfId="434"/>
    <cellStyle name="Обычный 6 83" xfId="440"/>
    <cellStyle name="Обычный 6 84" xfId="446"/>
    <cellStyle name="Обычный 6 85" xfId="452"/>
    <cellStyle name="Обычный 6 86" xfId="458"/>
    <cellStyle name="Обычный 6 87" xfId="464"/>
    <cellStyle name="Обычный 6 88" xfId="470"/>
    <cellStyle name="Обычный 6 89" xfId="476"/>
    <cellStyle name="Обычный 6 9" xfId="56"/>
    <cellStyle name="Обычный 6 90" xfId="482"/>
    <cellStyle name="Обычный 6 91" xfId="488"/>
    <cellStyle name="Обычный 6 92" xfId="494"/>
    <cellStyle name="Обычный 6 93" xfId="500"/>
    <cellStyle name="Обычный 6 94" xfId="506"/>
    <cellStyle name="Обычный 6 95" xfId="512"/>
    <cellStyle name="Обычный 6 96" xfId="518"/>
    <cellStyle name="Обычный 6 97" xfId="524"/>
    <cellStyle name="Обычный 6 98" xfId="530"/>
    <cellStyle name="Обычный 6 99" xfId="5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26"/>
  <sheetViews>
    <sheetView showZeros="0" tabSelected="1" view="pageBreakPreview" zoomScaleNormal="72" zoomScaleSheetLayoutView="100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H993" sqref="H993"/>
    </sheetView>
  </sheetViews>
  <sheetFormatPr defaultColWidth="8.85546875" defaultRowHeight="15" x14ac:dyDescent="0.25"/>
  <cols>
    <col min="1" max="1" width="13.7109375" style="31" customWidth="1"/>
    <col min="2" max="2" width="18.140625" style="31" customWidth="1"/>
    <col min="3" max="3" width="9.85546875" style="31" customWidth="1"/>
    <col min="4" max="4" width="13" style="31" customWidth="1"/>
    <col min="5" max="5" width="14" style="31" customWidth="1"/>
    <col min="6" max="6" width="18.140625" style="31" customWidth="1"/>
    <col min="7" max="7" width="7" style="31" customWidth="1"/>
    <col min="8" max="8" width="17.7109375" style="32" customWidth="1"/>
    <col min="9" max="9" width="16.42578125" style="11" customWidth="1"/>
    <col min="10" max="10" width="18.140625" style="11" customWidth="1"/>
    <col min="11" max="11" width="16.5703125" style="11" customWidth="1"/>
    <col min="12" max="12" width="16.28515625" style="11" customWidth="1"/>
    <col min="13" max="14" width="16.140625" style="11" customWidth="1"/>
    <col min="15" max="15" width="10.5703125" style="119" customWidth="1"/>
    <col min="16" max="16" width="11.42578125" style="119" customWidth="1"/>
    <col min="17" max="16384" width="8.85546875" style="6"/>
  </cols>
  <sheetData>
    <row r="1" spans="1:16" ht="27.75" customHeight="1" x14ac:dyDescent="0.25">
      <c r="A1" s="226" t="s">
        <v>906</v>
      </c>
      <c r="B1" s="226"/>
      <c r="C1" s="226"/>
      <c r="D1" s="226"/>
      <c r="E1" s="226"/>
      <c r="F1" s="226"/>
      <c r="G1" s="245" t="s">
        <v>915</v>
      </c>
      <c r="H1" s="245"/>
      <c r="I1" s="245"/>
      <c r="J1" s="245"/>
      <c r="K1" s="245"/>
      <c r="L1" s="245"/>
      <c r="M1" s="65"/>
      <c r="N1" s="93"/>
    </row>
    <row r="2" spans="1:16" s="12" customFormat="1" ht="20.25" customHeight="1" x14ac:dyDescent="0.25">
      <c r="A2" s="87" t="s">
        <v>907</v>
      </c>
      <c r="B2" s="88"/>
      <c r="C2" s="65"/>
      <c r="D2" s="87"/>
      <c r="E2" s="65"/>
      <c r="F2" s="65"/>
      <c r="G2" s="238" t="s">
        <v>903</v>
      </c>
      <c r="H2" s="238"/>
      <c r="I2" s="238"/>
      <c r="J2" s="238"/>
      <c r="K2" s="238"/>
      <c r="L2" s="238"/>
      <c r="M2" s="65"/>
      <c r="N2" s="93"/>
      <c r="O2" s="121"/>
      <c r="P2" s="121"/>
    </row>
    <row r="3" spans="1:16" ht="18" customHeight="1" x14ac:dyDescent="0.25">
      <c r="A3" s="87" t="s">
        <v>908</v>
      </c>
      <c r="B3" s="87"/>
      <c r="C3" s="87"/>
      <c r="D3" s="87"/>
      <c r="E3" s="87"/>
      <c r="F3" s="87"/>
      <c r="G3" s="238"/>
      <c r="H3" s="238"/>
      <c r="I3" s="238"/>
      <c r="J3" s="238"/>
      <c r="K3" s="238"/>
      <c r="L3" s="238"/>
      <c r="M3" s="87"/>
      <c r="N3" s="94"/>
    </row>
    <row r="4" spans="1:16" ht="22.5" customHeight="1" x14ac:dyDescent="0.25">
      <c r="A4" s="87" t="s">
        <v>912</v>
      </c>
      <c r="D4" s="87"/>
      <c r="G4" s="246" t="s">
        <v>916</v>
      </c>
      <c r="H4" s="246"/>
      <c r="I4" s="246"/>
      <c r="J4" s="139">
        <v>3945517230</v>
      </c>
      <c r="K4" s="26" t="s">
        <v>911</v>
      </c>
      <c r="L4" s="264">
        <v>10</v>
      </c>
      <c r="N4" s="94"/>
    </row>
    <row r="5" spans="1:16" ht="45" customHeight="1" x14ac:dyDescent="0.25">
      <c r="A5" s="89" t="s">
        <v>913</v>
      </c>
      <c r="D5" s="89"/>
      <c r="F5" s="33"/>
      <c r="G5" s="243" t="s">
        <v>917</v>
      </c>
      <c r="H5" s="244"/>
      <c r="I5" s="244"/>
      <c r="J5" s="29">
        <f>I17+(J4*L4)/100</f>
        <v>2264911833</v>
      </c>
      <c r="L5" s="139">
        <f>J4*L4/100</f>
        <v>394551723</v>
      </c>
      <c r="N5" s="94"/>
    </row>
    <row r="6" spans="1:16" ht="19.5" customHeight="1" x14ac:dyDescent="0.25">
      <c r="A6" s="89" t="s">
        <v>909</v>
      </c>
      <c r="D6" s="89"/>
      <c r="G6" s="241" t="s">
        <v>708</v>
      </c>
      <c r="H6" s="242"/>
      <c r="I6" s="242"/>
      <c r="J6" s="14">
        <v>0.55000000000000004</v>
      </c>
      <c r="N6" s="94"/>
    </row>
    <row r="7" spans="1:16" ht="19.5" customHeight="1" x14ac:dyDescent="0.25">
      <c r="A7" s="89" t="s">
        <v>910</v>
      </c>
      <c r="D7" s="89"/>
      <c r="F7" s="33"/>
      <c r="G7" s="241" t="s">
        <v>709</v>
      </c>
      <c r="H7" s="242"/>
      <c r="I7" s="242"/>
      <c r="J7" s="13">
        <f>J5*(100%-J6)</f>
        <v>1019210324.8499999</v>
      </c>
      <c r="K7" s="15" t="s">
        <v>710</v>
      </c>
      <c r="L7" s="13">
        <f>J5*J6</f>
        <v>1245701508.1500001</v>
      </c>
      <c r="M7" s="16"/>
      <c r="N7" s="94"/>
    </row>
    <row r="8" spans="1:16" ht="18.75" customHeight="1" x14ac:dyDescent="0.25">
      <c r="G8" s="241" t="s">
        <v>711</v>
      </c>
      <c r="H8" s="242"/>
      <c r="I8" s="242"/>
      <c r="J8" s="14">
        <v>0.6</v>
      </c>
      <c r="K8" s="15" t="s">
        <v>712</v>
      </c>
      <c r="L8" s="17">
        <v>0.6</v>
      </c>
      <c r="M8" s="18"/>
      <c r="N8" s="94"/>
    </row>
    <row r="9" spans="1:16" ht="18.75" customHeight="1" x14ac:dyDescent="0.25">
      <c r="E9" s="33"/>
      <c r="G9" s="241" t="s">
        <v>712</v>
      </c>
      <c r="H9" s="242"/>
      <c r="I9" s="242"/>
      <c r="J9" s="14">
        <v>0.3</v>
      </c>
      <c r="K9" s="15" t="s">
        <v>713</v>
      </c>
      <c r="L9" s="17">
        <v>0.4</v>
      </c>
      <c r="M9" s="18"/>
      <c r="N9" s="94"/>
    </row>
    <row r="10" spans="1:16" ht="15" customHeight="1" x14ac:dyDescent="0.25">
      <c r="A10" s="62"/>
      <c r="B10" s="62"/>
      <c r="E10" s="137"/>
      <c r="G10" s="241" t="s">
        <v>713</v>
      </c>
      <c r="H10" s="242"/>
      <c r="I10" s="242"/>
      <c r="J10" s="14">
        <v>0.1</v>
      </c>
      <c r="K10" s="15" t="s">
        <v>714</v>
      </c>
      <c r="L10" s="19">
        <f>E18-E21-E43</f>
        <v>2196965</v>
      </c>
      <c r="M10" s="18"/>
      <c r="N10" s="95"/>
    </row>
    <row r="11" spans="1:16" ht="18" customHeight="1" x14ac:dyDescent="0.3">
      <c r="A11" s="86"/>
      <c r="B11" s="82"/>
      <c r="E11" s="83"/>
      <c r="F11" s="83"/>
      <c r="G11" s="239" t="s">
        <v>715</v>
      </c>
      <c r="H11" s="240"/>
      <c r="I11" s="240"/>
      <c r="J11" s="20">
        <v>1.3</v>
      </c>
      <c r="K11" s="15" t="s">
        <v>716</v>
      </c>
      <c r="L11" s="21">
        <f>D18-D21-D43</f>
        <v>27840.216592999997</v>
      </c>
      <c r="M11" s="22"/>
      <c r="N11" s="96"/>
    </row>
    <row r="12" spans="1:16" ht="20.25" customHeight="1" thickBot="1" x14ac:dyDescent="0.3">
      <c r="A12" s="63"/>
      <c r="B12" s="63"/>
      <c r="C12" s="63"/>
      <c r="D12" s="63"/>
      <c r="E12" s="85"/>
      <c r="F12" s="105"/>
      <c r="G12" s="227"/>
      <c r="H12" s="227"/>
      <c r="I12" s="227"/>
      <c r="J12" s="227"/>
      <c r="K12" s="23"/>
      <c r="L12" s="23"/>
      <c r="M12" s="23"/>
      <c r="N12" s="212" t="s">
        <v>855</v>
      </c>
    </row>
    <row r="13" spans="1:16" ht="33.75" customHeight="1" x14ac:dyDescent="0.25">
      <c r="A13" s="228" t="s">
        <v>717</v>
      </c>
      <c r="B13" s="230" t="s">
        <v>0</v>
      </c>
      <c r="C13" s="232" t="s">
        <v>701</v>
      </c>
      <c r="D13" s="230" t="s">
        <v>705</v>
      </c>
      <c r="E13" s="230" t="s">
        <v>919</v>
      </c>
      <c r="F13" s="215" t="s">
        <v>718</v>
      </c>
      <c r="G13" s="221" t="s">
        <v>719</v>
      </c>
      <c r="H13" s="215" t="s">
        <v>720</v>
      </c>
      <c r="I13" s="218" t="s">
        <v>721</v>
      </c>
      <c r="J13" s="235" t="s">
        <v>722</v>
      </c>
      <c r="K13" s="218" t="s">
        <v>723</v>
      </c>
      <c r="L13" s="247" t="s">
        <v>707</v>
      </c>
      <c r="M13" s="218" t="s">
        <v>706</v>
      </c>
      <c r="N13" s="224" t="s">
        <v>724</v>
      </c>
    </row>
    <row r="14" spans="1:16" ht="31.5" customHeight="1" x14ac:dyDescent="0.25">
      <c r="A14" s="229"/>
      <c r="B14" s="231"/>
      <c r="C14" s="233"/>
      <c r="D14" s="231"/>
      <c r="E14" s="231"/>
      <c r="F14" s="216"/>
      <c r="G14" s="222"/>
      <c r="H14" s="216"/>
      <c r="I14" s="219"/>
      <c r="J14" s="236"/>
      <c r="K14" s="219"/>
      <c r="L14" s="248"/>
      <c r="M14" s="219"/>
      <c r="N14" s="225"/>
    </row>
    <row r="15" spans="1:16" ht="63.75" customHeight="1" x14ac:dyDescent="0.25">
      <c r="A15" s="229"/>
      <c r="B15" s="231"/>
      <c r="C15" s="234"/>
      <c r="D15" s="231"/>
      <c r="E15" s="231"/>
      <c r="F15" s="217"/>
      <c r="G15" s="223"/>
      <c r="H15" s="217"/>
      <c r="I15" s="220"/>
      <c r="J15" s="237"/>
      <c r="K15" s="220"/>
      <c r="L15" s="249"/>
      <c r="M15" s="220"/>
      <c r="N15" s="225"/>
    </row>
    <row r="16" spans="1:16" s="24" customFormat="1" x14ac:dyDescent="0.25">
      <c r="A16" s="66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 t="s">
        <v>725</v>
      </c>
      <c r="I16" s="7" t="s">
        <v>726</v>
      </c>
      <c r="J16" s="7" t="s">
        <v>925</v>
      </c>
      <c r="K16" s="7">
        <v>11</v>
      </c>
      <c r="L16" s="7">
        <v>12</v>
      </c>
      <c r="M16" s="7">
        <v>13</v>
      </c>
      <c r="N16" s="90">
        <v>14</v>
      </c>
      <c r="O16" s="122"/>
      <c r="P16" s="122"/>
    </row>
    <row r="17" spans="1:14" ht="22.5" customHeight="1" x14ac:dyDescent="0.25">
      <c r="A17" s="67"/>
      <c r="B17" s="213" t="s">
        <v>702</v>
      </c>
      <c r="C17" s="214"/>
      <c r="D17" s="36"/>
      <c r="E17" s="138"/>
      <c r="F17" s="37">
        <f>F18+F19</f>
        <v>5055880250</v>
      </c>
      <c r="G17" s="38"/>
      <c r="H17" s="37">
        <f>H18+H19</f>
        <v>3185520140</v>
      </c>
      <c r="I17" s="8">
        <f>I18+I19</f>
        <v>1870360110</v>
      </c>
      <c r="J17" s="8"/>
      <c r="K17" s="1"/>
      <c r="L17" s="8">
        <f>L18+L19</f>
        <v>1019210324.8500007</v>
      </c>
      <c r="M17" s="8">
        <f>M18+M19</f>
        <v>1245701508.1499999</v>
      </c>
      <c r="N17" s="211">
        <f>N18+N19</f>
        <v>2264911833.0000005</v>
      </c>
    </row>
    <row r="18" spans="1:14" ht="25.15" customHeight="1" x14ac:dyDescent="0.25">
      <c r="A18" s="67"/>
      <c r="B18" s="213" t="s">
        <v>703</v>
      </c>
      <c r="C18" s="214"/>
      <c r="D18" s="39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58">
        <f t="shared" si="0"/>
        <v>3102338</v>
      </c>
      <c r="F18" s="37">
        <f t="shared" si="0"/>
        <v>3292889500</v>
      </c>
      <c r="G18" s="38"/>
      <c r="H18" s="37">
        <f>H21+H43+H49+H79+H90+H122+H163+H194+H226+H257+H284+H313+H339+H371+H386+H422+H459+H503+H526+H569+H598+H627+H654+H679+H721+H750+H812+H851+H882+H909+H936+H955+H990+H782</f>
        <v>1870360110</v>
      </c>
      <c r="I18" s="8">
        <f>I21+I43+I49+I79+I90+I122+I163+I194+I226+I257+I284+I313+I339+I371+I386+I422+I459+I503+I526+I569+I598+I627+I654+I679+I721+I750+I812+I851+I882+I909+I936+I955+I990+I782</f>
        <v>1422529390</v>
      </c>
      <c r="J18" s="8"/>
      <c r="K18" s="1"/>
      <c r="L18" s="8">
        <f>L21+L43+L49+L79+L90+L122+L163+L194+L226+L257+L284+L313+L339+L371+L386+L422+L459+L503+L526+L569+L598+L627+L654+L679+L721+L750+L812+L851+L882+L909+L936+L955+L990+L782</f>
        <v>0</v>
      </c>
      <c r="M18" s="8">
        <f>M21+M43+M49+M79+M90+M122+M163+M194+M226+M257+M284+M313+M339+M371+M386+M422+M459+M503+M526+M569+M598+M627+M654+M679+M721+M750+M812+M851+M882+M909+M936+M955+M990+M782</f>
        <v>1245701508.1499999</v>
      </c>
      <c r="N18" s="211">
        <f>L18+M18</f>
        <v>1245701508.1499999</v>
      </c>
    </row>
    <row r="19" spans="1:14" ht="20.45" customHeight="1" x14ac:dyDescent="0.25">
      <c r="A19" s="67"/>
      <c r="B19" s="213" t="s">
        <v>704</v>
      </c>
      <c r="C19" s="214"/>
      <c r="D19" s="39">
        <f t="shared" si="0"/>
        <v>28325.422492999998</v>
      </c>
      <c r="E19" s="58">
        <f t="shared" si="0"/>
        <v>2343817</v>
      </c>
      <c r="F19" s="37">
        <f t="shared" si="0"/>
        <v>1762990750</v>
      </c>
      <c r="G19" s="38"/>
      <c r="H19" s="37">
        <f>H22+H44+H50+H80+H91+H123+H164+H195+H227+H258+H285+H314+H340+H372+H387+H423+H460+H504+H527+H570+H599+H628+H655+H680+H722+H751+H813+H852+H883+H910+H937+H956+H991+H783</f>
        <v>1315160030</v>
      </c>
      <c r="I19" s="104">
        <f>I22+I44+I50+I80+I91+I123+I164+I195+I227+I258+I285+I314+I340+I372+I387+I423+I460+I504+I527+I570+I599+I628+I655+I680+I722+I751+I813+I852+I883+I910+I937+I956+I991+I783</f>
        <v>447830720</v>
      </c>
      <c r="J19" s="8">
        <f>F19/E19</f>
        <v>752.18788412235256</v>
      </c>
      <c r="K19" s="8">
        <f>SUMIF(K24:K1025,"&gt;0")</f>
        <v>520508.19824205048</v>
      </c>
      <c r="L19" s="8">
        <f>L22+L44+L50+L80+L91+L123+L164+L195+L227+L258+L285+L314+L340+L372+L387+L423+L460+L504+L527+L570+L599+L628+L655+L680+L722+L751+L813+L852+L883+L910+L937+L956+L991+L783</f>
        <v>1019210324.8500007</v>
      </c>
      <c r="M19" s="8">
        <f>M22+M44+M50+M80+M91+M123+M164+M195+M227+M258+M285+M314+M340+M372+M387+M423+M460+M504+M527+M570+M599+M628+M655+M680+M722+M751+M813+M852+M883+M910+M937+M956+M991+M783</f>
        <v>0</v>
      </c>
      <c r="N19" s="211">
        <f t="shared" ref="N19:N82" si="1">L19+M19</f>
        <v>1019210324.8500007</v>
      </c>
    </row>
    <row r="20" spans="1:14" ht="22.15" customHeight="1" x14ac:dyDescent="0.25">
      <c r="A20" s="67"/>
      <c r="B20" s="60"/>
      <c r="C20" s="61"/>
      <c r="D20" s="40">
        <v>0</v>
      </c>
      <c r="E20" s="138"/>
      <c r="F20" s="136"/>
      <c r="G20" s="41"/>
      <c r="H20" s="64"/>
      <c r="I20" s="69"/>
      <c r="J20" s="69"/>
      <c r="K20" s="25"/>
      <c r="L20" s="25"/>
      <c r="M20" s="25"/>
      <c r="N20" s="68"/>
    </row>
    <row r="21" spans="1:14" x14ac:dyDescent="0.25">
      <c r="A21" s="70" t="s">
        <v>1</v>
      </c>
      <c r="B21" s="43" t="s">
        <v>2</v>
      </c>
      <c r="C21" s="44"/>
      <c r="D21" s="45">
        <v>571.64089999999987</v>
      </c>
      <c r="E21" s="58">
        <f>E23+E22</f>
        <v>779395</v>
      </c>
      <c r="F21" s="46">
        <f>F23</f>
        <v>2997276380</v>
      </c>
      <c r="G21" s="46"/>
      <c r="H21" s="46">
        <f>H23</f>
        <v>1498638190</v>
      </c>
      <c r="I21" s="9">
        <f>I23</f>
        <v>1498638190</v>
      </c>
      <c r="J21" s="9"/>
      <c r="K21" s="2"/>
      <c r="L21" s="2"/>
      <c r="M21" s="9">
        <f>M23</f>
        <v>0</v>
      </c>
      <c r="N21" s="71">
        <f t="shared" si="1"/>
        <v>0</v>
      </c>
    </row>
    <row r="22" spans="1:14" x14ac:dyDescent="0.25">
      <c r="A22" s="70" t="s">
        <v>1</v>
      </c>
      <c r="B22" s="43" t="s">
        <v>3</v>
      </c>
      <c r="C22" s="44"/>
      <c r="D22" s="45">
        <v>448.62889999999987</v>
      </c>
      <c r="E22" s="58">
        <f>SUM(E24:E41)</f>
        <v>142246</v>
      </c>
      <c r="F22" s="46">
        <f>SUM(F24:F41)</f>
        <v>186708080</v>
      </c>
      <c r="G22" s="46"/>
      <c r="H22" s="46">
        <f>SUM(H24:H41)</f>
        <v>186708080</v>
      </c>
      <c r="I22" s="9">
        <f>SUM(I24:I41)</f>
        <v>0</v>
      </c>
      <c r="J22" s="9"/>
      <c r="K22" s="2"/>
      <c r="L22" s="9">
        <f>SUM(L24:L41)</f>
        <v>24710797.684897583</v>
      </c>
      <c r="M22" s="10"/>
      <c r="N22" s="71">
        <f>L22+M22</f>
        <v>24710797.684897583</v>
      </c>
    </row>
    <row r="23" spans="1:14" ht="15.75" customHeight="1" x14ac:dyDescent="0.25">
      <c r="A23" s="67"/>
      <c r="B23" s="47" t="s">
        <v>4</v>
      </c>
      <c r="C23" s="48">
        <v>1</v>
      </c>
      <c r="D23" s="49">
        <v>123.01200000000001</v>
      </c>
      <c r="E23" s="128">
        <v>637149</v>
      </c>
      <c r="F23" s="50">
        <v>2997276380</v>
      </c>
      <c r="G23" s="41">
        <v>50</v>
      </c>
      <c r="H23" s="50">
        <f>F23*G23/100</f>
        <v>1498638190</v>
      </c>
      <c r="I23" s="10">
        <f>F23-H23</f>
        <v>1498638190</v>
      </c>
      <c r="J23" s="10"/>
      <c r="K23" s="2"/>
      <c r="L23" s="2"/>
      <c r="M23" s="10">
        <v>0</v>
      </c>
      <c r="N23" s="72">
        <f t="shared" si="1"/>
        <v>0</v>
      </c>
    </row>
    <row r="24" spans="1:14" x14ac:dyDescent="0.25">
      <c r="A24" s="67"/>
      <c r="B24" s="51" t="s">
        <v>5</v>
      </c>
      <c r="C24" s="35">
        <v>4</v>
      </c>
      <c r="D24" s="49">
        <v>64.662199999999999</v>
      </c>
      <c r="E24" s="128">
        <v>11285</v>
      </c>
      <c r="F24" s="50">
        <v>13434860</v>
      </c>
      <c r="G24" s="41">
        <v>100</v>
      </c>
      <c r="H24" s="50">
        <f>F24*G24/100</f>
        <v>13434860</v>
      </c>
      <c r="I24" s="10">
        <f t="shared" ref="I23:I41" si="2">F24-H24</f>
        <v>0</v>
      </c>
      <c r="J24" s="10">
        <f>F24/E24</f>
        <v>1190.5059813912274</v>
      </c>
      <c r="K24" s="10">
        <f>$J$11*$J$19-J24</f>
        <v>-212.66173203216897</v>
      </c>
      <c r="L24" s="10">
        <f>IF(K24&gt;0,$J$7*$J$8*(K24/$K$19),0)+$J$7*$J$9*(E24/$E$19)+$J$7*$J$10*(D24/$D$19)</f>
        <v>1704855.508350489</v>
      </c>
      <c r="M24" s="10"/>
      <c r="N24" s="72">
        <f t="shared" si="1"/>
        <v>1704855.508350489</v>
      </c>
    </row>
    <row r="25" spans="1:14" x14ac:dyDescent="0.25">
      <c r="A25" s="67"/>
      <c r="B25" s="52" t="s">
        <v>6</v>
      </c>
      <c r="C25" s="35">
        <v>4</v>
      </c>
      <c r="D25" s="53">
        <v>27.565200000000001</v>
      </c>
      <c r="E25" s="128">
        <v>8342</v>
      </c>
      <c r="F25" s="50">
        <v>5470020</v>
      </c>
      <c r="G25" s="41">
        <v>100</v>
      </c>
      <c r="H25" s="50">
        <f t="shared" ref="H24:H41" si="3">F25*G25/100</f>
        <v>5470020</v>
      </c>
      <c r="I25" s="10">
        <f t="shared" si="2"/>
        <v>0</v>
      </c>
      <c r="J25" s="10">
        <f>F25/E25</f>
        <v>655.72045073123957</v>
      </c>
      <c r="K25" s="10">
        <f>$J$11*$J$19-J25</f>
        <v>322.12379862781881</v>
      </c>
      <c r="L25" s="10">
        <f>IF(K25&gt;0,$J$7*$J$8*(K25/$K$19),0)+$J$7*$J$9*(E25/$E$19)+$J$7*$J$10*(D25/$D$19)</f>
        <v>1565894.3631416785</v>
      </c>
      <c r="M25" s="10"/>
      <c r="N25" s="72">
        <f t="shared" si="1"/>
        <v>1565894.3631416785</v>
      </c>
    </row>
    <row r="26" spans="1:14" x14ac:dyDescent="0.25">
      <c r="A26" s="67"/>
      <c r="B26" s="52" t="s">
        <v>7</v>
      </c>
      <c r="C26" s="35">
        <v>4</v>
      </c>
      <c r="D26" s="53">
        <v>28.389299999999999</v>
      </c>
      <c r="E26" s="128">
        <v>5079</v>
      </c>
      <c r="F26" s="50">
        <v>2796880</v>
      </c>
      <c r="G26" s="41">
        <v>100</v>
      </c>
      <c r="H26" s="50">
        <f t="shared" si="3"/>
        <v>2796880</v>
      </c>
      <c r="I26" s="10">
        <f t="shared" si="2"/>
        <v>0</v>
      </c>
      <c r="J26" s="10">
        <f t="shared" ref="J24:J41" si="4">F26/E26</f>
        <v>550.67532978932866</v>
      </c>
      <c r="K26" s="10">
        <f>$J$11*$J$19-J26</f>
        <v>427.16891956972972</v>
      </c>
      <c r="L26" s="10">
        <f t="shared" ref="L26:L41" si="5">IF(K26&gt;0,$J$7*$J$8*(K26/$K$19),0)+$J$7*$J$9*(E26/$E$19)+$J$7*$J$10*(D26/$D$19)</f>
        <v>1266598.0626673107</v>
      </c>
      <c r="M26" s="10"/>
      <c r="N26" s="72">
        <f t="shared" si="1"/>
        <v>1266598.0626673107</v>
      </c>
    </row>
    <row r="27" spans="1:14" x14ac:dyDescent="0.25">
      <c r="A27" s="67"/>
      <c r="B27" s="52" t="s">
        <v>8</v>
      </c>
      <c r="C27" s="35">
        <v>4</v>
      </c>
      <c r="D27" s="53">
        <v>6.0312999999999999</v>
      </c>
      <c r="E27" s="128">
        <v>7027</v>
      </c>
      <c r="F27" s="50">
        <v>7982940</v>
      </c>
      <c r="G27" s="41">
        <v>100</v>
      </c>
      <c r="H27" s="50">
        <f t="shared" si="3"/>
        <v>7982940</v>
      </c>
      <c r="I27" s="10">
        <f t="shared" si="2"/>
        <v>0</v>
      </c>
      <c r="J27" s="10">
        <f t="shared" si="4"/>
        <v>1136.0381386082254</v>
      </c>
      <c r="K27" s="10">
        <f>$J$11*$J$19-J27</f>
        <v>-158.193889249167</v>
      </c>
      <c r="L27" s="10">
        <f>IF(K27&gt;0,$J$7*$J$8*(K27/$K$19),0)+$J$7*$J$9*(E27/$E$19)+$J$7*$J$10*(D27/$D$19)</f>
        <v>938410.56584734714</v>
      </c>
      <c r="M27" s="10"/>
      <c r="N27" s="72">
        <f t="shared" si="1"/>
        <v>938410.56584734714</v>
      </c>
    </row>
    <row r="28" spans="1:14" x14ac:dyDescent="0.25">
      <c r="A28" s="67"/>
      <c r="B28" s="51" t="s">
        <v>9</v>
      </c>
      <c r="C28" s="35">
        <v>4</v>
      </c>
      <c r="D28" s="53">
        <v>26.363799999999998</v>
      </c>
      <c r="E28" s="128">
        <v>16465</v>
      </c>
      <c r="F28" s="50">
        <v>31975540</v>
      </c>
      <c r="G28" s="41">
        <v>100</v>
      </c>
      <c r="H28" s="50">
        <f>F28*G28/100</f>
        <v>31975540</v>
      </c>
      <c r="I28" s="10">
        <f>F28-H28</f>
        <v>0</v>
      </c>
      <c r="J28" s="10">
        <f>F28/E28</f>
        <v>1942.0309747950198</v>
      </c>
      <c r="K28" s="10">
        <f t="shared" ref="K28:K41" si="6">$J$11*$J$19-J28</f>
        <v>-964.18672543596142</v>
      </c>
      <c r="L28" s="10">
        <f t="shared" si="5"/>
        <v>2242807.4292407003</v>
      </c>
      <c r="M28" s="10"/>
      <c r="N28" s="72">
        <f t="shared" si="1"/>
        <v>2242807.4292407003</v>
      </c>
    </row>
    <row r="29" spans="1:14" x14ac:dyDescent="0.25">
      <c r="A29" s="67"/>
      <c r="B29" s="51" t="s">
        <v>10</v>
      </c>
      <c r="C29" s="35">
        <v>4</v>
      </c>
      <c r="D29" s="53">
        <v>26.435999999999996</v>
      </c>
      <c r="E29" s="128">
        <v>3653</v>
      </c>
      <c r="F29" s="50">
        <v>1911990</v>
      </c>
      <c r="G29" s="41">
        <v>100</v>
      </c>
      <c r="H29" s="50">
        <f>F29*G29/100</f>
        <v>1911990</v>
      </c>
      <c r="I29" s="10">
        <f>F29-H29</f>
        <v>0</v>
      </c>
      <c r="J29" s="10">
        <f>F29/E29</f>
        <v>523.40268272652611</v>
      </c>
      <c r="K29" s="10">
        <f t="shared" si="6"/>
        <v>454.44156663253227</v>
      </c>
      <c r="L29" s="10">
        <f t="shared" si="5"/>
        <v>1105582.2035101713</v>
      </c>
      <c r="M29" s="10"/>
      <c r="N29" s="72">
        <f t="shared" si="1"/>
        <v>1105582.2035101713</v>
      </c>
    </row>
    <row r="30" spans="1:14" x14ac:dyDescent="0.25">
      <c r="A30" s="67"/>
      <c r="B30" s="51" t="s">
        <v>11</v>
      </c>
      <c r="C30" s="35">
        <v>4</v>
      </c>
      <c r="D30" s="53">
        <v>1.9072</v>
      </c>
      <c r="E30" s="129">
        <v>659</v>
      </c>
      <c r="F30" s="50">
        <v>104290</v>
      </c>
      <c r="G30" s="41">
        <v>100</v>
      </c>
      <c r="H30" s="50">
        <f t="shared" si="3"/>
        <v>104290</v>
      </c>
      <c r="I30" s="10">
        <f t="shared" si="2"/>
        <v>0</v>
      </c>
      <c r="J30" s="10">
        <f t="shared" si="4"/>
        <v>158.25493171471928</v>
      </c>
      <c r="K30" s="10">
        <f t="shared" si="6"/>
        <v>819.58931764433908</v>
      </c>
      <c r="L30" s="10">
        <f t="shared" si="5"/>
        <v>1055738.2418618314</v>
      </c>
      <c r="M30" s="10"/>
      <c r="N30" s="72">
        <f t="shared" si="1"/>
        <v>1055738.2418618314</v>
      </c>
    </row>
    <row r="31" spans="1:14" x14ac:dyDescent="0.25">
      <c r="A31" s="67"/>
      <c r="B31" s="51" t="s">
        <v>12</v>
      </c>
      <c r="C31" s="35">
        <v>4</v>
      </c>
      <c r="D31" s="53">
        <v>7.6560000000000006</v>
      </c>
      <c r="E31" s="128">
        <v>10719</v>
      </c>
      <c r="F31" s="50">
        <v>17881630</v>
      </c>
      <c r="G31" s="41">
        <v>100</v>
      </c>
      <c r="H31" s="50">
        <f t="shared" si="3"/>
        <v>17881630</v>
      </c>
      <c r="I31" s="10">
        <f t="shared" si="2"/>
        <v>0</v>
      </c>
      <c r="J31" s="10">
        <f t="shared" si="4"/>
        <v>1668.2181173616941</v>
      </c>
      <c r="K31" s="10">
        <f t="shared" si="6"/>
        <v>-690.37386800263573</v>
      </c>
      <c r="L31" s="10">
        <f t="shared" si="5"/>
        <v>1425897.1598878687</v>
      </c>
      <c r="M31" s="10"/>
      <c r="N31" s="72">
        <f t="shared" si="1"/>
        <v>1425897.1598878687</v>
      </c>
    </row>
    <row r="32" spans="1:14" x14ac:dyDescent="0.25">
      <c r="A32" s="67"/>
      <c r="B32" s="51" t="s">
        <v>13</v>
      </c>
      <c r="C32" s="35">
        <v>4</v>
      </c>
      <c r="D32" s="53">
        <v>12.143800000000001</v>
      </c>
      <c r="E32" s="128">
        <v>1834</v>
      </c>
      <c r="F32" s="50">
        <v>472880</v>
      </c>
      <c r="G32" s="41">
        <v>100</v>
      </c>
      <c r="H32" s="50">
        <f t="shared" si="3"/>
        <v>472880</v>
      </c>
      <c r="I32" s="10">
        <f t="shared" si="2"/>
        <v>0</v>
      </c>
      <c r="J32" s="10">
        <f t="shared" si="4"/>
        <v>257.84078516902946</v>
      </c>
      <c r="K32" s="10">
        <f t="shared" si="6"/>
        <v>720.00346419002892</v>
      </c>
      <c r="L32" s="10">
        <f t="shared" si="5"/>
        <v>1128856.8010035602</v>
      </c>
      <c r="M32" s="10"/>
      <c r="N32" s="72">
        <f t="shared" si="1"/>
        <v>1128856.8010035602</v>
      </c>
    </row>
    <row r="33" spans="1:14" x14ac:dyDescent="0.25">
      <c r="A33" s="67"/>
      <c r="B33" s="51" t="s">
        <v>14</v>
      </c>
      <c r="C33" s="35">
        <v>4</v>
      </c>
      <c r="D33" s="53">
        <v>30.873799999999999</v>
      </c>
      <c r="E33" s="128">
        <v>20017</v>
      </c>
      <c r="F33" s="50">
        <v>24719870</v>
      </c>
      <c r="G33" s="41">
        <v>100</v>
      </c>
      <c r="H33" s="50">
        <f t="shared" si="3"/>
        <v>24719870</v>
      </c>
      <c r="I33" s="10">
        <f t="shared" si="2"/>
        <v>0</v>
      </c>
      <c r="J33" s="10">
        <f t="shared" si="4"/>
        <v>1234.943797771894</v>
      </c>
      <c r="K33" s="10">
        <f t="shared" si="6"/>
        <v>-257.09954841283559</v>
      </c>
      <c r="L33" s="10">
        <f t="shared" si="5"/>
        <v>2722412.2334722481</v>
      </c>
      <c r="M33" s="10"/>
      <c r="N33" s="72">
        <f t="shared" si="1"/>
        <v>2722412.2334722481</v>
      </c>
    </row>
    <row r="34" spans="1:14" x14ac:dyDescent="0.25">
      <c r="A34" s="67"/>
      <c r="B34" s="51" t="s">
        <v>15</v>
      </c>
      <c r="C34" s="35">
        <v>4</v>
      </c>
      <c r="D34" s="53">
        <v>23.783200000000001</v>
      </c>
      <c r="E34" s="128">
        <v>5224</v>
      </c>
      <c r="F34" s="50">
        <v>3049970</v>
      </c>
      <c r="G34" s="41">
        <v>100</v>
      </c>
      <c r="H34" s="50">
        <f t="shared" si="3"/>
        <v>3049970</v>
      </c>
      <c r="I34" s="10">
        <f t="shared" si="2"/>
        <v>0</v>
      </c>
      <c r="J34" s="10">
        <f t="shared" si="4"/>
        <v>583.83805513016841</v>
      </c>
      <c r="K34" s="10">
        <f t="shared" si="6"/>
        <v>394.00619422888997</v>
      </c>
      <c r="L34" s="10">
        <f t="shared" si="5"/>
        <v>1229978.6330105709</v>
      </c>
      <c r="M34" s="10"/>
      <c r="N34" s="72">
        <f t="shared" si="1"/>
        <v>1229978.6330105709</v>
      </c>
    </row>
    <row r="35" spans="1:14" x14ac:dyDescent="0.25">
      <c r="A35" s="67"/>
      <c r="B35" s="51" t="s">
        <v>16</v>
      </c>
      <c r="C35" s="35">
        <v>4</v>
      </c>
      <c r="D35" s="53">
        <v>28.336799999999997</v>
      </c>
      <c r="E35" s="128">
        <v>6771</v>
      </c>
      <c r="F35" s="50">
        <v>5192240</v>
      </c>
      <c r="G35" s="41">
        <v>100</v>
      </c>
      <c r="H35" s="50">
        <f t="shared" si="3"/>
        <v>5192240</v>
      </c>
      <c r="I35" s="10">
        <f t="shared" si="2"/>
        <v>0</v>
      </c>
      <c r="J35" s="10">
        <f t="shared" si="4"/>
        <v>766.83503175306453</v>
      </c>
      <c r="K35" s="10">
        <f t="shared" si="6"/>
        <v>211.00921760599385</v>
      </c>
      <c r="L35" s="10">
        <f t="shared" si="5"/>
        <v>1233181.1513721889</v>
      </c>
      <c r="M35" s="10"/>
      <c r="N35" s="72">
        <f t="shared" si="1"/>
        <v>1233181.1513721889</v>
      </c>
    </row>
    <row r="36" spans="1:14" x14ac:dyDescent="0.25">
      <c r="A36" s="67"/>
      <c r="B36" s="51" t="s">
        <v>727</v>
      </c>
      <c r="C36" s="35">
        <v>4</v>
      </c>
      <c r="D36" s="53">
        <v>49.459699999999998</v>
      </c>
      <c r="E36" s="128">
        <v>13638</v>
      </c>
      <c r="F36" s="50">
        <v>12936650</v>
      </c>
      <c r="G36" s="41">
        <v>100</v>
      </c>
      <c r="H36" s="50">
        <f t="shared" si="3"/>
        <v>12936650</v>
      </c>
      <c r="I36" s="10">
        <f t="shared" si="2"/>
        <v>0</v>
      </c>
      <c r="J36" s="10">
        <f t="shared" si="4"/>
        <v>948.57383780612997</v>
      </c>
      <c r="K36" s="10">
        <f t="shared" si="6"/>
        <v>29.270411552928408</v>
      </c>
      <c r="L36" s="10">
        <f t="shared" si="5"/>
        <v>1991503.4178718049</v>
      </c>
      <c r="M36" s="10"/>
      <c r="N36" s="72">
        <f t="shared" si="1"/>
        <v>1991503.4178718049</v>
      </c>
    </row>
    <row r="37" spans="1:14" x14ac:dyDescent="0.25">
      <c r="A37" s="67"/>
      <c r="B37" s="51" t="s">
        <v>17</v>
      </c>
      <c r="C37" s="35">
        <v>4</v>
      </c>
      <c r="D37" s="53">
        <v>27.454499999999999</v>
      </c>
      <c r="E37" s="128">
        <v>9231</v>
      </c>
      <c r="F37" s="50">
        <v>26741360</v>
      </c>
      <c r="G37" s="41">
        <v>100</v>
      </c>
      <c r="H37" s="50">
        <f t="shared" si="3"/>
        <v>26741360</v>
      </c>
      <c r="I37" s="10">
        <f t="shared" si="2"/>
        <v>0</v>
      </c>
      <c r="J37" s="10">
        <f t="shared" si="4"/>
        <v>2896.9082439605677</v>
      </c>
      <c r="K37" s="10">
        <f t="shared" si="6"/>
        <v>-1919.0639946015094</v>
      </c>
      <c r="L37" s="10">
        <f t="shared" si="5"/>
        <v>1303019.1440181108</v>
      </c>
      <c r="M37" s="10"/>
      <c r="N37" s="72">
        <f t="shared" si="1"/>
        <v>1303019.1440181108</v>
      </c>
    </row>
    <row r="38" spans="1:14" x14ac:dyDescent="0.25">
      <c r="A38" s="67"/>
      <c r="B38" s="51" t="s">
        <v>18</v>
      </c>
      <c r="C38" s="35">
        <v>4</v>
      </c>
      <c r="D38" s="53">
        <v>15.19</v>
      </c>
      <c r="E38" s="128">
        <v>2905</v>
      </c>
      <c r="F38" s="50">
        <v>1427360</v>
      </c>
      <c r="G38" s="41">
        <v>100</v>
      </c>
      <c r="H38" s="50">
        <f t="shared" si="3"/>
        <v>1427360</v>
      </c>
      <c r="I38" s="10">
        <f t="shared" si="2"/>
        <v>0</v>
      </c>
      <c r="J38" s="10">
        <f t="shared" si="4"/>
        <v>491.34595524956973</v>
      </c>
      <c r="K38" s="10">
        <f t="shared" si="6"/>
        <v>486.49829410948865</v>
      </c>
      <c r="L38" s="10">
        <f t="shared" si="5"/>
        <v>1005198.4509374093</v>
      </c>
      <c r="M38" s="10"/>
      <c r="N38" s="72">
        <f t="shared" si="1"/>
        <v>1005198.4509374093</v>
      </c>
    </row>
    <row r="39" spans="1:14" x14ac:dyDescent="0.25">
      <c r="A39" s="67"/>
      <c r="B39" s="51" t="s">
        <v>19</v>
      </c>
      <c r="C39" s="35">
        <v>4</v>
      </c>
      <c r="D39" s="54">
        <v>44.8202</v>
      </c>
      <c r="E39" s="128">
        <v>10504</v>
      </c>
      <c r="F39" s="50">
        <v>10764220</v>
      </c>
      <c r="G39" s="41">
        <v>100</v>
      </c>
      <c r="H39" s="50">
        <f t="shared" si="3"/>
        <v>10764220</v>
      </c>
      <c r="I39" s="10">
        <f t="shared" si="2"/>
        <v>0</v>
      </c>
      <c r="J39" s="10">
        <f t="shared" si="4"/>
        <v>1024.7734196496572</v>
      </c>
      <c r="K39" s="10">
        <f t="shared" si="6"/>
        <v>-46.92917029059879</v>
      </c>
      <c r="L39" s="10">
        <f t="shared" si="5"/>
        <v>1531574.1704240132</v>
      </c>
      <c r="M39" s="10"/>
      <c r="N39" s="72">
        <f t="shared" si="1"/>
        <v>1531574.1704240132</v>
      </c>
    </row>
    <row r="40" spans="1:14" x14ac:dyDescent="0.25">
      <c r="A40" s="67"/>
      <c r="B40" s="51" t="s">
        <v>20</v>
      </c>
      <c r="C40" s="35">
        <v>4</v>
      </c>
      <c r="D40" s="53">
        <v>14.4329</v>
      </c>
      <c r="E40" s="128">
        <v>5338</v>
      </c>
      <c r="F40" s="50">
        <v>9370410</v>
      </c>
      <c r="G40" s="41">
        <v>100</v>
      </c>
      <c r="H40" s="50">
        <f t="shared" si="3"/>
        <v>9370410</v>
      </c>
      <c r="I40" s="10">
        <f t="shared" si="2"/>
        <v>0</v>
      </c>
      <c r="J40" s="10">
        <f t="shared" si="4"/>
        <v>1755.4158860996629</v>
      </c>
      <c r="K40" s="10">
        <f t="shared" si="6"/>
        <v>-777.5716367406045</v>
      </c>
      <c r="L40" s="10">
        <f t="shared" si="5"/>
        <v>748302.53066516714</v>
      </c>
      <c r="M40" s="10"/>
      <c r="N40" s="72">
        <f t="shared" si="1"/>
        <v>748302.53066516714</v>
      </c>
    </row>
    <row r="41" spans="1:14" x14ac:dyDescent="0.25">
      <c r="A41" s="67"/>
      <c r="B41" s="51" t="s">
        <v>21</v>
      </c>
      <c r="C41" s="35">
        <v>4</v>
      </c>
      <c r="D41" s="55">
        <v>13.123000000000001</v>
      </c>
      <c r="E41" s="128">
        <v>3555</v>
      </c>
      <c r="F41" s="50">
        <v>10474970</v>
      </c>
      <c r="G41" s="41">
        <v>100</v>
      </c>
      <c r="H41" s="50">
        <f t="shared" si="3"/>
        <v>10474970</v>
      </c>
      <c r="I41" s="10">
        <f t="shared" si="2"/>
        <v>0</v>
      </c>
      <c r="J41" s="10">
        <f t="shared" si="4"/>
        <v>2946.5457102672294</v>
      </c>
      <c r="K41" s="10">
        <f t="shared" si="6"/>
        <v>-1968.7014609081712</v>
      </c>
      <c r="L41" s="10">
        <f t="shared" si="5"/>
        <v>510987.61761510913</v>
      </c>
      <c r="M41" s="10"/>
      <c r="N41" s="72">
        <f t="shared" si="1"/>
        <v>510987.61761510913</v>
      </c>
    </row>
    <row r="42" spans="1:14" x14ac:dyDescent="0.25">
      <c r="A42" s="67"/>
      <c r="B42" s="51"/>
      <c r="C42" s="35"/>
      <c r="D42" s="55">
        <v>0</v>
      </c>
      <c r="E42" s="130"/>
      <c r="F42" s="124"/>
      <c r="G42" s="42">
        <f>G43+G44</f>
        <v>0</v>
      </c>
      <c r="H42" s="73"/>
      <c r="I42" s="74"/>
      <c r="J42" s="74"/>
      <c r="K42" s="10"/>
      <c r="L42" s="10"/>
      <c r="M42" s="10"/>
      <c r="N42" s="72"/>
    </row>
    <row r="43" spans="1:14" x14ac:dyDescent="0.25">
      <c r="A43" s="70" t="s">
        <v>22</v>
      </c>
      <c r="B43" s="43" t="s">
        <v>2</v>
      </c>
      <c r="C43" s="44"/>
      <c r="D43" s="3">
        <v>78.006900000000002</v>
      </c>
      <c r="E43" s="131">
        <f>E45+E44</f>
        <v>125978</v>
      </c>
      <c r="F43" s="37">
        <f>F45</f>
        <v>295613120</v>
      </c>
      <c r="G43" s="41"/>
      <c r="H43" s="37">
        <f>H45</f>
        <v>147806560</v>
      </c>
      <c r="I43" s="8">
        <f>I45</f>
        <v>147806560</v>
      </c>
      <c r="J43" s="8"/>
      <c r="K43" s="10"/>
      <c r="L43" s="10"/>
      <c r="M43" s="9">
        <f>M45</f>
        <v>0</v>
      </c>
      <c r="N43" s="68">
        <f t="shared" si="1"/>
        <v>0</v>
      </c>
    </row>
    <row r="44" spans="1:14" x14ac:dyDescent="0.25">
      <c r="A44" s="70" t="s">
        <v>22</v>
      </c>
      <c r="B44" s="43" t="s">
        <v>3</v>
      </c>
      <c r="C44" s="44"/>
      <c r="D44" s="3">
        <v>36.576999999999998</v>
      </c>
      <c r="E44" s="131">
        <f>SUM(E46:E47)</f>
        <v>4606</v>
      </c>
      <c r="F44" s="37">
        <f>SUM(F46:F47)</f>
        <v>1141500</v>
      </c>
      <c r="G44" s="41"/>
      <c r="H44" s="37">
        <f>SUM(H46:H47)</f>
        <v>1141500</v>
      </c>
      <c r="I44" s="8">
        <f>SUM(I46:I47)</f>
        <v>0</v>
      </c>
      <c r="J44" s="8"/>
      <c r="K44" s="10"/>
      <c r="L44" s="8">
        <f>SUM(L46:L47)</f>
        <v>2351288.4065760095</v>
      </c>
      <c r="M44" s="10"/>
      <c r="N44" s="68">
        <f t="shared" si="1"/>
        <v>2351288.4065760095</v>
      </c>
    </row>
    <row r="45" spans="1:14" x14ac:dyDescent="0.25">
      <c r="A45" s="67"/>
      <c r="B45" s="51" t="s">
        <v>4</v>
      </c>
      <c r="C45" s="35">
        <v>1</v>
      </c>
      <c r="D45" s="55">
        <v>41.429900000000004</v>
      </c>
      <c r="E45" s="128">
        <v>121372</v>
      </c>
      <c r="F45" s="50">
        <v>295613120</v>
      </c>
      <c r="G45" s="41">
        <v>50</v>
      </c>
      <c r="H45" s="50">
        <f>F45*G45/100</f>
        <v>147806560</v>
      </c>
      <c r="I45" s="10">
        <f>F45-H45</f>
        <v>147806560</v>
      </c>
      <c r="J45" s="10"/>
      <c r="K45" s="10"/>
      <c r="L45" s="10"/>
      <c r="M45" s="10">
        <v>0</v>
      </c>
      <c r="N45" s="72">
        <f t="shared" si="1"/>
        <v>0</v>
      </c>
    </row>
    <row r="46" spans="1:14" x14ac:dyDescent="0.25">
      <c r="A46" s="67"/>
      <c r="B46" s="51" t="s">
        <v>23</v>
      </c>
      <c r="C46" s="35">
        <v>4</v>
      </c>
      <c r="D46" s="55">
        <v>26.770200000000003</v>
      </c>
      <c r="E46" s="128">
        <v>3311</v>
      </c>
      <c r="F46" s="50">
        <v>645800</v>
      </c>
      <c r="G46" s="41">
        <v>100</v>
      </c>
      <c r="H46" s="50">
        <f>F46*G46/100</f>
        <v>645800</v>
      </c>
      <c r="I46" s="10">
        <f>F46-H46</f>
        <v>0</v>
      </c>
      <c r="J46" s="10">
        <f>F46/E46</f>
        <v>195.04681365146482</v>
      </c>
      <c r="K46" s="10">
        <f>$J$11*$J$19-J46</f>
        <v>782.79743570759354</v>
      </c>
      <c r="L46" s="10">
        <f>IF(K46&gt;0,$J$7*$J$8*(K46/$K$19),0)+$J$7*$J$9*(E46/$E$19)+$J$7*$J$10*(D46/$D$19)</f>
        <v>1447942.4478774832</v>
      </c>
      <c r="M46" s="10"/>
      <c r="N46" s="72">
        <f t="shared" si="1"/>
        <v>1447942.4478774832</v>
      </c>
    </row>
    <row r="47" spans="1:14" x14ac:dyDescent="0.25">
      <c r="A47" s="67"/>
      <c r="B47" s="51" t="s">
        <v>24</v>
      </c>
      <c r="C47" s="35">
        <v>4</v>
      </c>
      <c r="D47" s="55">
        <v>9.8067999999999991</v>
      </c>
      <c r="E47" s="128">
        <v>1295</v>
      </c>
      <c r="F47" s="50">
        <v>495700</v>
      </c>
      <c r="G47" s="41">
        <v>100</v>
      </c>
      <c r="H47" s="50">
        <f>F47*G47/100</f>
        <v>495700</v>
      </c>
      <c r="I47" s="10">
        <f>F47-H47</f>
        <v>0</v>
      </c>
      <c r="J47" s="10">
        <f>F47/E47</f>
        <v>382.7799227799228</v>
      </c>
      <c r="K47" s="10">
        <f>$J$11*$J$19-J47</f>
        <v>595.06432657913558</v>
      </c>
      <c r="L47" s="10">
        <f>IF(K47&gt;0,$J$7*$J$8*(K47/$K$19),0)+$J$7*$J$9*(E47/$E$19)+$J$7*$J$10*(D47/$D$19)</f>
        <v>903345.95869852602</v>
      </c>
      <c r="M47" s="10"/>
      <c r="N47" s="72">
        <f t="shared" si="1"/>
        <v>903345.95869852602</v>
      </c>
    </row>
    <row r="48" spans="1:14" x14ac:dyDescent="0.25">
      <c r="A48" s="67"/>
      <c r="B48" s="51"/>
      <c r="C48" s="35"/>
      <c r="D48" s="55">
        <v>0</v>
      </c>
      <c r="E48" s="130"/>
      <c r="F48" s="73"/>
      <c r="G48" s="41"/>
      <c r="H48" s="64"/>
      <c r="I48" s="64"/>
      <c r="J48" s="69"/>
      <c r="K48" s="10"/>
      <c r="L48" s="10"/>
      <c r="M48" s="10"/>
      <c r="N48" s="72"/>
    </row>
    <row r="49" spans="1:14" x14ac:dyDescent="0.25">
      <c r="A49" s="70" t="s">
        <v>25</v>
      </c>
      <c r="B49" s="43" t="s">
        <v>2</v>
      </c>
      <c r="C49" s="44"/>
      <c r="D49" s="3">
        <v>887.6182</v>
      </c>
      <c r="E49" s="131">
        <f>E50</f>
        <v>79086</v>
      </c>
      <c r="F49" s="37">
        <f>F51</f>
        <v>0</v>
      </c>
      <c r="G49" s="41"/>
      <c r="H49" s="37">
        <f>H51</f>
        <v>6062125</v>
      </c>
      <c r="I49" s="8">
        <f>I51</f>
        <v>-6062125</v>
      </c>
      <c r="J49" s="8"/>
      <c r="K49" s="10"/>
      <c r="L49" s="10"/>
      <c r="M49" s="9">
        <f>M51</f>
        <v>42792015.978308424</v>
      </c>
      <c r="N49" s="68">
        <f t="shared" si="1"/>
        <v>42792015.978308424</v>
      </c>
    </row>
    <row r="50" spans="1:14" x14ac:dyDescent="0.25">
      <c r="A50" s="70" t="s">
        <v>25</v>
      </c>
      <c r="B50" s="43" t="s">
        <v>3</v>
      </c>
      <c r="C50" s="44"/>
      <c r="D50" s="3">
        <v>887.6182</v>
      </c>
      <c r="E50" s="131">
        <f>SUM(E52:E77)</f>
        <v>79086</v>
      </c>
      <c r="F50" s="37">
        <f>SUM(F52:F77)</f>
        <v>66475480</v>
      </c>
      <c r="G50" s="41"/>
      <c r="H50" s="37">
        <f>SUM(H52:H77)</f>
        <v>54351230</v>
      </c>
      <c r="I50" s="8">
        <f>SUM(I52:I77)</f>
        <v>12124250</v>
      </c>
      <c r="J50" s="8"/>
      <c r="K50" s="10"/>
      <c r="L50" s="8">
        <f>SUM(L52:L77)</f>
        <v>26087825.643087715</v>
      </c>
      <c r="M50" s="9"/>
      <c r="N50" s="68">
        <f t="shared" si="1"/>
        <v>26087825.643087715</v>
      </c>
    </row>
    <row r="51" spans="1:14" x14ac:dyDescent="0.25">
      <c r="A51" s="67"/>
      <c r="B51" s="51" t="s">
        <v>26</v>
      </c>
      <c r="C51" s="35">
        <v>2</v>
      </c>
      <c r="D51" s="55">
        <v>0</v>
      </c>
      <c r="E51" s="130"/>
      <c r="F51" s="50">
        <v>0</v>
      </c>
      <c r="G51" s="41">
        <v>25</v>
      </c>
      <c r="H51" s="50">
        <f>F52*G51/100</f>
        <v>6062125</v>
      </c>
      <c r="I51" s="10">
        <f t="shared" ref="I51:I77" si="7">F51-H51</f>
        <v>-6062125</v>
      </c>
      <c r="J51" s="10"/>
      <c r="K51" s="10"/>
      <c r="L51" s="10"/>
      <c r="M51" s="10">
        <f>($L$7*$L$8*E49/$L$10)+($L$7*$L$9*D49/$L$11)</f>
        <v>42792015.978308424</v>
      </c>
      <c r="N51" s="72">
        <f t="shared" si="1"/>
        <v>42792015.978308424</v>
      </c>
    </row>
    <row r="52" spans="1:14" x14ac:dyDescent="0.25">
      <c r="A52" s="67"/>
      <c r="B52" s="51" t="s">
        <v>25</v>
      </c>
      <c r="C52" s="35">
        <v>3</v>
      </c>
      <c r="D52" s="54">
        <v>51.925899999999999</v>
      </c>
      <c r="E52" s="128">
        <v>11101</v>
      </c>
      <c r="F52" s="50">
        <v>24248500</v>
      </c>
      <c r="G52" s="41">
        <v>50</v>
      </c>
      <c r="H52" s="50">
        <f>F52*G52/100</f>
        <v>12124250</v>
      </c>
      <c r="I52" s="10">
        <f>F52-H52</f>
        <v>12124250</v>
      </c>
      <c r="J52" s="10">
        <f t="shared" ref="J52:J77" si="8">F52/E52</f>
        <v>2184.3527610125216</v>
      </c>
      <c r="K52" s="10">
        <f t="shared" ref="K52:K77" si="9">$J$11*$J$19-J52</f>
        <v>-1206.5085116534633</v>
      </c>
      <c r="L52" s="10">
        <f>IF(K52&gt;0,$J$7*$J$8*(K52/$K$19),0)+$J$7*$J$9*(E52/$E$19)+$J$7*$J$10*(D52/$D$19)</f>
        <v>1635023.7747131826</v>
      </c>
      <c r="M52" s="9"/>
      <c r="N52" s="72">
        <f t="shared" si="1"/>
        <v>1635023.7747131826</v>
      </c>
    </row>
    <row r="53" spans="1:14" x14ac:dyDescent="0.25">
      <c r="A53" s="67"/>
      <c r="B53" s="51" t="s">
        <v>27</v>
      </c>
      <c r="C53" s="35">
        <v>4</v>
      </c>
      <c r="D53" s="55">
        <v>16.3126</v>
      </c>
      <c r="E53" s="128">
        <v>1006</v>
      </c>
      <c r="F53" s="50">
        <v>728470</v>
      </c>
      <c r="G53" s="41">
        <v>100</v>
      </c>
      <c r="H53" s="50">
        <f>F53*G53/100</f>
        <v>728470</v>
      </c>
      <c r="I53" s="10">
        <f t="shared" si="7"/>
        <v>0</v>
      </c>
      <c r="J53" s="10">
        <f t="shared" si="8"/>
        <v>724.12524850894636</v>
      </c>
      <c r="K53" s="10">
        <f t="shared" si="9"/>
        <v>253.71900085011202</v>
      </c>
      <c r="L53" s="10">
        <f t="shared" ref="L53:L77" si="10">IF(K53&gt;0,$J$7*$J$8*(K53/$K$19),0)+$J$7*$J$9*(E53/$E$19)+$J$7*$J$10*(D53/$D$19)</f>
        <v>488019.45478314563</v>
      </c>
      <c r="M53" s="10"/>
      <c r="N53" s="72">
        <f t="shared" si="1"/>
        <v>488019.45478314563</v>
      </c>
    </row>
    <row r="54" spans="1:14" x14ac:dyDescent="0.25">
      <c r="A54" s="67"/>
      <c r="B54" s="51" t="s">
        <v>28</v>
      </c>
      <c r="C54" s="35">
        <v>4</v>
      </c>
      <c r="D54" s="55">
        <v>30.464199999999998</v>
      </c>
      <c r="E54" s="128">
        <v>5139</v>
      </c>
      <c r="F54" s="50">
        <v>3672250</v>
      </c>
      <c r="G54" s="41">
        <v>100</v>
      </c>
      <c r="H54" s="50">
        <f t="shared" ref="H54:H77" si="11">F54*G54/100</f>
        <v>3672250</v>
      </c>
      <c r="I54" s="10">
        <f t="shared" si="7"/>
        <v>0</v>
      </c>
      <c r="J54" s="10">
        <f t="shared" si="8"/>
        <v>714.5845495232536</v>
      </c>
      <c r="K54" s="10">
        <f t="shared" si="9"/>
        <v>263.25969983580478</v>
      </c>
      <c r="L54" s="10">
        <f t="shared" si="10"/>
        <v>1089320.3211700404</v>
      </c>
      <c r="M54" s="10"/>
      <c r="N54" s="72">
        <f t="shared" si="1"/>
        <v>1089320.3211700404</v>
      </c>
    </row>
    <row r="55" spans="1:14" x14ac:dyDescent="0.25">
      <c r="A55" s="67"/>
      <c r="B55" s="51" t="s">
        <v>29</v>
      </c>
      <c r="C55" s="35">
        <v>4</v>
      </c>
      <c r="D55" s="55">
        <v>21.542500000000004</v>
      </c>
      <c r="E55" s="128">
        <v>1565</v>
      </c>
      <c r="F55" s="50">
        <v>429790</v>
      </c>
      <c r="G55" s="41">
        <v>100</v>
      </c>
      <c r="H55" s="50">
        <f t="shared" si="11"/>
        <v>429790</v>
      </c>
      <c r="I55" s="10">
        <f t="shared" si="7"/>
        <v>0</v>
      </c>
      <c r="J55" s="10">
        <f t="shared" si="8"/>
        <v>274.6261980830671</v>
      </c>
      <c r="K55" s="10">
        <f t="shared" si="9"/>
        <v>703.21805127599123</v>
      </c>
      <c r="L55" s="10">
        <f t="shared" si="10"/>
        <v>1107862.3490587308</v>
      </c>
      <c r="M55" s="10"/>
      <c r="N55" s="72">
        <f t="shared" si="1"/>
        <v>1107862.3490587308</v>
      </c>
    </row>
    <row r="56" spans="1:14" x14ac:dyDescent="0.25">
      <c r="A56" s="67"/>
      <c r="B56" s="51" t="s">
        <v>30</v>
      </c>
      <c r="C56" s="35">
        <v>4</v>
      </c>
      <c r="D56" s="55">
        <v>50.992299999999993</v>
      </c>
      <c r="E56" s="128">
        <v>3812</v>
      </c>
      <c r="F56" s="50">
        <v>2515240</v>
      </c>
      <c r="G56" s="41">
        <v>100</v>
      </c>
      <c r="H56" s="50">
        <f t="shared" si="11"/>
        <v>2515240</v>
      </c>
      <c r="I56" s="10">
        <f t="shared" si="7"/>
        <v>0</v>
      </c>
      <c r="J56" s="10">
        <f t="shared" si="8"/>
        <v>659.8216159496327</v>
      </c>
      <c r="K56" s="10">
        <f t="shared" si="9"/>
        <v>318.02263340942568</v>
      </c>
      <c r="L56" s="10">
        <f t="shared" si="10"/>
        <v>1054409.834312645</v>
      </c>
      <c r="M56" s="10"/>
      <c r="N56" s="72">
        <f t="shared" si="1"/>
        <v>1054409.834312645</v>
      </c>
    </row>
    <row r="57" spans="1:14" x14ac:dyDescent="0.25">
      <c r="A57" s="67"/>
      <c r="B57" s="51" t="s">
        <v>31</v>
      </c>
      <c r="C57" s="35">
        <v>4</v>
      </c>
      <c r="D57" s="55">
        <v>19.139800000000001</v>
      </c>
      <c r="E57" s="128">
        <v>1781</v>
      </c>
      <c r="F57" s="50">
        <v>1394850</v>
      </c>
      <c r="G57" s="41">
        <v>100</v>
      </c>
      <c r="H57" s="50">
        <f t="shared" si="11"/>
        <v>1394850</v>
      </c>
      <c r="I57" s="10">
        <f t="shared" si="7"/>
        <v>0</v>
      </c>
      <c r="J57" s="10">
        <f t="shared" si="8"/>
        <v>783.18360471645144</v>
      </c>
      <c r="K57" s="10">
        <f t="shared" si="9"/>
        <v>194.66064464260694</v>
      </c>
      <c r="L57" s="10">
        <f t="shared" si="10"/>
        <v>529909.58977856708</v>
      </c>
      <c r="M57" s="10"/>
      <c r="N57" s="72">
        <f t="shared" si="1"/>
        <v>529909.58977856708</v>
      </c>
    </row>
    <row r="58" spans="1:14" x14ac:dyDescent="0.25">
      <c r="A58" s="67"/>
      <c r="B58" s="51" t="s">
        <v>32</v>
      </c>
      <c r="C58" s="35">
        <v>4</v>
      </c>
      <c r="D58" s="55">
        <v>47.591800000000006</v>
      </c>
      <c r="E58" s="128">
        <v>1645</v>
      </c>
      <c r="F58" s="50">
        <v>590320</v>
      </c>
      <c r="G58" s="41">
        <v>100</v>
      </c>
      <c r="H58" s="50">
        <f t="shared" si="11"/>
        <v>590320</v>
      </c>
      <c r="I58" s="10">
        <f t="shared" si="7"/>
        <v>0</v>
      </c>
      <c r="J58" s="10">
        <f t="shared" si="8"/>
        <v>358.85714285714283</v>
      </c>
      <c r="K58" s="10">
        <f t="shared" si="9"/>
        <v>618.9871065019156</v>
      </c>
      <c r="L58" s="10">
        <f t="shared" si="10"/>
        <v>1113069.9324109238</v>
      </c>
      <c r="M58" s="10"/>
      <c r="N58" s="72">
        <f t="shared" si="1"/>
        <v>1113069.9324109238</v>
      </c>
    </row>
    <row r="59" spans="1:14" x14ac:dyDescent="0.25">
      <c r="A59" s="67"/>
      <c r="B59" s="51" t="s">
        <v>728</v>
      </c>
      <c r="C59" s="35">
        <v>4</v>
      </c>
      <c r="D59" s="56">
        <v>28.288899999999998</v>
      </c>
      <c r="E59" s="128">
        <v>1509</v>
      </c>
      <c r="F59" s="50">
        <v>561500</v>
      </c>
      <c r="G59" s="41">
        <v>100</v>
      </c>
      <c r="H59" s="50">
        <f t="shared" si="11"/>
        <v>561500</v>
      </c>
      <c r="I59" s="10">
        <f t="shared" si="7"/>
        <v>0</v>
      </c>
      <c r="J59" s="10">
        <f t="shared" si="8"/>
        <v>372.10072895957586</v>
      </c>
      <c r="K59" s="10">
        <f t="shared" si="9"/>
        <v>605.74352039948258</v>
      </c>
      <c r="L59" s="10">
        <f t="shared" si="10"/>
        <v>1010312.5838494265</v>
      </c>
      <c r="M59" s="10"/>
      <c r="N59" s="72">
        <f t="shared" si="1"/>
        <v>1010312.5838494265</v>
      </c>
    </row>
    <row r="60" spans="1:14" x14ac:dyDescent="0.25">
      <c r="A60" s="67"/>
      <c r="B60" s="51" t="s">
        <v>729</v>
      </c>
      <c r="C60" s="35">
        <v>4</v>
      </c>
      <c r="D60" s="55">
        <v>39.7697</v>
      </c>
      <c r="E60" s="128">
        <v>2226</v>
      </c>
      <c r="F60" s="50">
        <v>580530</v>
      </c>
      <c r="G60" s="41">
        <v>100</v>
      </c>
      <c r="H60" s="50">
        <f t="shared" si="11"/>
        <v>580530</v>
      </c>
      <c r="I60" s="10">
        <f t="shared" si="7"/>
        <v>0</v>
      </c>
      <c r="J60" s="10">
        <f t="shared" si="8"/>
        <v>260.79514824797843</v>
      </c>
      <c r="K60" s="10">
        <f t="shared" si="9"/>
        <v>717.04910111107995</v>
      </c>
      <c r="L60" s="10">
        <f t="shared" si="10"/>
        <v>1275928.2607767675</v>
      </c>
      <c r="M60" s="10"/>
      <c r="N60" s="72">
        <f t="shared" si="1"/>
        <v>1275928.2607767675</v>
      </c>
    </row>
    <row r="61" spans="1:14" x14ac:dyDescent="0.25">
      <c r="A61" s="67"/>
      <c r="B61" s="51" t="s">
        <v>33</v>
      </c>
      <c r="C61" s="35">
        <v>4</v>
      </c>
      <c r="D61" s="55">
        <v>25.625900000000001</v>
      </c>
      <c r="E61" s="128">
        <v>2004</v>
      </c>
      <c r="F61" s="50">
        <v>422000</v>
      </c>
      <c r="G61" s="41">
        <v>100</v>
      </c>
      <c r="H61" s="50">
        <f t="shared" si="11"/>
        <v>422000</v>
      </c>
      <c r="I61" s="10">
        <f t="shared" si="7"/>
        <v>0</v>
      </c>
      <c r="J61" s="10">
        <f t="shared" si="8"/>
        <v>210.57884231536926</v>
      </c>
      <c r="K61" s="10">
        <f t="shared" si="9"/>
        <v>767.26540704368915</v>
      </c>
      <c r="L61" s="10">
        <f t="shared" si="10"/>
        <v>1255072.0543095351</v>
      </c>
      <c r="M61" s="10"/>
      <c r="N61" s="72">
        <f t="shared" si="1"/>
        <v>1255072.0543095351</v>
      </c>
    </row>
    <row r="62" spans="1:14" x14ac:dyDescent="0.25">
      <c r="A62" s="67"/>
      <c r="B62" s="51" t="s">
        <v>34</v>
      </c>
      <c r="C62" s="35">
        <v>4</v>
      </c>
      <c r="D62" s="54">
        <v>11.449</v>
      </c>
      <c r="E62" s="128">
        <v>3942</v>
      </c>
      <c r="F62" s="50">
        <v>2377760</v>
      </c>
      <c r="G62" s="41">
        <v>100</v>
      </c>
      <c r="H62" s="50">
        <f t="shared" si="11"/>
        <v>2377760</v>
      </c>
      <c r="I62" s="10">
        <f t="shared" si="7"/>
        <v>0</v>
      </c>
      <c r="J62" s="10">
        <f t="shared" si="8"/>
        <v>603.18619989852868</v>
      </c>
      <c r="K62" s="10">
        <f t="shared" si="9"/>
        <v>374.6580494605297</v>
      </c>
      <c r="L62" s="10">
        <f t="shared" si="10"/>
        <v>995622.50828518858</v>
      </c>
      <c r="M62" s="10"/>
      <c r="N62" s="72">
        <f t="shared" si="1"/>
        <v>995622.50828518858</v>
      </c>
    </row>
    <row r="63" spans="1:14" x14ac:dyDescent="0.25">
      <c r="A63" s="67"/>
      <c r="B63" s="51" t="s">
        <v>35</v>
      </c>
      <c r="C63" s="35">
        <v>4</v>
      </c>
      <c r="D63" s="55">
        <v>50.058299999999996</v>
      </c>
      <c r="E63" s="128">
        <v>3117</v>
      </c>
      <c r="F63" s="50">
        <v>950000</v>
      </c>
      <c r="G63" s="41">
        <v>100</v>
      </c>
      <c r="H63" s="50">
        <f t="shared" si="11"/>
        <v>950000</v>
      </c>
      <c r="I63" s="10">
        <f t="shared" si="7"/>
        <v>0</v>
      </c>
      <c r="J63" s="10">
        <f t="shared" si="8"/>
        <v>304.78023740776388</v>
      </c>
      <c r="K63" s="10">
        <f t="shared" si="9"/>
        <v>673.06401195129456</v>
      </c>
      <c r="L63" s="10">
        <f t="shared" si="10"/>
        <v>1377507.973053298</v>
      </c>
      <c r="M63" s="10"/>
      <c r="N63" s="72">
        <f t="shared" si="1"/>
        <v>1377507.973053298</v>
      </c>
    </row>
    <row r="64" spans="1:14" x14ac:dyDescent="0.25">
      <c r="A64" s="67"/>
      <c r="B64" s="51" t="s">
        <v>730</v>
      </c>
      <c r="C64" s="35">
        <v>4</v>
      </c>
      <c r="D64" s="55">
        <v>39.081300000000006</v>
      </c>
      <c r="E64" s="128">
        <v>3340</v>
      </c>
      <c r="F64" s="50">
        <v>1262110</v>
      </c>
      <c r="G64" s="41">
        <v>100</v>
      </c>
      <c r="H64" s="50">
        <f t="shared" si="11"/>
        <v>1262110</v>
      </c>
      <c r="I64" s="10">
        <f t="shared" si="7"/>
        <v>0</v>
      </c>
      <c r="J64" s="10">
        <f t="shared" si="8"/>
        <v>377.87724550898201</v>
      </c>
      <c r="K64" s="10">
        <f t="shared" si="9"/>
        <v>599.96700385007637</v>
      </c>
      <c r="L64" s="10">
        <f t="shared" si="10"/>
        <v>1281222.8244145161</v>
      </c>
      <c r="M64" s="10"/>
      <c r="N64" s="72">
        <f t="shared" si="1"/>
        <v>1281222.8244145161</v>
      </c>
    </row>
    <row r="65" spans="1:16" x14ac:dyDescent="0.25">
      <c r="A65" s="67"/>
      <c r="B65" s="51" t="s">
        <v>36</v>
      </c>
      <c r="C65" s="35">
        <v>4</v>
      </c>
      <c r="D65" s="55">
        <v>85.867999999999981</v>
      </c>
      <c r="E65" s="128">
        <v>5153</v>
      </c>
      <c r="F65" s="50">
        <v>3098980</v>
      </c>
      <c r="G65" s="41">
        <v>100</v>
      </c>
      <c r="H65" s="50">
        <f t="shared" si="11"/>
        <v>3098980</v>
      </c>
      <c r="I65" s="10">
        <f t="shared" si="7"/>
        <v>0</v>
      </c>
      <c r="J65" s="10">
        <f t="shared" si="8"/>
        <v>601.39336308946247</v>
      </c>
      <c r="K65" s="10">
        <f t="shared" si="9"/>
        <v>376.45088626959591</v>
      </c>
      <c r="L65" s="10">
        <f t="shared" si="10"/>
        <v>1423485.8373470556</v>
      </c>
      <c r="M65" s="10"/>
      <c r="N65" s="72">
        <f t="shared" si="1"/>
        <v>1423485.8373470556</v>
      </c>
    </row>
    <row r="66" spans="1:16" x14ac:dyDescent="0.25">
      <c r="A66" s="67"/>
      <c r="B66" s="51" t="s">
        <v>37</v>
      </c>
      <c r="C66" s="35">
        <v>4</v>
      </c>
      <c r="D66" s="55">
        <v>12.793399999999998</v>
      </c>
      <c r="E66" s="128">
        <v>1826</v>
      </c>
      <c r="F66" s="50">
        <v>1869820</v>
      </c>
      <c r="G66" s="41">
        <v>100</v>
      </c>
      <c r="H66" s="50">
        <f t="shared" si="11"/>
        <v>1869820</v>
      </c>
      <c r="I66" s="10">
        <f t="shared" si="7"/>
        <v>0</v>
      </c>
      <c r="J66" s="10">
        <f t="shared" si="8"/>
        <v>1023.9978094194962</v>
      </c>
      <c r="K66" s="10">
        <f t="shared" si="9"/>
        <v>-46.153560060437826</v>
      </c>
      <c r="L66" s="10">
        <f t="shared" si="10"/>
        <v>284244.61761912884</v>
      </c>
      <c r="M66" s="10"/>
      <c r="N66" s="72">
        <f t="shared" si="1"/>
        <v>284244.61761912884</v>
      </c>
    </row>
    <row r="67" spans="1:16" x14ac:dyDescent="0.25">
      <c r="A67" s="67"/>
      <c r="B67" s="51" t="s">
        <v>38</v>
      </c>
      <c r="C67" s="35">
        <v>4</v>
      </c>
      <c r="D67" s="55">
        <v>66.075299999999999</v>
      </c>
      <c r="E67" s="128">
        <v>5835</v>
      </c>
      <c r="F67" s="50">
        <v>7884980</v>
      </c>
      <c r="G67" s="41">
        <v>100</v>
      </c>
      <c r="H67" s="50">
        <f t="shared" si="11"/>
        <v>7884980</v>
      </c>
      <c r="I67" s="10">
        <f t="shared" si="7"/>
        <v>0</v>
      </c>
      <c r="J67" s="10">
        <f t="shared" si="8"/>
        <v>1351.3247643530419</v>
      </c>
      <c r="K67" s="10">
        <f t="shared" si="9"/>
        <v>-373.48051499398355</v>
      </c>
      <c r="L67" s="10">
        <f t="shared" si="10"/>
        <v>998959.35153407231</v>
      </c>
      <c r="M67" s="10"/>
      <c r="N67" s="72">
        <f t="shared" si="1"/>
        <v>998959.35153407231</v>
      </c>
    </row>
    <row r="68" spans="1:16" x14ac:dyDescent="0.25">
      <c r="A68" s="67"/>
      <c r="B68" s="51" t="s">
        <v>39</v>
      </c>
      <c r="C68" s="35">
        <v>4</v>
      </c>
      <c r="D68" s="55">
        <v>4.5788000000000002</v>
      </c>
      <c r="E68" s="128">
        <v>1462</v>
      </c>
      <c r="F68" s="50">
        <v>985300</v>
      </c>
      <c r="G68" s="41">
        <v>100</v>
      </c>
      <c r="H68" s="50">
        <f t="shared" si="11"/>
        <v>985300</v>
      </c>
      <c r="I68" s="10">
        <f t="shared" si="7"/>
        <v>0</v>
      </c>
      <c r="J68" s="10">
        <f t="shared" si="8"/>
        <v>673.93980848153217</v>
      </c>
      <c r="K68" s="10">
        <f t="shared" si="9"/>
        <v>303.90444087752621</v>
      </c>
      <c r="L68" s="10">
        <f t="shared" si="10"/>
        <v>564247.30977352953</v>
      </c>
      <c r="M68" s="10"/>
      <c r="N68" s="72">
        <f t="shared" si="1"/>
        <v>564247.30977352953</v>
      </c>
    </row>
    <row r="69" spans="1:16" x14ac:dyDescent="0.25">
      <c r="A69" s="67"/>
      <c r="B69" s="51" t="s">
        <v>40</v>
      </c>
      <c r="C69" s="35">
        <v>4</v>
      </c>
      <c r="D69" s="55">
        <v>17.041400000000003</v>
      </c>
      <c r="E69" s="128">
        <v>338</v>
      </c>
      <c r="F69" s="50">
        <v>65120</v>
      </c>
      <c r="G69" s="41">
        <v>100</v>
      </c>
      <c r="H69" s="50">
        <f t="shared" si="11"/>
        <v>65120</v>
      </c>
      <c r="I69" s="10">
        <f t="shared" si="7"/>
        <v>0</v>
      </c>
      <c r="J69" s="10">
        <f t="shared" si="8"/>
        <v>192.66272189349112</v>
      </c>
      <c r="K69" s="10">
        <f t="shared" si="9"/>
        <v>785.18152746556723</v>
      </c>
      <c r="L69" s="10">
        <f t="shared" si="10"/>
        <v>1027893.8051063783</v>
      </c>
      <c r="M69" s="10"/>
      <c r="N69" s="72">
        <f t="shared" si="1"/>
        <v>1027893.8051063783</v>
      </c>
    </row>
    <row r="70" spans="1:16" x14ac:dyDescent="0.25">
      <c r="A70" s="67"/>
      <c r="B70" s="51" t="s">
        <v>41</v>
      </c>
      <c r="C70" s="35">
        <v>4</v>
      </c>
      <c r="D70" s="55">
        <v>34.765100000000004</v>
      </c>
      <c r="E70" s="128">
        <v>3423</v>
      </c>
      <c r="F70" s="50">
        <v>1242590</v>
      </c>
      <c r="G70" s="41">
        <v>100</v>
      </c>
      <c r="H70" s="50">
        <f>F70*G70/100</f>
        <v>1242590</v>
      </c>
      <c r="I70" s="10">
        <f t="shared" si="7"/>
        <v>0</v>
      </c>
      <c r="J70" s="10">
        <f>F70/E70</f>
        <v>363.01197779725385</v>
      </c>
      <c r="K70" s="10">
        <f t="shared" si="9"/>
        <v>614.83227156180453</v>
      </c>
      <c r="L70" s="10">
        <f t="shared" si="10"/>
        <v>1293984.6423940854</v>
      </c>
      <c r="M70" s="10"/>
      <c r="N70" s="72">
        <f t="shared" si="1"/>
        <v>1293984.6423940854</v>
      </c>
    </row>
    <row r="71" spans="1:16" x14ac:dyDescent="0.25">
      <c r="A71" s="67"/>
      <c r="B71" s="51" t="s">
        <v>42</v>
      </c>
      <c r="C71" s="35">
        <v>4</v>
      </c>
      <c r="D71" s="55">
        <v>16.301500000000001</v>
      </c>
      <c r="E71" s="128">
        <v>2544</v>
      </c>
      <c r="F71" s="50">
        <v>2417560</v>
      </c>
      <c r="G71" s="41">
        <v>100</v>
      </c>
      <c r="H71" s="50">
        <f t="shared" si="11"/>
        <v>2417560</v>
      </c>
      <c r="I71" s="10">
        <f t="shared" si="7"/>
        <v>0</v>
      </c>
      <c r="J71" s="10">
        <f>F71/E71</f>
        <v>950.29874213836479</v>
      </c>
      <c r="K71" s="10">
        <f t="shared" si="9"/>
        <v>27.545507220693594</v>
      </c>
      <c r="L71" s="10">
        <f t="shared" si="10"/>
        <v>422896.56961364718</v>
      </c>
      <c r="M71" s="10"/>
      <c r="N71" s="72">
        <f t="shared" si="1"/>
        <v>422896.56961364718</v>
      </c>
    </row>
    <row r="72" spans="1:16" x14ac:dyDescent="0.25">
      <c r="A72" s="67"/>
      <c r="B72" s="51" t="s">
        <v>43</v>
      </c>
      <c r="C72" s="35">
        <v>4</v>
      </c>
      <c r="D72" s="55">
        <v>24.058299999999999</v>
      </c>
      <c r="E72" s="128">
        <v>2817</v>
      </c>
      <c r="F72" s="50">
        <v>949630</v>
      </c>
      <c r="G72" s="41">
        <v>100</v>
      </c>
      <c r="H72" s="50">
        <f t="shared" si="11"/>
        <v>949630</v>
      </c>
      <c r="I72" s="10">
        <f t="shared" si="7"/>
        <v>0</v>
      </c>
      <c r="J72" s="10">
        <f t="shared" si="8"/>
        <v>337.10685126020587</v>
      </c>
      <c r="K72" s="10">
        <f t="shared" si="9"/>
        <v>640.73739809885251</v>
      </c>
      <c r="L72" s="10">
        <f t="shared" si="10"/>
        <v>1206838.3933073762</v>
      </c>
      <c r="M72" s="10"/>
      <c r="N72" s="72">
        <f t="shared" si="1"/>
        <v>1206838.3933073762</v>
      </c>
    </row>
    <row r="73" spans="1:16" x14ac:dyDescent="0.25">
      <c r="A73" s="67"/>
      <c r="B73" s="51" t="s">
        <v>44</v>
      </c>
      <c r="C73" s="35">
        <v>4</v>
      </c>
      <c r="D73" s="55">
        <v>43.497700000000002</v>
      </c>
      <c r="E73" s="128">
        <v>3363</v>
      </c>
      <c r="F73" s="50">
        <v>696440</v>
      </c>
      <c r="G73" s="41">
        <v>100</v>
      </c>
      <c r="H73" s="50">
        <f t="shared" si="11"/>
        <v>696440</v>
      </c>
      <c r="I73" s="10">
        <f t="shared" si="7"/>
        <v>0</v>
      </c>
      <c r="J73" s="10">
        <f t="shared" si="8"/>
        <v>207.0889087124591</v>
      </c>
      <c r="K73" s="10">
        <f t="shared" si="9"/>
        <v>770.75534064659928</v>
      </c>
      <c r="L73" s="10">
        <f t="shared" si="10"/>
        <v>1500767.4815123221</v>
      </c>
      <c r="M73" s="10"/>
      <c r="N73" s="72">
        <f t="shared" si="1"/>
        <v>1500767.4815123221</v>
      </c>
    </row>
    <row r="74" spans="1:16" x14ac:dyDescent="0.25">
      <c r="A74" s="67"/>
      <c r="B74" s="51" t="s">
        <v>45</v>
      </c>
      <c r="C74" s="35">
        <v>4</v>
      </c>
      <c r="D74" s="55">
        <v>21.498699999999999</v>
      </c>
      <c r="E74" s="128">
        <v>1093</v>
      </c>
      <c r="F74" s="50">
        <v>324290</v>
      </c>
      <c r="G74" s="41">
        <v>100</v>
      </c>
      <c r="H74" s="50">
        <f t="shared" si="11"/>
        <v>324290</v>
      </c>
      <c r="I74" s="10">
        <f t="shared" si="7"/>
        <v>0</v>
      </c>
      <c r="J74" s="10">
        <f t="shared" si="8"/>
        <v>296.69716376944189</v>
      </c>
      <c r="K74" s="10">
        <f t="shared" si="9"/>
        <v>681.14708558961649</v>
      </c>
      <c r="L74" s="10">
        <f t="shared" si="10"/>
        <v>1020199.5196473999</v>
      </c>
      <c r="M74" s="10"/>
      <c r="N74" s="72">
        <f t="shared" si="1"/>
        <v>1020199.5196473999</v>
      </c>
      <c r="O74" s="6"/>
      <c r="P74" s="6"/>
    </row>
    <row r="75" spans="1:16" x14ac:dyDescent="0.25">
      <c r="A75" s="67"/>
      <c r="B75" s="51" t="s">
        <v>731</v>
      </c>
      <c r="C75" s="35">
        <v>4</v>
      </c>
      <c r="D75" s="55">
        <v>57.078299999999999</v>
      </c>
      <c r="E75" s="128">
        <v>3186</v>
      </c>
      <c r="F75" s="50">
        <v>2796550</v>
      </c>
      <c r="G75" s="41">
        <v>100</v>
      </c>
      <c r="H75" s="50">
        <f t="shared" si="11"/>
        <v>2796550</v>
      </c>
      <c r="I75" s="10">
        <f t="shared" si="7"/>
        <v>0</v>
      </c>
      <c r="J75" s="10">
        <f t="shared" si="8"/>
        <v>877.76208411801633</v>
      </c>
      <c r="K75" s="10">
        <f t="shared" si="9"/>
        <v>100.08216524104205</v>
      </c>
      <c r="L75" s="10">
        <f t="shared" si="10"/>
        <v>738593.28813061467</v>
      </c>
      <c r="M75" s="10"/>
      <c r="N75" s="72">
        <f t="shared" si="1"/>
        <v>738593.28813061467</v>
      </c>
    </row>
    <row r="76" spans="1:16" s="31" customFormat="1" x14ac:dyDescent="0.25">
      <c r="A76" s="67"/>
      <c r="B76" s="51" t="s">
        <v>46</v>
      </c>
      <c r="C76" s="35">
        <v>4</v>
      </c>
      <c r="D76" s="55">
        <v>44.555800000000005</v>
      </c>
      <c r="E76" s="128">
        <v>786</v>
      </c>
      <c r="F76" s="50">
        <v>1046530</v>
      </c>
      <c r="G76" s="41">
        <v>100</v>
      </c>
      <c r="H76" s="50">
        <f t="shared" si="11"/>
        <v>1046530</v>
      </c>
      <c r="I76" s="50">
        <f t="shared" si="7"/>
        <v>0</v>
      </c>
      <c r="J76" s="50">
        <f t="shared" si="8"/>
        <v>1331.4631043256998</v>
      </c>
      <c r="K76" s="50">
        <f t="shared" si="9"/>
        <v>-353.61885496664138</v>
      </c>
      <c r="L76" s="50">
        <f t="shared" si="10"/>
        <v>262859.24291435699</v>
      </c>
      <c r="M76" s="50"/>
      <c r="N76" s="109">
        <f t="shared" si="1"/>
        <v>262859.24291435699</v>
      </c>
      <c r="O76" s="123"/>
      <c r="P76" s="123"/>
    </row>
    <row r="77" spans="1:16" x14ac:dyDescent="0.25">
      <c r="A77" s="67"/>
      <c r="B77" s="51" t="s">
        <v>47</v>
      </c>
      <c r="C77" s="35">
        <v>4</v>
      </c>
      <c r="D77" s="55">
        <v>27.263699999999996</v>
      </c>
      <c r="E77" s="128">
        <v>5073</v>
      </c>
      <c r="F77" s="50">
        <v>3364370</v>
      </c>
      <c r="G77" s="41">
        <v>100</v>
      </c>
      <c r="H77" s="50">
        <f t="shared" si="11"/>
        <v>3364370</v>
      </c>
      <c r="I77" s="10">
        <f t="shared" si="7"/>
        <v>0</v>
      </c>
      <c r="J77" s="10">
        <f t="shared" si="8"/>
        <v>663.19140547999211</v>
      </c>
      <c r="K77" s="10">
        <f t="shared" si="9"/>
        <v>314.65284387906627</v>
      </c>
      <c r="L77" s="10">
        <f t="shared" si="10"/>
        <v>1129574.1232717771</v>
      </c>
      <c r="M77" s="10"/>
      <c r="N77" s="72">
        <f t="shared" si="1"/>
        <v>1129574.1232717771</v>
      </c>
    </row>
    <row r="78" spans="1:16" x14ac:dyDescent="0.25">
      <c r="A78" s="67"/>
      <c r="B78" s="51"/>
      <c r="C78" s="35"/>
      <c r="D78" s="55">
        <v>0</v>
      </c>
      <c r="E78" s="130"/>
      <c r="F78" s="64"/>
      <c r="G78" s="41"/>
      <c r="H78" s="64"/>
      <c r="I78" s="69"/>
      <c r="J78" s="69"/>
      <c r="K78" s="10"/>
      <c r="L78" s="10"/>
      <c r="M78" s="10"/>
      <c r="N78" s="72"/>
    </row>
    <row r="79" spans="1:16" x14ac:dyDescent="0.25">
      <c r="A79" s="70" t="s">
        <v>48</v>
      </c>
      <c r="B79" s="43" t="s">
        <v>2</v>
      </c>
      <c r="C79" s="44"/>
      <c r="D79" s="3">
        <v>294.53949999999998</v>
      </c>
      <c r="E79" s="131">
        <f>E80</f>
        <v>26122</v>
      </c>
      <c r="F79" s="37">
        <v>0</v>
      </c>
      <c r="G79" s="41"/>
      <c r="H79" s="37">
        <f>H81</f>
        <v>2044135</v>
      </c>
      <c r="I79" s="8">
        <f>I81</f>
        <v>-2044135</v>
      </c>
      <c r="J79" s="8"/>
      <c r="K79" s="10"/>
      <c r="L79" s="10"/>
      <c r="M79" s="9">
        <f>M81</f>
        <v>14158493.82284601</v>
      </c>
      <c r="N79" s="68">
        <f t="shared" si="1"/>
        <v>14158493.82284601</v>
      </c>
    </row>
    <row r="80" spans="1:16" x14ac:dyDescent="0.25">
      <c r="A80" s="70" t="s">
        <v>48</v>
      </c>
      <c r="B80" s="43" t="s">
        <v>3</v>
      </c>
      <c r="C80" s="44"/>
      <c r="D80" s="3">
        <v>294.53949999999998</v>
      </c>
      <c r="E80" s="131">
        <f>SUM(E82:E88)</f>
        <v>26122</v>
      </c>
      <c r="F80" s="37">
        <f>SUM(F82:F88)</f>
        <v>12225640</v>
      </c>
      <c r="G80" s="41"/>
      <c r="H80" s="37">
        <f>SUM(H82:H88)</f>
        <v>8137370</v>
      </c>
      <c r="I80" s="8">
        <f>SUM(I82:I88)</f>
        <v>4088270</v>
      </c>
      <c r="J80" s="8"/>
      <c r="K80" s="10"/>
      <c r="L80" s="8">
        <f>SUM(L82:L88)</f>
        <v>9722835.9750427399</v>
      </c>
      <c r="M80" s="10"/>
      <c r="N80" s="68">
        <f t="shared" si="1"/>
        <v>9722835.9750427399</v>
      </c>
    </row>
    <row r="81" spans="1:14" x14ac:dyDescent="0.25">
      <c r="A81" s="67"/>
      <c r="B81" s="51" t="s">
        <v>26</v>
      </c>
      <c r="C81" s="35">
        <v>2</v>
      </c>
      <c r="D81" s="55">
        <v>0</v>
      </c>
      <c r="E81" s="130"/>
      <c r="F81" s="50">
        <v>0</v>
      </c>
      <c r="G81" s="41">
        <v>25</v>
      </c>
      <c r="H81" s="50">
        <f>F83*G81/100</f>
        <v>2044135</v>
      </c>
      <c r="I81" s="10">
        <f t="shared" ref="I81:I88" si="12">F81-H81</f>
        <v>-2044135</v>
      </c>
      <c r="J81" s="10"/>
      <c r="K81" s="10"/>
      <c r="L81" s="10"/>
      <c r="M81" s="10">
        <f>($L$7*$L$8*E79/$L$10)+($L$7*$L$9*D79/$L$11)</f>
        <v>14158493.82284601</v>
      </c>
      <c r="N81" s="72">
        <f t="shared" si="1"/>
        <v>14158493.82284601</v>
      </c>
    </row>
    <row r="82" spans="1:14" x14ac:dyDescent="0.25">
      <c r="A82" s="67"/>
      <c r="B82" s="51" t="s">
        <v>49</v>
      </c>
      <c r="C82" s="35">
        <v>4</v>
      </c>
      <c r="D82" s="55">
        <v>73.437700000000007</v>
      </c>
      <c r="E82" s="128">
        <v>4950</v>
      </c>
      <c r="F82" s="50">
        <v>1022060</v>
      </c>
      <c r="G82" s="41">
        <v>100</v>
      </c>
      <c r="H82" s="50">
        <f>F82*G82/100</f>
        <v>1022060</v>
      </c>
      <c r="I82" s="10">
        <f t="shared" si="12"/>
        <v>0</v>
      </c>
      <c r="J82" s="10">
        <f t="shared" ref="J82:J88" si="13">F82/E82</f>
        <v>206.47676767676768</v>
      </c>
      <c r="K82" s="10">
        <f t="shared" ref="K82:K88" si="14">$J$11*$J$19-J82</f>
        <v>771.36748168229065</v>
      </c>
      <c r="L82" s="10">
        <f t="shared" ref="L82:L88" si="15">IF(K82&gt;0,$J$7*$J$8*(K82/$K$19),0)+$J$7*$J$9*(E82/$E$19)+$J$7*$J$10*(D82/$D$19)</f>
        <v>1816249.6876013721</v>
      </c>
      <c r="M82" s="10"/>
      <c r="N82" s="72">
        <f t="shared" si="1"/>
        <v>1816249.6876013721</v>
      </c>
    </row>
    <row r="83" spans="1:14" x14ac:dyDescent="0.25">
      <c r="A83" s="67"/>
      <c r="B83" s="51" t="s">
        <v>48</v>
      </c>
      <c r="C83" s="35">
        <v>3</v>
      </c>
      <c r="D83" s="55">
        <v>28.994</v>
      </c>
      <c r="E83" s="128">
        <v>10433</v>
      </c>
      <c r="F83" s="50">
        <v>8176540</v>
      </c>
      <c r="G83" s="41">
        <v>50</v>
      </c>
      <c r="H83" s="50">
        <f>F83*G83/100</f>
        <v>4088270</v>
      </c>
      <c r="I83" s="10">
        <f t="shared" si="12"/>
        <v>4088270</v>
      </c>
      <c r="J83" s="10">
        <f t="shared" si="13"/>
        <v>783.71896865714564</v>
      </c>
      <c r="K83" s="10">
        <f t="shared" si="14"/>
        <v>194.12528070191274</v>
      </c>
      <c r="L83" s="10">
        <f t="shared" si="15"/>
        <v>1693436.4893419456</v>
      </c>
      <c r="M83" s="10"/>
      <c r="N83" s="72">
        <f t="shared" ref="N83:N146" si="16">L83+M83</f>
        <v>1693436.4893419456</v>
      </c>
    </row>
    <row r="84" spans="1:14" x14ac:dyDescent="0.25">
      <c r="A84" s="67"/>
      <c r="B84" s="51" t="s">
        <v>732</v>
      </c>
      <c r="C84" s="35">
        <v>4</v>
      </c>
      <c r="D84" s="55">
        <v>59.187299999999993</v>
      </c>
      <c r="E84" s="128">
        <v>3342</v>
      </c>
      <c r="F84" s="50">
        <v>607010</v>
      </c>
      <c r="G84" s="41">
        <v>100</v>
      </c>
      <c r="H84" s="50">
        <f t="shared" ref="H84:H88" si="17">F84*G84/100</f>
        <v>607010</v>
      </c>
      <c r="I84" s="10">
        <f t="shared" si="12"/>
        <v>0</v>
      </c>
      <c r="J84" s="10">
        <f t="shared" si="13"/>
        <v>181.63076002393777</v>
      </c>
      <c r="K84" s="10">
        <f t="shared" si="14"/>
        <v>796.21348933512058</v>
      </c>
      <c r="L84" s="10">
        <f t="shared" si="15"/>
        <v>1584392.3717524298</v>
      </c>
      <c r="M84" s="10"/>
      <c r="N84" s="72">
        <f t="shared" si="16"/>
        <v>1584392.3717524298</v>
      </c>
    </row>
    <row r="85" spans="1:14" x14ac:dyDescent="0.25">
      <c r="A85" s="67"/>
      <c r="B85" s="51" t="s">
        <v>50</v>
      </c>
      <c r="C85" s="35">
        <v>4</v>
      </c>
      <c r="D85" s="55">
        <v>17.118400000000001</v>
      </c>
      <c r="E85" s="128">
        <v>1661</v>
      </c>
      <c r="F85" s="50">
        <v>335130</v>
      </c>
      <c r="G85" s="41">
        <v>100</v>
      </c>
      <c r="H85" s="50">
        <f t="shared" si="17"/>
        <v>335130</v>
      </c>
      <c r="I85" s="10">
        <f t="shared" si="12"/>
        <v>0</v>
      </c>
      <c r="J85" s="10">
        <f t="shared" si="13"/>
        <v>201.76399759181217</v>
      </c>
      <c r="K85" s="10">
        <f t="shared" si="14"/>
        <v>776.08025176724618</v>
      </c>
      <c r="L85" s="10">
        <f t="shared" si="15"/>
        <v>1190070.3287050184</v>
      </c>
      <c r="M85" s="10"/>
      <c r="N85" s="72">
        <f t="shared" si="16"/>
        <v>1190070.3287050184</v>
      </c>
    </row>
    <row r="86" spans="1:14" x14ac:dyDescent="0.25">
      <c r="A86" s="67"/>
      <c r="B86" s="51" t="s">
        <v>51</v>
      </c>
      <c r="C86" s="35">
        <v>4</v>
      </c>
      <c r="D86" s="55">
        <v>14.530099999999999</v>
      </c>
      <c r="E86" s="128">
        <v>800</v>
      </c>
      <c r="F86" s="50">
        <v>228670</v>
      </c>
      <c r="G86" s="41">
        <v>100</v>
      </c>
      <c r="H86" s="50">
        <f t="shared" si="17"/>
        <v>228670</v>
      </c>
      <c r="I86" s="10">
        <f t="shared" si="12"/>
        <v>0</v>
      </c>
      <c r="J86" s="10">
        <f t="shared" si="13"/>
        <v>285.83749999999998</v>
      </c>
      <c r="K86" s="10">
        <f t="shared" si="14"/>
        <v>692.0067493590584</v>
      </c>
      <c r="L86" s="10">
        <f t="shared" si="15"/>
        <v>969660.23435286293</v>
      </c>
      <c r="M86" s="10"/>
      <c r="N86" s="72">
        <f t="shared" si="16"/>
        <v>969660.23435286293</v>
      </c>
    </row>
    <row r="87" spans="1:14" x14ac:dyDescent="0.25">
      <c r="A87" s="67"/>
      <c r="B87" s="51" t="s">
        <v>52</v>
      </c>
      <c r="C87" s="35">
        <v>4</v>
      </c>
      <c r="D87" s="55">
        <v>44.297600000000003</v>
      </c>
      <c r="E87" s="128">
        <v>1020</v>
      </c>
      <c r="F87" s="50">
        <v>328790</v>
      </c>
      <c r="G87" s="41">
        <v>100</v>
      </c>
      <c r="H87" s="50">
        <f t="shared" si="17"/>
        <v>328790</v>
      </c>
      <c r="I87" s="10">
        <f t="shared" si="12"/>
        <v>0</v>
      </c>
      <c r="J87" s="10">
        <f t="shared" si="13"/>
        <v>322.34313725490193</v>
      </c>
      <c r="K87" s="10">
        <f t="shared" si="14"/>
        <v>655.50111210415639</v>
      </c>
      <c r="L87" s="10">
        <f t="shared" si="15"/>
        <v>1062581.169182369</v>
      </c>
      <c r="M87" s="10"/>
      <c r="N87" s="72">
        <f t="shared" si="16"/>
        <v>1062581.169182369</v>
      </c>
    </row>
    <row r="88" spans="1:14" x14ac:dyDescent="0.25">
      <c r="A88" s="67"/>
      <c r="B88" s="51" t="s">
        <v>53</v>
      </c>
      <c r="C88" s="35">
        <v>4</v>
      </c>
      <c r="D88" s="55">
        <v>56.974399999999996</v>
      </c>
      <c r="E88" s="128">
        <v>3916</v>
      </c>
      <c r="F88" s="50">
        <v>1527440</v>
      </c>
      <c r="G88" s="41">
        <v>100</v>
      </c>
      <c r="H88" s="50">
        <f t="shared" si="17"/>
        <v>1527440</v>
      </c>
      <c r="I88" s="10">
        <f t="shared" si="12"/>
        <v>0</v>
      </c>
      <c r="J88" s="10">
        <f t="shared" si="13"/>
        <v>390.05107252298262</v>
      </c>
      <c r="K88" s="10">
        <f t="shared" si="14"/>
        <v>587.79317683607576</v>
      </c>
      <c r="L88" s="10">
        <f t="shared" si="15"/>
        <v>1406445.6941067411</v>
      </c>
      <c r="M88" s="10"/>
      <c r="N88" s="72">
        <f t="shared" si="16"/>
        <v>1406445.6941067411</v>
      </c>
    </row>
    <row r="89" spans="1:14" x14ac:dyDescent="0.25">
      <c r="A89" s="67"/>
      <c r="B89" s="51"/>
      <c r="C89" s="35"/>
      <c r="D89" s="55">
        <v>0</v>
      </c>
      <c r="E89" s="130"/>
      <c r="F89" s="73"/>
      <c r="G89" s="41"/>
      <c r="H89" s="73"/>
      <c r="I89" s="74"/>
      <c r="J89" s="74"/>
      <c r="K89" s="10"/>
      <c r="L89" s="10"/>
      <c r="M89" s="10"/>
      <c r="N89" s="72"/>
    </row>
    <row r="90" spans="1:14" x14ac:dyDescent="0.25">
      <c r="A90" s="70" t="s">
        <v>54</v>
      </c>
      <c r="B90" s="43" t="s">
        <v>2</v>
      </c>
      <c r="C90" s="44"/>
      <c r="D90" s="3">
        <v>814.44230000000016</v>
      </c>
      <c r="E90" s="131">
        <f>E91</f>
        <v>70068</v>
      </c>
      <c r="F90" s="37">
        <v>0</v>
      </c>
      <c r="G90" s="41"/>
      <c r="H90" s="37">
        <f>H92</f>
        <v>5132720</v>
      </c>
      <c r="I90" s="8">
        <f>I92</f>
        <v>-5132720</v>
      </c>
      <c r="J90" s="8"/>
      <c r="K90" s="10"/>
      <c r="L90" s="10"/>
      <c r="M90" s="9">
        <f>M92</f>
        <v>38414344.512377977</v>
      </c>
      <c r="N90" s="68">
        <f t="shared" si="16"/>
        <v>38414344.512377977</v>
      </c>
    </row>
    <row r="91" spans="1:14" x14ac:dyDescent="0.25">
      <c r="A91" s="70" t="s">
        <v>54</v>
      </c>
      <c r="B91" s="43" t="s">
        <v>3</v>
      </c>
      <c r="C91" s="44"/>
      <c r="D91" s="3">
        <v>814.44230000000016</v>
      </c>
      <c r="E91" s="131">
        <f>SUM(E93:E120)</f>
        <v>70068</v>
      </c>
      <c r="F91" s="37">
        <f>SUM(F93:F120)</f>
        <v>42393560</v>
      </c>
      <c r="G91" s="41"/>
      <c r="H91" s="37">
        <f>SUM(H93:H120)</f>
        <v>32128120</v>
      </c>
      <c r="I91" s="8">
        <f>SUM(I93:I120)</f>
        <v>10265440</v>
      </c>
      <c r="J91" s="8"/>
      <c r="K91" s="10"/>
      <c r="L91" s="8">
        <f>SUM(L93:L120)</f>
        <v>32644234.538570188</v>
      </c>
      <c r="M91" s="10"/>
      <c r="N91" s="68">
        <f t="shared" si="16"/>
        <v>32644234.538570188</v>
      </c>
    </row>
    <row r="92" spans="1:14" x14ac:dyDescent="0.25">
      <c r="A92" s="67"/>
      <c r="B92" s="51" t="s">
        <v>26</v>
      </c>
      <c r="C92" s="35">
        <v>2</v>
      </c>
      <c r="D92" s="55">
        <v>0</v>
      </c>
      <c r="E92" s="130"/>
      <c r="F92" s="50">
        <v>0</v>
      </c>
      <c r="G92" s="41">
        <v>25</v>
      </c>
      <c r="H92" s="50">
        <f>F98*G92/100</f>
        <v>5132720</v>
      </c>
      <c r="I92" s="10">
        <f t="shared" ref="I92:I120" si="18">F92-H92</f>
        <v>-5132720</v>
      </c>
      <c r="J92" s="10"/>
      <c r="K92" s="10"/>
      <c r="L92" s="10"/>
      <c r="M92" s="10">
        <f>($L$7*$L$8*E90/$L$10)+($L$7*$L$9*D90/$L$11)</f>
        <v>38414344.512377977</v>
      </c>
      <c r="N92" s="72">
        <f t="shared" si="16"/>
        <v>38414344.512377977</v>
      </c>
    </row>
    <row r="93" spans="1:14" x14ac:dyDescent="0.25">
      <c r="A93" s="67"/>
      <c r="B93" s="51" t="s">
        <v>733</v>
      </c>
      <c r="C93" s="35">
        <v>4</v>
      </c>
      <c r="D93" s="55">
        <v>27.557100000000002</v>
      </c>
      <c r="E93" s="128">
        <v>2206</v>
      </c>
      <c r="F93" s="50">
        <v>549870</v>
      </c>
      <c r="G93" s="41">
        <v>100</v>
      </c>
      <c r="H93" s="50">
        <f t="shared" ref="H93:H120" si="19">F93*G93/100</f>
        <v>549870</v>
      </c>
      <c r="I93" s="10">
        <f t="shared" si="18"/>
        <v>0</v>
      </c>
      <c r="J93" s="10">
        <f t="shared" ref="J93:J120" si="20">F93/E93</f>
        <v>249.26110607434271</v>
      </c>
      <c r="K93" s="10">
        <f t="shared" ref="K93:K120" si="21">$J$11*$J$19-J93</f>
        <v>728.58314328471567</v>
      </c>
      <c r="L93" s="10">
        <f t="shared" ref="L93:L120" si="22">IF(K93&gt;0,$J$7*$J$8*(K93/$K$19),0)+$J$7*$J$9*(E93/$E$19)+$J$7*$J$10*(D93/$D$19)</f>
        <v>1242926.4928353976</v>
      </c>
      <c r="M93" s="10"/>
      <c r="N93" s="72">
        <f t="shared" si="16"/>
        <v>1242926.4928353976</v>
      </c>
    </row>
    <row r="94" spans="1:14" x14ac:dyDescent="0.25">
      <c r="A94" s="67"/>
      <c r="B94" s="51" t="s">
        <v>55</v>
      </c>
      <c r="C94" s="35">
        <v>4</v>
      </c>
      <c r="D94" s="55">
        <v>15.863399999999999</v>
      </c>
      <c r="E94" s="128">
        <v>629</v>
      </c>
      <c r="F94" s="50">
        <v>225850</v>
      </c>
      <c r="G94" s="41">
        <v>100</v>
      </c>
      <c r="H94" s="50">
        <f t="shared" si="19"/>
        <v>225850</v>
      </c>
      <c r="I94" s="10">
        <f t="shared" si="18"/>
        <v>0</v>
      </c>
      <c r="J94" s="10">
        <f t="shared" si="20"/>
        <v>359.06200317965022</v>
      </c>
      <c r="K94" s="10">
        <f t="shared" si="21"/>
        <v>618.78224617940816</v>
      </c>
      <c r="L94" s="10">
        <f t="shared" si="22"/>
        <v>866121.08818095131</v>
      </c>
      <c r="M94" s="10"/>
      <c r="N94" s="72">
        <f t="shared" si="16"/>
        <v>866121.08818095131</v>
      </c>
    </row>
    <row r="95" spans="1:14" x14ac:dyDescent="0.25">
      <c r="A95" s="67"/>
      <c r="B95" s="51" t="s">
        <v>734</v>
      </c>
      <c r="C95" s="35">
        <v>4</v>
      </c>
      <c r="D95" s="55">
        <v>26.978499999999997</v>
      </c>
      <c r="E95" s="128">
        <v>2119</v>
      </c>
      <c r="F95" s="50">
        <v>1201940</v>
      </c>
      <c r="G95" s="41">
        <v>100</v>
      </c>
      <c r="H95" s="50">
        <f t="shared" si="19"/>
        <v>1201940</v>
      </c>
      <c r="I95" s="10">
        <f t="shared" si="18"/>
        <v>0</v>
      </c>
      <c r="J95" s="10">
        <f t="shared" si="20"/>
        <v>567.22038697498817</v>
      </c>
      <c r="K95" s="10">
        <f t="shared" si="21"/>
        <v>410.62386238407021</v>
      </c>
      <c r="L95" s="10">
        <f t="shared" si="22"/>
        <v>855936.14079470094</v>
      </c>
      <c r="M95" s="10"/>
      <c r="N95" s="72">
        <f t="shared" si="16"/>
        <v>855936.14079470094</v>
      </c>
    </row>
    <row r="96" spans="1:14" x14ac:dyDescent="0.25">
      <c r="A96" s="67"/>
      <c r="B96" s="51" t="s">
        <v>735</v>
      </c>
      <c r="C96" s="35">
        <v>4</v>
      </c>
      <c r="D96" s="55">
        <v>25.1053</v>
      </c>
      <c r="E96" s="128">
        <v>1839</v>
      </c>
      <c r="F96" s="50">
        <v>357180</v>
      </c>
      <c r="G96" s="41">
        <v>100</v>
      </c>
      <c r="H96" s="50">
        <f t="shared" si="19"/>
        <v>357180</v>
      </c>
      <c r="I96" s="10">
        <f t="shared" si="18"/>
        <v>0</v>
      </c>
      <c r="J96" s="10">
        <f t="shared" si="20"/>
        <v>194.22512234910278</v>
      </c>
      <c r="K96" s="10">
        <f t="shared" si="21"/>
        <v>783.6191270099556</v>
      </c>
      <c r="L96" s="10">
        <f t="shared" si="22"/>
        <v>1250887.1076961905</v>
      </c>
      <c r="M96" s="10"/>
      <c r="N96" s="72">
        <f t="shared" si="16"/>
        <v>1250887.1076961905</v>
      </c>
    </row>
    <row r="97" spans="1:14" x14ac:dyDescent="0.25">
      <c r="A97" s="67"/>
      <c r="B97" s="51" t="s">
        <v>56</v>
      </c>
      <c r="C97" s="35">
        <v>4</v>
      </c>
      <c r="D97" s="55">
        <v>19.769200000000001</v>
      </c>
      <c r="E97" s="128">
        <v>1141</v>
      </c>
      <c r="F97" s="50">
        <v>300150</v>
      </c>
      <c r="G97" s="41">
        <v>100</v>
      </c>
      <c r="H97" s="50">
        <f t="shared" si="19"/>
        <v>300150</v>
      </c>
      <c r="I97" s="10">
        <f t="shared" si="18"/>
        <v>0</v>
      </c>
      <c r="J97" s="10">
        <f t="shared" si="20"/>
        <v>263.05872042068358</v>
      </c>
      <c r="K97" s="10">
        <f t="shared" si="21"/>
        <v>714.7855289383748</v>
      </c>
      <c r="L97" s="10">
        <f t="shared" si="22"/>
        <v>1059758.8380984669</v>
      </c>
      <c r="M97" s="10"/>
      <c r="N97" s="72">
        <f t="shared" si="16"/>
        <v>1059758.8380984669</v>
      </c>
    </row>
    <row r="98" spans="1:14" x14ac:dyDescent="0.25">
      <c r="A98" s="67"/>
      <c r="B98" s="51" t="s">
        <v>54</v>
      </c>
      <c r="C98" s="35">
        <v>3</v>
      </c>
      <c r="D98" s="54">
        <v>8.8294999999999995</v>
      </c>
      <c r="E98" s="128">
        <v>8009</v>
      </c>
      <c r="F98" s="50">
        <v>20530880</v>
      </c>
      <c r="G98" s="41">
        <v>50</v>
      </c>
      <c r="H98" s="50">
        <f t="shared" si="19"/>
        <v>10265440</v>
      </c>
      <c r="I98" s="10">
        <f t="shared" si="18"/>
        <v>10265440</v>
      </c>
      <c r="J98" s="10">
        <f t="shared" si="20"/>
        <v>2563.4760893994257</v>
      </c>
      <c r="K98" s="10">
        <f t="shared" si="21"/>
        <v>-1585.6318400403675</v>
      </c>
      <c r="L98" s="10">
        <f t="shared" si="22"/>
        <v>1076586.0970517881</v>
      </c>
      <c r="M98" s="10"/>
      <c r="N98" s="72">
        <f t="shared" si="16"/>
        <v>1076586.0970517881</v>
      </c>
    </row>
    <row r="99" spans="1:14" x14ac:dyDescent="0.25">
      <c r="A99" s="67"/>
      <c r="B99" s="51" t="s">
        <v>28</v>
      </c>
      <c r="C99" s="35">
        <v>4</v>
      </c>
      <c r="D99" s="55">
        <v>13.193199999999997</v>
      </c>
      <c r="E99" s="128">
        <v>779</v>
      </c>
      <c r="F99" s="50">
        <v>170320</v>
      </c>
      <c r="G99" s="41">
        <v>100</v>
      </c>
      <c r="H99" s="50">
        <f t="shared" si="19"/>
        <v>170320</v>
      </c>
      <c r="I99" s="10">
        <f t="shared" si="18"/>
        <v>0</v>
      </c>
      <c r="J99" s="10">
        <f t="shared" si="20"/>
        <v>218.6392811296534</v>
      </c>
      <c r="K99" s="10">
        <f t="shared" si="21"/>
        <v>759.20496822940504</v>
      </c>
      <c r="L99" s="10">
        <f t="shared" si="22"/>
        <v>1041058.9672549096</v>
      </c>
      <c r="M99" s="10"/>
      <c r="N99" s="72">
        <f t="shared" si="16"/>
        <v>1041058.9672549096</v>
      </c>
    </row>
    <row r="100" spans="1:14" x14ac:dyDescent="0.25">
      <c r="A100" s="67"/>
      <c r="B100" s="51" t="s">
        <v>736</v>
      </c>
      <c r="C100" s="35">
        <v>4</v>
      </c>
      <c r="D100" s="55">
        <v>48.523900000000005</v>
      </c>
      <c r="E100" s="128">
        <v>3895</v>
      </c>
      <c r="F100" s="50">
        <v>764960</v>
      </c>
      <c r="G100" s="41">
        <v>100</v>
      </c>
      <c r="H100" s="50">
        <f t="shared" si="19"/>
        <v>764960</v>
      </c>
      <c r="I100" s="10">
        <f t="shared" si="18"/>
        <v>0</v>
      </c>
      <c r="J100" s="10">
        <f t="shared" si="20"/>
        <v>196.395378690629</v>
      </c>
      <c r="K100" s="10">
        <f t="shared" si="21"/>
        <v>781.44887066842944</v>
      </c>
      <c r="L100" s="10">
        <f t="shared" si="22"/>
        <v>1600818.4452912561</v>
      </c>
      <c r="M100" s="10"/>
      <c r="N100" s="72">
        <f t="shared" si="16"/>
        <v>1600818.4452912561</v>
      </c>
    </row>
    <row r="101" spans="1:14" x14ac:dyDescent="0.25">
      <c r="A101" s="67"/>
      <c r="B101" s="51" t="s">
        <v>57</v>
      </c>
      <c r="C101" s="35">
        <v>4</v>
      </c>
      <c r="D101" s="55">
        <v>23.2666</v>
      </c>
      <c r="E101" s="128">
        <v>1802</v>
      </c>
      <c r="F101" s="50">
        <v>322090</v>
      </c>
      <c r="G101" s="41">
        <v>100</v>
      </c>
      <c r="H101" s="50">
        <f t="shared" si="19"/>
        <v>322090</v>
      </c>
      <c r="I101" s="10">
        <f t="shared" si="18"/>
        <v>0</v>
      </c>
      <c r="J101" s="10">
        <f t="shared" si="20"/>
        <v>178.74028856825748</v>
      </c>
      <c r="K101" s="10">
        <f t="shared" si="21"/>
        <v>799.1039607908009</v>
      </c>
      <c r="L101" s="10">
        <f t="shared" si="22"/>
        <v>1257636.7922866121</v>
      </c>
      <c r="M101" s="10"/>
      <c r="N101" s="72">
        <f t="shared" si="16"/>
        <v>1257636.7922866121</v>
      </c>
    </row>
    <row r="102" spans="1:14" x14ac:dyDescent="0.25">
      <c r="A102" s="67"/>
      <c r="B102" s="51" t="s">
        <v>58</v>
      </c>
      <c r="C102" s="35">
        <v>4</v>
      </c>
      <c r="D102" s="55">
        <v>50.768900000000002</v>
      </c>
      <c r="E102" s="128">
        <v>3339</v>
      </c>
      <c r="F102" s="50">
        <v>526970</v>
      </c>
      <c r="G102" s="41">
        <v>100</v>
      </c>
      <c r="H102" s="50">
        <f t="shared" si="19"/>
        <v>526970</v>
      </c>
      <c r="I102" s="10">
        <f t="shared" si="18"/>
        <v>0</v>
      </c>
      <c r="J102" s="10">
        <f t="shared" si="20"/>
        <v>157.82270140760707</v>
      </c>
      <c r="K102" s="10">
        <f t="shared" si="21"/>
        <v>820.02154795145134</v>
      </c>
      <c r="L102" s="10">
        <f t="shared" si="22"/>
        <v>1581680.995672289</v>
      </c>
      <c r="M102" s="10"/>
      <c r="N102" s="72">
        <f t="shared" si="16"/>
        <v>1581680.995672289</v>
      </c>
    </row>
    <row r="103" spans="1:14" x14ac:dyDescent="0.25">
      <c r="A103" s="67"/>
      <c r="B103" s="51" t="s">
        <v>59</v>
      </c>
      <c r="C103" s="35">
        <v>4</v>
      </c>
      <c r="D103" s="55">
        <v>39.664400000000001</v>
      </c>
      <c r="E103" s="128">
        <v>2839</v>
      </c>
      <c r="F103" s="50">
        <v>1023710</v>
      </c>
      <c r="G103" s="41">
        <v>100</v>
      </c>
      <c r="H103" s="50">
        <f t="shared" si="19"/>
        <v>1023710</v>
      </c>
      <c r="I103" s="10">
        <f t="shared" si="18"/>
        <v>0</v>
      </c>
      <c r="J103" s="10">
        <f t="shared" si="20"/>
        <v>360.58823529411762</v>
      </c>
      <c r="K103" s="10">
        <f t="shared" si="21"/>
        <v>617.2560140649407</v>
      </c>
      <c r="L103" s="10">
        <f t="shared" si="22"/>
        <v>1238275.1244790065</v>
      </c>
      <c r="M103" s="10"/>
      <c r="N103" s="72">
        <f t="shared" si="16"/>
        <v>1238275.1244790065</v>
      </c>
    </row>
    <row r="104" spans="1:14" x14ac:dyDescent="0.25">
      <c r="A104" s="67"/>
      <c r="B104" s="51" t="s">
        <v>60</v>
      </c>
      <c r="C104" s="35">
        <v>4</v>
      </c>
      <c r="D104" s="55">
        <v>52.508599999999994</v>
      </c>
      <c r="E104" s="128">
        <v>7366</v>
      </c>
      <c r="F104" s="50">
        <v>2222200</v>
      </c>
      <c r="G104" s="41">
        <v>100</v>
      </c>
      <c r="H104" s="50">
        <f t="shared" si="19"/>
        <v>2222200</v>
      </c>
      <c r="I104" s="10">
        <f t="shared" si="18"/>
        <v>0</v>
      </c>
      <c r="J104" s="10">
        <f t="shared" si="20"/>
        <v>301.68341026337225</v>
      </c>
      <c r="K104" s="10">
        <f t="shared" si="21"/>
        <v>676.16083909568613</v>
      </c>
      <c r="L104" s="10">
        <f t="shared" si="22"/>
        <v>1944267.1474600111</v>
      </c>
      <c r="M104" s="10"/>
      <c r="N104" s="72">
        <f t="shared" si="16"/>
        <v>1944267.1474600111</v>
      </c>
    </row>
    <row r="105" spans="1:14" x14ac:dyDescent="0.25">
      <c r="A105" s="67"/>
      <c r="B105" s="51" t="s">
        <v>61</v>
      </c>
      <c r="C105" s="35">
        <v>4</v>
      </c>
      <c r="D105" s="55">
        <v>24.664800000000003</v>
      </c>
      <c r="E105" s="128">
        <v>1429</v>
      </c>
      <c r="F105" s="50">
        <v>1453690</v>
      </c>
      <c r="G105" s="41">
        <v>100</v>
      </c>
      <c r="H105" s="50">
        <f t="shared" si="19"/>
        <v>1453690</v>
      </c>
      <c r="I105" s="10">
        <f t="shared" si="18"/>
        <v>0</v>
      </c>
      <c r="J105" s="10">
        <f t="shared" si="20"/>
        <v>1017.2778166550034</v>
      </c>
      <c r="K105" s="10">
        <f t="shared" si="21"/>
        <v>-39.433567295945068</v>
      </c>
      <c r="L105" s="10">
        <f t="shared" si="22"/>
        <v>275169.78616528003</v>
      </c>
      <c r="M105" s="10"/>
      <c r="N105" s="72">
        <f t="shared" si="16"/>
        <v>275169.78616528003</v>
      </c>
    </row>
    <row r="106" spans="1:14" x14ac:dyDescent="0.25">
      <c r="A106" s="67"/>
      <c r="B106" s="51" t="s">
        <v>62</v>
      </c>
      <c r="C106" s="35">
        <v>4</v>
      </c>
      <c r="D106" s="55">
        <v>58.643199999999993</v>
      </c>
      <c r="E106" s="128">
        <v>2121</v>
      </c>
      <c r="F106" s="50">
        <v>442840</v>
      </c>
      <c r="G106" s="41">
        <v>100</v>
      </c>
      <c r="H106" s="50">
        <f t="shared" si="19"/>
        <v>442840</v>
      </c>
      <c r="I106" s="10">
        <f t="shared" si="18"/>
        <v>0</v>
      </c>
      <c r="J106" s="10">
        <f t="shared" si="20"/>
        <v>208.78830740216878</v>
      </c>
      <c r="K106" s="10">
        <f t="shared" si="21"/>
        <v>769.05594195688957</v>
      </c>
      <c r="L106" s="10">
        <f t="shared" si="22"/>
        <v>1391242.3748064132</v>
      </c>
      <c r="M106" s="10"/>
      <c r="N106" s="72">
        <f t="shared" si="16"/>
        <v>1391242.3748064132</v>
      </c>
    </row>
    <row r="107" spans="1:14" x14ac:dyDescent="0.25">
      <c r="A107" s="67"/>
      <c r="B107" s="51" t="s">
        <v>63</v>
      </c>
      <c r="C107" s="35">
        <v>4</v>
      </c>
      <c r="D107" s="55">
        <v>46.1038</v>
      </c>
      <c r="E107" s="128">
        <v>3899</v>
      </c>
      <c r="F107" s="50">
        <v>1484360</v>
      </c>
      <c r="G107" s="41">
        <v>100</v>
      </c>
      <c r="H107" s="50">
        <f t="shared" si="19"/>
        <v>1484360</v>
      </c>
      <c r="I107" s="10">
        <f t="shared" si="18"/>
        <v>0</v>
      </c>
      <c r="J107" s="10">
        <f t="shared" si="20"/>
        <v>380.70274429340856</v>
      </c>
      <c r="K107" s="10">
        <f t="shared" si="21"/>
        <v>597.14150506564988</v>
      </c>
      <c r="L107" s="10">
        <f t="shared" si="22"/>
        <v>1376096.1837000577</v>
      </c>
      <c r="M107" s="10"/>
      <c r="N107" s="72">
        <f t="shared" si="16"/>
        <v>1376096.1837000577</v>
      </c>
    </row>
    <row r="108" spans="1:14" x14ac:dyDescent="0.25">
      <c r="A108" s="67"/>
      <c r="B108" s="51" t="s">
        <v>64</v>
      </c>
      <c r="C108" s="35">
        <v>4</v>
      </c>
      <c r="D108" s="55">
        <v>22.825799999999997</v>
      </c>
      <c r="E108" s="128">
        <v>1510</v>
      </c>
      <c r="F108" s="50">
        <v>482400</v>
      </c>
      <c r="G108" s="41">
        <v>100</v>
      </c>
      <c r="H108" s="50">
        <f t="shared" si="19"/>
        <v>482400</v>
      </c>
      <c r="I108" s="10">
        <f t="shared" si="18"/>
        <v>0</v>
      </c>
      <c r="J108" s="10">
        <f t="shared" si="20"/>
        <v>319.4701986754967</v>
      </c>
      <c r="K108" s="10">
        <f t="shared" si="21"/>
        <v>658.37405068356168</v>
      </c>
      <c r="L108" s="10">
        <f t="shared" si="22"/>
        <v>1052619.3169884391</v>
      </c>
      <c r="M108" s="10"/>
      <c r="N108" s="72">
        <f t="shared" si="16"/>
        <v>1052619.3169884391</v>
      </c>
    </row>
    <row r="109" spans="1:14" x14ac:dyDescent="0.25">
      <c r="A109" s="67"/>
      <c r="B109" s="51" t="s">
        <v>65</v>
      </c>
      <c r="C109" s="35">
        <v>4</v>
      </c>
      <c r="D109" s="55">
        <v>20.625700000000002</v>
      </c>
      <c r="E109" s="128">
        <v>900</v>
      </c>
      <c r="F109" s="50">
        <v>349820</v>
      </c>
      <c r="G109" s="41">
        <v>100</v>
      </c>
      <c r="H109" s="50">
        <f t="shared" si="19"/>
        <v>349820</v>
      </c>
      <c r="I109" s="10">
        <f t="shared" si="18"/>
        <v>0</v>
      </c>
      <c r="J109" s="10">
        <f t="shared" si="20"/>
        <v>388.68888888888887</v>
      </c>
      <c r="K109" s="10">
        <f t="shared" si="21"/>
        <v>589.15536047016951</v>
      </c>
      <c r="L109" s="10">
        <f t="shared" si="22"/>
        <v>883802.68378379883</v>
      </c>
      <c r="M109" s="10"/>
      <c r="N109" s="72">
        <f t="shared" si="16"/>
        <v>883802.68378379883</v>
      </c>
    </row>
    <row r="110" spans="1:14" x14ac:dyDescent="0.25">
      <c r="A110" s="67"/>
      <c r="B110" s="51" t="s">
        <v>66</v>
      </c>
      <c r="C110" s="35">
        <v>4</v>
      </c>
      <c r="D110" s="55">
        <v>55.96</v>
      </c>
      <c r="E110" s="128">
        <v>4180</v>
      </c>
      <c r="F110" s="50">
        <v>1744090</v>
      </c>
      <c r="G110" s="41">
        <v>100</v>
      </c>
      <c r="H110" s="50">
        <f t="shared" si="19"/>
        <v>1744090</v>
      </c>
      <c r="I110" s="10">
        <f t="shared" si="18"/>
        <v>0</v>
      </c>
      <c r="J110" s="10">
        <f t="shared" si="20"/>
        <v>417.24641148325361</v>
      </c>
      <c r="K110" s="10">
        <f t="shared" si="21"/>
        <v>560.59783787580477</v>
      </c>
      <c r="L110" s="10">
        <f t="shared" si="22"/>
        <v>1405285.0160539092</v>
      </c>
      <c r="M110" s="10"/>
      <c r="N110" s="72">
        <f t="shared" si="16"/>
        <v>1405285.0160539092</v>
      </c>
    </row>
    <row r="111" spans="1:14" x14ac:dyDescent="0.25">
      <c r="A111" s="67"/>
      <c r="B111" s="51" t="s">
        <v>67</v>
      </c>
      <c r="C111" s="35">
        <v>4</v>
      </c>
      <c r="D111" s="55">
        <v>11.875299999999999</v>
      </c>
      <c r="E111" s="128">
        <v>4737</v>
      </c>
      <c r="F111" s="50">
        <v>4407230</v>
      </c>
      <c r="G111" s="41">
        <v>100</v>
      </c>
      <c r="H111" s="50">
        <f t="shared" si="19"/>
        <v>4407230</v>
      </c>
      <c r="I111" s="10">
        <f t="shared" si="18"/>
        <v>0</v>
      </c>
      <c r="J111" s="10">
        <f t="shared" si="20"/>
        <v>930.38420941524168</v>
      </c>
      <c r="K111" s="10">
        <f t="shared" si="21"/>
        <v>47.460039943816696</v>
      </c>
      <c r="L111" s="10">
        <f t="shared" si="22"/>
        <v>716455.23766251933</v>
      </c>
      <c r="M111" s="10"/>
      <c r="N111" s="72">
        <f t="shared" si="16"/>
        <v>716455.23766251933</v>
      </c>
    </row>
    <row r="112" spans="1:14" x14ac:dyDescent="0.25">
      <c r="A112" s="67"/>
      <c r="B112" s="51" t="s">
        <v>68</v>
      </c>
      <c r="C112" s="35">
        <v>4</v>
      </c>
      <c r="D112" s="55">
        <v>31.241099999999999</v>
      </c>
      <c r="E112" s="128">
        <v>1374</v>
      </c>
      <c r="F112" s="50">
        <v>433250</v>
      </c>
      <c r="G112" s="41">
        <v>100</v>
      </c>
      <c r="H112" s="50">
        <f t="shared" si="19"/>
        <v>433250</v>
      </c>
      <c r="I112" s="10">
        <f t="shared" si="18"/>
        <v>0</v>
      </c>
      <c r="J112" s="10">
        <f t="shared" si="20"/>
        <v>315.3202328966521</v>
      </c>
      <c r="K112" s="10">
        <f t="shared" si="21"/>
        <v>662.52401646240628</v>
      </c>
      <c r="L112" s="10">
        <f t="shared" si="22"/>
        <v>1070033.1352388705</v>
      </c>
      <c r="M112" s="10"/>
      <c r="N112" s="72">
        <f t="shared" si="16"/>
        <v>1070033.1352388705</v>
      </c>
    </row>
    <row r="113" spans="1:14" x14ac:dyDescent="0.25">
      <c r="A113" s="67"/>
      <c r="B113" s="51" t="s">
        <v>69</v>
      </c>
      <c r="C113" s="35">
        <v>4</v>
      </c>
      <c r="D113" s="55">
        <v>24.530700000000003</v>
      </c>
      <c r="E113" s="128">
        <v>1357</v>
      </c>
      <c r="F113" s="50">
        <v>369830</v>
      </c>
      <c r="G113" s="41">
        <v>100</v>
      </c>
      <c r="H113" s="50">
        <f t="shared" si="19"/>
        <v>369830</v>
      </c>
      <c r="I113" s="10">
        <f t="shared" si="18"/>
        <v>0</v>
      </c>
      <c r="J113" s="10">
        <f t="shared" si="20"/>
        <v>272.53500368459839</v>
      </c>
      <c r="K113" s="10">
        <f t="shared" si="21"/>
        <v>705.30924567446004</v>
      </c>
      <c r="L113" s="10">
        <f t="shared" si="22"/>
        <v>1093936.7311772194</v>
      </c>
      <c r="M113" s="10"/>
      <c r="N113" s="72">
        <f t="shared" si="16"/>
        <v>1093936.7311772194</v>
      </c>
    </row>
    <row r="114" spans="1:14" x14ac:dyDescent="0.25">
      <c r="A114" s="67"/>
      <c r="B114" s="51" t="s">
        <v>70</v>
      </c>
      <c r="C114" s="35">
        <v>4</v>
      </c>
      <c r="D114" s="55">
        <v>16.540599999999998</v>
      </c>
      <c r="E114" s="128">
        <v>644</v>
      </c>
      <c r="F114" s="50">
        <v>121970</v>
      </c>
      <c r="G114" s="41">
        <v>100</v>
      </c>
      <c r="H114" s="50">
        <f t="shared" si="19"/>
        <v>121970</v>
      </c>
      <c r="I114" s="10">
        <f t="shared" si="18"/>
        <v>0</v>
      </c>
      <c r="J114" s="10">
        <f t="shared" si="20"/>
        <v>189.39440993788821</v>
      </c>
      <c r="K114" s="10">
        <f t="shared" si="21"/>
        <v>788.44983942117017</v>
      </c>
      <c r="L114" s="10">
        <f t="shared" si="22"/>
        <v>1069850.9277212322</v>
      </c>
      <c r="M114" s="10"/>
      <c r="N114" s="72">
        <f t="shared" si="16"/>
        <v>1069850.9277212322</v>
      </c>
    </row>
    <row r="115" spans="1:14" x14ac:dyDescent="0.25">
      <c r="A115" s="67"/>
      <c r="B115" s="51" t="s">
        <v>856</v>
      </c>
      <c r="C115" s="35">
        <v>4</v>
      </c>
      <c r="D115" s="55">
        <v>24.329000000000001</v>
      </c>
      <c r="E115" s="128">
        <v>1632</v>
      </c>
      <c r="F115" s="50">
        <v>498750</v>
      </c>
      <c r="G115" s="41">
        <v>100</v>
      </c>
      <c r="H115" s="50">
        <f t="shared" si="19"/>
        <v>498750</v>
      </c>
      <c r="I115" s="10">
        <f t="shared" si="18"/>
        <v>0</v>
      </c>
      <c r="J115" s="10">
        <f t="shared" si="20"/>
        <v>305.60661764705884</v>
      </c>
      <c r="K115" s="10">
        <f t="shared" si="21"/>
        <v>672.23763171199948</v>
      </c>
      <c r="L115" s="10">
        <f t="shared" si="22"/>
        <v>1090231.5093741084</v>
      </c>
      <c r="M115" s="10"/>
      <c r="N115" s="72">
        <f t="shared" si="16"/>
        <v>1090231.5093741084</v>
      </c>
    </row>
    <row r="116" spans="1:14" x14ac:dyDescent="0.25">
      <c r="A116" s="67"/>
      <c r="B116" s="51" t="s">
        <v>737</v>
      </c>
      <c r="C116" s="35">
        <v>4</v>
      </c>
      <c r="D116" s="55">
        <v>26.3277</v>
      </c>
      <c r="E116" s="128">
        <v>2204</v>
      </c>
      <c r="F116" s="50">
        <v>413180</v>
      </c>
      <c r="G116" s="41">
        <v>100</v>
      </c>
      <c r="H116" s="50">
        <f t="shared" si="19"/>
        <v>413180</v>
      </c>
      <c r="I116" s="10">
        <f t="shared" si="18"/>
        <v>0</v>
      </c>
      <c r="J116" s="10">
        <f t="shared" si="20"/>
        <v>187.4682395644283</v>
      </c>
      <c r="K116" s="10">
        <f t="shared" si="21"/>
        <v>790.37600979463014</v>
      </c>
      <c r="L116" s="10">
        <f t="shared" si="22"/>
        <v>1310840.130429209</v>
      </c>
      <c r="M116" s="10"/>
      <c r="N116" s="72">
        <f t="shared" si="16"/>
        <v>1310840.130429209</v>
      </c>
    </row>
    <row r="117" spans="1:14" x14ac:dyDescent="0.25">
      <c r="A117" s="67"/>
      <c r="B117" s="51" t="s">
        <v>738</v>
      </c>
      <c r="C117" s="35">
        <v>4</v>
      </c>
      <c r="D117" s="55">
        <v>20.367199999999997</v>
      </c>
      <c r="E117" s="128">
        <v>962</v>
      </c>
      <c r="F117" s="50">
        <v>171610</v>
      </c>
      <c r="G117" s="41">
        <v>100</v>
      </c>
      <c r="H117" s="50">
        <f t="shared" si="19"/>
        <v>171610</v>
      </c>
      <c r="I117" s="10">
        <f t="shared" si="18"/>
        <v>0</v>
      </c>
      <c r="J117" s="10">
        <f t="shared" si="20"/>
        <v>178.38877338877339</v>
      </c>
      <c r="K117" s="10">
        <f t="shared" si="21"/>
        <v>799.45547597028497</v>
      </c>
      <c r="L117" s="10">
        <f t="shared" si="22"/>
        <v>1138034.741201649</v>
      </c>
      <c r="M117" s="10"/>
      <c r="N117" s="72">
        <f t="shared" si="16"/>
        <v>1138034.741201649</v>
      </c>
    </row>
    <row r="118" spans="1:14" x14ac:dyDescent="0.25">
      <c r="A118" s="67"/>
      <c r="B118" s="51" t="s">
        <v>71</v>
      </c>
      <c r="C118" s="35">
        <v>4</v>
      </c>
      <c r="D118" s="55">
        <v>25.795300000000001</v>
      </c>
      <c r="E118" s="128">
        <v>2733</v>
      </c>
      <c r="F118" s="50">
        <v>587170</v>
      </c>
      <c r="G118" s="41">
        <v>100</v>
      </c>
      <c r="H118" s="50">
        <f t="shared" si="19"/>
        <v>587170</v>
      </c>
      <c r="I118" s="10">
        <f t="shared" si="18"/>
        <v>0</v>
      </c>
      <c r="J118" s="10">
        <f t="shared" si="20"/>
        <v>214.84449323088182</v>
      </c>
      <c r="K118" s="10">
        <f t="shared" si="21"/>
        <v>762.99975612817661</v>
      </c>
      <c r="L118" s="10">
        <f t="shared" si="22"/>
        <v>1345771.8690745356</v>
      </c>
      <c r="M118" s="10"/>
      <c r="N118" s="72">
        <f t="shared" si="16"/>
        <v>1345771.8690745356</v>
      </c>
    </row>
    <row r="119" spans="1:14" x14ac:dyDescent="0.25">
      <c r="A119" s="67"/>
      <c r="B119" s="51" t="s">
        <v>72</v>
      </c>
      <c r="C119" s="35">
        <v>4</v>
      </c>
      <c r="D119" s="55">
        <v>27.845200000000002</v>
      </c>
      <c r="E119" s="128">
        <v>2525</v>
      </c>
      <c r="F119" s="50">
        <v>721450</v>
      </c>
      <c r="G119" s="41">
        <v>100</v>
      </c>
      <c r="H119" s="50">
        <f t="shared" si="19"/>
        <v>721450</v>
      </c>
      <c r="I119" s="10">
        <f t="shared" si="18"/>
        <v>0</v>
      </c>
      <c r="J119" s="10">
        <f t="shared" si="20"/>
        <v>285.7227722772277</v>
      </c>
      <c r="K119" s="10">
        <f t="shared" si="21"/>
        <v>692.12147708183068</v>
      </c>
      <c r="L119" s="10">
        <f t="shared" si="22"/>
        <v>1242740.8570867581</v>
      </c>
      <c r="M119" s="10"/>
      <c r="N119" s="72">
        <f t="shared" si="16"/>
        <v>1242740.8570867581</v>
      </c>
    </row>
    <row r="120" spans="1:14" x14ac:dyDescent="0.25">
      <c r="A120" s="67"/>
      <c r="B120" s="51" t="s">
        <v>73</v>
      </c>
      <c r="C120" s="35">
        <v>4</v>
      </c>
      <c r="D120" s="55">
        <v>24.738299999999999</v>
      </c>
      <c r="E120" s="128">
        <v>1898</v>
      </c>
      <c r="F120" s="50">
        <v>515800</v>
      </c>
      <c r="G120" s="41">
        <v>100</v>
      </c>
      <c r="H120" s="50">
        <f t="shared" si="19"/>
        <v>515800</v>
      </c>
      <c r="I120" s="10">
        <f t="shared" si="18"/>
        <v>0</v>
      </c>
      <c r="J120" s="10">
        <f t="shared" si="20"/>
        <v>271.75974710221283</v>
      </c>
      <c r="K120" s="10">
        <f t="shared" si="21"/>
        <v>706.08450225684555</v>
      </c>
      <c r="L120" s="10">
        <f t="shared" si="22"/>
        <v>1166170.8010046084</v>
      </c>
      <c r="M120" s="10"/>
      <c r="N120" s="72">
        <f t="shared" si="16"/>
        <v>1166170.8010046084</v>
      </c>
    </row>
    <row r="121" spans="1:14" x14ac:dyDescent="0.25">
      <c r="A121" s="67"/>
      <c r="B121" s="51"/>
      <c r="C121" s="35"/>
      <c r="D121" s="55">
        <v>0</v>
      </c>
      <c r="E121" s="130"/>
      <c r="F121" s="73"/>
      <c r="G121" s="41"/>
      <c r="H121" s="73"/>
      <c r="I121" s="74"/>
      <c r="J121" s="74"/>
      <c r="K121" s="10"/>
      <c r="L121" s="10"/>
      <c r="M121" s="10"/>
      <c r="N121" s="72"/>
    </row>
    <row r="122" spans="1:14" x14ac:dyDescent="0.25">
      <c r="A122" s="70" t="s">
        <v>74</v>
      </c>
      <c r="B122" s="43" t="s">
        <v>2</v>
      </c>
      <c r="C122" s="44"/>
      <c r="D122" s="3">
        <v>1545.2835</v>
      </c>
      <c r="E122" s="131">
        <f>E123</f>
        <v>113332</v>
      </c>
      <c r="F122" s="37">
        <v>0</v>
      </c>
      <c r="G122" s="41"/>
      <c r="H122" s="37">
        <f>H124</f>
        <v>20437005</v>
      </c>
      <c r="I122" s="8">
        <f>I124</f>
        <v>-20437005</v>
      </c>
      <c r="J122" s="8"/>
      <c r="K122" s="10"/>
      <c r="L122" s="10"/>
      <c r="M122" s="9">
        <f>M124</f>
        <v>66213522.895976596</v>
      </c>
      <c r="N122" s="68">
        <f t="shared" si="16"/>
        <v>66213522.895976596</v>
      </c>
    </row>
    <row r="123" spans="1:14" x14ac:dyDescent="0.25">
      <c r="A123" s="70" t="s">
        <v>74</v>
      </c>
      <c r="B123" s="43" t="s">
        <v>3</v>
      </c>
      <c r="C123" s="44"/>
      <c r="D123" s="3">
        <v>1545.2835</v>
      </c>
      <c r="E123" s="131">
        <f>SUM(E125:E161)</f>
        <v>113332</v>
      </c>
      <c r="F123" s="37">
        <f>SUM(F125:F161)</f>
        <v>125641470</v>
      </c>
      <c r="G123" s="41"/>
      <c r="H123" s="37">
        <f>SUM(H125:H161)</f>
        <v>84767460</v>
      </c>
      <c r="I123" s="8">
        <f>SUM(I125:I161)</f>
        <v>40874010</v>
      </c>
      <c r="J123" s="8"/>
      <c r="K123" s="10"/>
      <c r="L123" s="8">
        <f>SUM(L125:L161)</f>
        <v>41252274.027786985</v>
      </c>
      <c r="M123" s="10"/>
      <c r="N123" s="68">
        <f t="shared" si="16"/>
        <v>41252274.027786985</v>
      </c>
    </row>
    <row r="124" spans="1:14" x14ac:dyDescent="0.25">
      <c r="A124" s="67"/>
      <c r="B124" s="51" t="s">
        <v>26</v>
      </c>
      <c r="C124" s="35">
        <v>2</v>
      </c>
      <c r="D124" s="55">
        <v>0</v>
      </c>
      <c r="E124" s="130"/>
      <c r="F124" s="50">
        <v>0</v>
      </c>
      <c r="G124" s="41">
        <v>25</v>
      </c>
      <c r="H124" s="50">
        <f>F136*G124/100</f>
        <v>20437005</v>
      </c>
      <c r="I124" s="10">
        <f t="shared" ref="I124:I161" si="23">F124-H124</f>
        <v>-20437005</v>
      </c>
      <c r="J124" s="10"/>
      <c r="K124" s="10"/>
      <c r="L124" s="10"/>
      <c r="M124" s="10">
        <f>($L$7*$L$8*E122/$L$10)+($L$7*$L$9*D122/$L$11)</f>
        <v>66213522.895976596</v>
      </c>
      <c r="N124" s="72">
        <f t="shared" si="16"/>
        <v>66213522.895976596</v>
      </c>
    </row>
    <row r="125" spans="1:14" x14ac:dyDescent="0.25">
      <c r="A125" s="67"/>
      <c r="B125" s="51" t="s">
        <v>75</v>
      </c>
      <c r="C125" s="35">
        <v>4</v>
      </c>
      <c r="D125" s="55">
        <v>62.27</v>
      </c>
      <c r="E125" s="128">
        <v>1323</v>
      </c>
      <c r="F125" s="50">
        <v>973190</v>
      </c>
      <c r="G125" s="41">
        <v>100</v>
      </c>
      <c r="H125" s="50">
        <f t="shared" ref="H125:H161" si="24">F125*G125/100</f>
        <v>973190</v>
      </c>
      <c r="I125" s="10">
        <f t="shared" si="23"/>
        <v>0</v>
      </c>
      <c r="J125" s="10">
        <f t="shared" ref="J125:J161" si="25">F125/E125</f>
        <v>735.59334845049136</v>
      </c>
      <c r="K125" s="10">
        <f t="shared" ref="K125:K161" si="26">$J$11*$J$19-J125</f>
        <v>242.25090090856702</v>
      </c>
      <c r="L125" s="10">
        <f t="shared" ref="L125:L161" si="27">IF(K125&gt;0,$J$7*$J$8*(K125/$K$19),0)+$J$7*$J$9*(E125/$E$19)+$J$7*$J$10*(D125/$D$19)</f>
        <v>681265.0197451025</v>
      </c>
      <c r="M125" s="10"/>
      <c r="N125" s="72">
        <f t="shared" si="16"/>
        <v>681265.0197451025</v>
      </c>
    </row>
    <row r="126" spans="1:14" x14ac:dyDescent="0.25">
      <c r="A126" s="67"/>
      <c r="B126" s="51" t="s">
        <v>76</v>
      </c>
      <c r="C126" s="35">
        <v>4</v>
      </c>
      <c r="D126" s="55">
        <v>60.540000000000006</v>
      </c>
      <c r="E126" s="128">
        <v>2433</v>
      </c>
      <c r="F126" s="50">
        <v>984520</v>
      </c>
      <c r="G126" s="41">
        <v>100</v>
      </c>
      <c r="H126" s="50">
        <f t="shared" si="24"/>
        <v>984520</v>
      </c>
      <c r="I126" s="10">
        <f t="shared" si="23"/>
        <v>0</v>
      </c>
      <c r="J126" s="10">
        <f t="shared" si="25"/>
        <v>404.65269214960955</v>
      </c>
      <c r="K126" s="10">
        <f t="shared" si="26"/>
        <v>573.19155720944877</v>
      </c>
      <c r="L126" s="10">
        <f t="shared" si="27"/>
        <v>1208655.5353759597</v>
      </c>
      <c r="M126" s="10"/>
      <c r="N126" s="72">
        <f t="shared" si="16"/>
        <v>1208655.5353759597</v>
      </c>
    </row>
    <row r="127" spans="1:14" x14ac:dyDescent="0.25">
      <c r="A127" s="67"/>
      <c r="B127" s="51" t="s">
        <v>77</v>
      </c>
      <c r="C127" s="35">
        <v>4</v>
      </c>
      <c r="D127" s="55">
        <v>34.874600000000001</v>
      </c>
      <c r="E127" s="128">
        <v>2303</v>
      </c>
      <c r="F127" s="50">
        <v>703660</v>
      </c>
      <c r="G127" s="41">
        <v>100</v>
      </c>
      <c r="H127" s="50">
        <f t="shared" si="24"/>
        <v>703660</v>
      </c>
      <c r="I127" s="10">
        <f t="shared" si="23"/>
        <v>0</v>
      </c>
      <c r="J127" s="10">
        <f t="shared" si="25"/>
        <v>305.54059921841076</v>
      </c>
      <c r="K127" s="10">
        <f t="shared" si="26"/>
        <v>672.30365014064762</v>
      </c>
      <c r="L127" s="10">
        <f t="shared" si="27"/>
        <v>1215789.8691194898</v>
      </c>
      <c r="M127" s="10"/>
      <c r="N127" s="72">
        <f t="shared" si="16"/>
        <v>1215789.8691194898</v>
      </c>
    </row>
    <row r="128" spans="1:14" x14ac:dyDescent="0.25">
      <c r="A128" s="67"/>
      <c r="B128" s="51" t="s">
        <v>78</v>
      </c>
      <c r="C128" s="35">
        <v>4</v>
      </c>
      <c r="D128" s="55">
        <v>31.383899999999997</v>
      </c>
      <c r="E128" s="128">
        <v>1502</v>
      </c>
      <c r="F128" s="50">
        <v>458510</v>
      </c>
      <c r="G128" s="41">
        <v>100</v>
      </c>
      <c r="H128" s="50">
        <f t="shared" si="24"/>
        <v>458510</v>
      </c>
      <c r="I128" s="10">
        <f t="shared" si="23"/>
        <v>0</v>
      </c>
      <c r="J128" s="10">
        <f t="shared" si="25"/>
        <v>305.26631158455393</v>
      </c>
      <c r="K128" s="10">
        <f t="shared" si="26"/>
        <v>672.57793777450445</v>
      </c>
      <c r="L128" s="10">
        <f t="shared" si="27"/>
        <v>1099057.2126525762</v>
      </c>
      <c r="M128" s="10"/>
      <c r="N128" s="72">
        <f t="shared" si="16"/>
        <v>1099057.2126525762</v>
      </c>
    </row>
    <row r="129" spans="1:16" x14ac:dyDescent="0.25">
      <c r="A129" s="67"/>
      <c r="B129" s="51" t="s">
        <v>739</v>
      </c>
      <c r="C129" s="35">
        <v>4</v>
      </c>
      <c r="D129" s="55">
        <v>25.623899999999999</v>
      </c>
      <c r="E129" s="128">
        <v>1265</v>
      </c>
      <c r="F129" s="50">
        <v>380380</v>
      </c>
      <c r="G129" s="41">
        <v>100</v>
      </c>
      <c r="H129" s="50">
        <f t="shared" si="24"/>
        <v>380380</v>
      </c>
      <c r="I129" s="10">
        <f t="shared" si="23"/>
        <v>0</v>
      </c>
      <c r="J129" s="10">
        <f t="shared" si="25"/>
        <v>300.69565217391306</v>
      </c>
      <c r="K129" s="10">
        <f t="shared" si="26"/>
        <v>677.14859718514526</v>
      </c>
      <c r="L129" s="10">
        <f t="shared" si="27"/>
        <v>1052783.5008468609</v>
      </c>
      <c r="M129" s="10"/>
      <c r="N129" s="72">
        <f t="shared" si="16"/>
        <v>1052783.5008468609</v>
      </c>
    </row>
    <row r="130" spans="1:16" x14ac:dyDescent="0.25">
      <c r="A130" s="67"/>
      <c r="B130" s="51" t="s">
        <v>740</v>
      </c>
      <c r="C130" s="35">
        <v>4</v>
      </c>
      <c r="D130" s="55">
        <v>39.855800000000002</v>
      </c>
      <c r="E130" s="128">
        <v>2037</v>
      </c>
      <c r="F130" s="50">
        <v>491380</v>
      </c>
      <c r="G130" s="41">
        <v>100</v>
      </c>
      <c r="H130" s="50">
        <f t="shared" si="24"/>
        <v>491380</v>
      </c>
      <c r="I130" s="10">
        <f t="shared" si="23"/>
        <v>0</v>
      </c>
      <c r="J130" s="10">
        <f t="shared" si="25"/>
        <v>241.22729504172804</v>
      </c>
      <c r="K130" s="10">
        <f t="shared" si="26"/>
        <v>736.61695431733028</v>
      </c>
      <c r="L130" s="10">
        <f t="shared" si="27"/>
        <v>1274571.5966545297</v>
      </c>
      <c r="M130" s="10"/>
      <c r="N130" s="72">
        <f t="shared" si="16"/>
        <v>1274571.5966545297</v>
      </c>
    </row>
    <row r="131" spans="1:16" x14ac:dyDescent="0.25">
      <c r="A131" s="67"/>
      <c r="B131" s="51" t="s">
        <v>741</v>
      </c>
      <c r="C131" s="35">
        <v>4</v>
      </c>
      <c r="D131" s="55">
        <v>24.169999999999998</v>
      </c>
      <c r="E131" s="128">
        <v>1462</v>
      </c>
      <c r="F131" s="50">
        <v>739770</v>
      </c>
      <c r="G131" s="41">
        <v>100</v>
      </c>
      <c r="H131" s="50">
        <f t="shared" si="24"/>
        <v>739770</v>
      </c>
      <c r="I131" s="10">
        <f t="shared" si="23"/>
        <v>0</v>
      </c>
      <c r="J131" s="10">
        <f t="shared" si="25"/>
        <v>505.99863201094394</v>
      </c>
      <c r="K131" s="10">
        <f t="shared" si="26"/>
        <v>471.84561734811444</v>
      </c>
      <c r="L131" s="10">
        <f t="shared" si="27"/>
        <v>832048.70385695761</v>
      </c>
      <c r="M131" s="10"/>
      <c r="N131" s="72">
        <f t="shared" si="16"/>
        <v>832048.70385695761</v>
      </c>
    </row>
    <row r="132" spans="1:16" x14ac:dyDescent="0.25">
      <c r="A132" s="67"/>
      <c r="B132" s="51" t="s">
        <v>79</v>
      </c>
      <c r="C132" s="35">
        <v>4</v>
      </c>
      <c r="D132" s="55">
        <v>31.63</v>
      </c>
      <c r="E132" s="128">
        <v>2362</v>
      </c>
      <c r="F132" s="50">
        <v>481830</v>
      </c>
      <c r="G132" s="41">
        <v>100</v>
      </c>
      <c r="H132" s="50">
        <f t="shared" si="24"/>
        <v>481830</v>
      </c>
      <c r="I132" s="10">
        <f t="shared" si="23"/>
        <v>0</v>
      </c>
      <c r="J132" s="10">
        <f t="shared" si="25"/>
        <v>203.99237933954277</v>
      </c>
      <c r="K132" s="10">
        <f t="shared" si="26"/>
        <v>773.85187001951567</v>
      </c>
      <c r="L132" s="10">
        <f t="shared" si="27"/>
        <v>1331117.2675326588</v>
      </c>
      <c r="M132" s="10"/>
      <c r="N132" s="72">
        <f t="shared" si="16"/>
        <v>1331117.2675326588</v>
      </c>
    </row>
    <row r="133" spans="1:16" x14ac:dyDescent="0.25">
      <c r="A133" s="67"/>
      <c r="B133" s="51" t="s">
        <v>80</v>
      </c>
      <c r="C133" s="35">
        <v>4</v>
      </c>
      <c r="D133" s="55">
        <v>11.828699999999998</v>
      </c>
      <c r="E133" s="128">
        <v>688</v>
      </c>
      <c r="F133" s="50">
        <v>535900</v>
      </c>
      <c r="G133" s="41">
        <v>100</v>
      </c>
      <c r="H133" s="50">
        <f t="shared" si="24"/>
        <v>535900</v>
      </c>
      <c r="I133" s="10">
        <f t="shared" si="23"/>
        <v>0</v>
      </c>
      <c r="J133" s="10">
        <f t="shared" si="25"/>
        <v>778.92441860465112</v>
      </c>
      <c r="K133" s="10">
        <f t="shared" si="26"/>
        <v>198.91983075440726</v>
      </c>
      <c r="L133" s="10">
        <f t="shared" si="27"/>
        <v>366019.09943539259</v>
      </c>
      <c r="M133" s="10"/>
      <c r="N133" s="72">
        <f t="shared" si="16"/>
        <v>366019.09943539259</v>
      </c>
    </row>
    <row r="134" spans="1:16" x14ac:dyDescent="0.25">
      <c r="A134" s="67"/>
      <c r="B134" s="51" t="s">
        <v>81</v>
      </c>
      <c r="C134" s="35">
        <v>4</v>
      </c>
      <c r="D134" s="55">
        <v>33.254300000000001</v>
      </c>
      <c r="E134" s="128">
        <v>1886</v>
      </c>
      <c r="F134" s="50">
        <v>745360</v>
      </c>
      <c r="G134" s="41">
        <v>100</v>
      </c>
      <c r="H134" s="50">
        <f t="shared" si="24"/>
        <v>745360</v>
      </c>
      <c r="I134" s="10">
        <f t="shared" si="23"/>
        <v>0</v>
      </c>
      <c r="J134" s="10">
        <f t="shared" si="25"/>
        <v>395.20678685047722</v>
      </c>
      <c r="K134" s="10">
        <f t="shared" si="26"/>
        <v>582.63746250858117</v>
      </c>
      <c r="L134" s="10">
        <f t="shared" si="27"/>
        <v>1050214.3118102567</v>
      </c>
      <c r="M134" s="10"/>
      <c r="N134" s="72">
        <f t="shared" si="16"/>
        <v>1050214.3118102567</v>
      </c>
    </row>
    <row r="135" spans="1:16" x14ac:dyDescent="0.25">
      <c r="A135" s="67"/>
      <c r="B135" s="51" t="s">
        <v>82</v>
      </c>
      <c r="C135" s="35">
        <v>4</v>
      </c>
      <c r="D135" s="55">
        <v>34.46</v>
      </c>
      <c r="E135" s="128">
        <v>1958</v>
      </c>
      <c r="F135" s="50">
        <v>2596670</v>
      </c>
      <c r="G135" s="41">
        <v>100</v>
      </c>
      <c r="H135" s="50">
        <f t="shared" si="24"/>
        <v>2596670</v>
      </c>
      <c r="I135" s="10">
        <f t="shared" si="23"/>
        <v>0</v>
      </c>
      <c r="J135" s="10">
        <f t="shared" si="25"/>
        <v>1326.1848825331972</v>
      </c>
      <c r="K135" s="10">
        <f t="shared" si="26"/>
        <v>-348.34063317413882</v>
      </c>
      <c r="L135" s="10">
        <f t="shared" si="27"/>
        <v>379425.84349380521</v>
      </c>
      <c r="M135" s="10"/>
      <c r="N135" s="72">
        <f t="shared" si="16"/>
        <v>379425.84349380521</v>
      </c>
    </row>
    <row r="136" spans="1:16" x14ac:dyDescent="0.25">
      <c r="A136" s="67"/>
      <c r="B136" s="51" t="s">
        <v>878</v>
      </c>
      <c r="C136" s="35">
        <v>3</v>
      </c>
      <c r="D136" s="55">
        <v>34.15</v>
      </c>
      <c r="E136" s="128">
        <v>36627</v>
      </c>
      <c r="F136" s="50">
        <v>81748020</v>
      </c>
      <c r="G136" s="41">
        <v>50</v>
      </c>
      <c r="H136" s="50">
        <f t="shared" si="24"/>
        <v>40874010</v>
      </c>
      <c r="I136" s="10">
        <f t="shared" si="23"/>
        <v>40874010</v>
      </c>
      <c r="J136" s="10">
        <f t="shared" si="25"/>
        <v>2231.9059710049964</v>
      </c>
      <c r="K136" s="10">
        <f t="shared" si="26"/>
        <v>-1254.0617216459382</v>
      </c>
      <c r="L136" s="10">
        <f t="shared" si="27"/>
        <v>4901061.4579592906</v>
      </c>
      <c r="M136" s="10"/>
      <c r="N136" s="72">
        <f t="shared" si="16"/>
        <v>4901061.4579592906</v>
      </c>
    </row>
    <row r="137" spans="1:16" x14ac:dyDescent="0.25">
      <c r="A137" s="67"/>
      <c r="B137" s="51" t="s">
        <v>742</v>
      </c>
      <c r="C137" s="35">
        <v>4</v>
      </c>
      <c r="D137" s="55">
        <v>34.1</v>
      </c>
      <c r="E137" s="128">
        <v>1126</v>
      </c>
      <c r="F137" s="50">
        <v>2146700</v>
      </c>
      <c r="G137" s="41">
        <v>100</v>
      </c>
      <c r="H137" s="50">
        <f t="shared" si="24"/>
        <v>2146700</v>
      </c>
      <c r="I137" s="10">
        <f t="shared" si="23"/>
        <v>0</v>
      </c>
      <c r="J137" s="10">
        <f t="shared" si="25"/>
        <v>1906.4831261101244</v>
      </c>
      <c r="K137" s="10">
        <f t="shared" si="26"/>
        <v>-928.63887675106605</v>
      </c>
      <c r="L137" s="10">
        <f t="shared" si="27"/>
        <v>269591.7651787611</v>
      </c>
      <c r="M137" s="10"/>
      <c r="N137" s="72">
        <f t="shared" si="16"/>
        <v>269591.7651787611</v>
      </c>
    </row>
    <row r="138" spans="1:16" x14ac:dyDescent="0.25">
      <c r="A138" s="67"/>
      <c r="B138" s="51" t="s">
        <v>83</v>
      </c>
      <c r="C138" s="35">
        <v>4</v>
      </c>
      <c r="D138" s="55">
        <v>69.12</v>
      </c>
      <c r="E138" s="128">
        <v>5566</v>
      </c>
      <c r="F138" s="50">
        <v>1701810</v>
      </c>
      <c r="G138" s="41">
        <v>100</v>
      </c>
      <c r="H138" s="50">
        <f t="shared" si="24"/>
        <v>1701810</v>
      </c>
      <c r="I138" s="10">
        <f t="shared" si="23"/>
        <v>0</v>
      </c>
      <c r="J138" s="10">
        <f t="shared" si="25"/>
        <v>305.7509881422925</v>
      </c>
      <c r="K138" s="10">
        <f t="shared" si="26"/>
        <v>672.09326121676588</v>
      </c>
      <c r="L138" s="10">
        <f t="shared" si="27"/>
        <v>1764440.3827670999</v>
      </c>
      <c r="M138" s="10"/>
      <c r="N138" s="72">
        <f t="shared" si="16"/>
        <v>1764440.3827670999</v>
      </c>
    </row>
    <row r="139" spans="1:16" s="31" customFormat="1" x14ac:dyDescent="0.25">
      <c r="A139" s="67"/>
      <c r="B139" s="51" t="s">
        <v>743</v>
      </c>
      <c r="C139" s="35">
        <v>4</v>
      </c>
      <c r="D139" s="55">
        <v>26.168200000000002</v>
      </c>
      <c r="E139" s="128">
        <v>1505</v>
      </c>
      <c r="F139" s="50">
        <v>1360590</v>
      </c>
      <c r="G139" s="41">
        <v>100</v>
      </c>
      <c r="H139" s="50">
        <f t="shared" si="24"/>
        <v>1360590</v>
      </c>
      <c r="I139" s="50">
        <f t="shared" si="23"/>
        <v>0</v>
      </c>
      <c r="J139" s="50">
        <f t="shared" si="25"/>
        <v>904.04651162790697</v>
      </c>
      <c r="K139" s="50">
        <f t="shared" si="26"/>
        <v>73.797737731151415</v>
      </c>
      <c r="L139" s="50">
        <f t="shared" si="27"/>
        <v>377196.22528271173</v>
      </c>
      <c r="M139" s="50"/>
      <c r="N139" s="109">
        <f t="shared" si="16"/>
        <v>377196.22528271173</v>
      </c>
      <c r="O139" s="123"/>
      <c r="P139" s="123"/>
    </row>
    <row r="140" spans="1:16" x14ac:dyDescent="0.25">
      <c r="A140" s="67"/>
      <c r="B140" s="51" t="s">
        <v>84</v>
      </c>
      <c r="C140" s="35">
        <v>4</v>
      </c>
      <c r="D140" s="55">
        <v>85.18</v>
      </c>
      <c r="E140" s="128">
        <v>4526</v>
      </c>
      <c r="F140" s="50">
        <v>1665650</v>
      </c>
      <c r="G140" s="41">
        <v>100</v>
      </c>
      <c r="H140" s="50">
        <f t="shared" si="24"/>
        <v>1665650</v>
      </c>
      <c r="I140" s="10">
        <f t="shared" si="23"/>
        <v>0</v>
      </c>
      <c r="J140" s="10">
        <f t="shared" si="25"/>
        <v>368.01811754308443</v>
      </c>
      <c r="K140" s="10">
        <f t="shared" si="26"/>
        <v>609.82613181597389</v>
      </c>
      <c r="L140" s="10">
        <f t="shared" si="27"/>
        <v>1613398.9658141185</v>
      </c>
      <c r="M140" s="10"/>
      <c r="N140" s="72">
        <f t="shared" si="16"/>
        <v>1613398.9658141185</v>
      </c>
    </row>
    <row r="141" spans="1:16" x14ac:dyDescent="0.25">
      <c r="A141" s="67"/>
      <c r="B141" s="51" t="s">
        <v>85</v>
      </c>
      <c r="C141" s="35">
        <v>4</v>
      </c>
      <c r="D141" s="55">
        <v>34.762</v>
      </c>
      <c r="E141" s="128">
        <v>1806</v>
      </c>
      <c r="F141" s="50">
        <v>460920</v>
      </c>
      <c r="G141" s="41">
        <v>100</v>
      </c>
      <c r="H141" s="50">
        <f t="shared" si="24"/>
        <v>460920</v>
      </c>
      <c r="I141" s="10">
        <f t="shared" si="23"/>
        <v>0</v>
      </c>
      <c r="J141" s="10">
        <f t="shared" si="25"/>
        <v>255.21594684385383</v>
      </c>
      <c r="K141" s="10">
        <f t="shared" si="26"/>
        <v>722.6283025152045</v>
      </c>
      <c r="L141" s="10">
        <f t="shared" si="27"/>
        <v>1209673.0872390461</v>
      </c>
      <c r="M141" s="10"/>
      <c r="N141" s="72">
        <f t="shared" si="16"/>
        <v>1209673.0872390461</v>
      </c>
    </row>
    <row r="142" spans="1:16" x14ac:dyDescent="0.25">
      <c r="A142" s="67"/>
      <c r="B142" s="51" t="s">
        <v>86</v>
      </c>
      <c r="C142" s="35">
        <v>4</v>
      </c>
      <c r="D142" s="55">
        <v>46.627399999999994</v>
      </c>
      <c r="E142" s="128">
        <v>1583</v>
      </c>
      <c r="F142" s="50">
        <v>689400</v>
      </c>
      <c r="G142" s="41">
        <v>100</v>
      </c>
      <c r="H142" s="50">
        <f t="shared" si="24"/>
        <v>689400</v>
      </c>
      <c r="I142" s="10">
        <f t="shared" si="23"/>
        <v>0</v>
      </c>
      <c r="J142" s="10">
        <f t="shared" si="25"/>
        <v>435.50221099178776</v>
      </c>
      <c r="K142" s="10">
        <f t="shared" si="26"/>
        <v>542.34203836727056</v>
      </c>
      <c r="L142" s="10">
        <f t="shared" si="27"/>
        <v>1011464.080075609</v>
      </c>
      <c r="M142" s="10"/>
      <c r="N142" s="72">
        <f t="shared" si="16"/>
        <v>1011464.080075609</v>
      </c>
    </row>
    <row r="143" spans="1:16" x14ac:dyDescent="0.25">
      <c r="A143" s="67"/>
      <c r="B143" s="51" t="s">
        <v>87</v>
      </c>
      <c r="C143" s="35">
        <v>4</v>
      </c>
      <c r="D143" s="55">
        <v>61.2</v>
      </c>
      <c r="E143" s="128">
        <v>2124</v>
      </c>
      <c r="F143" s="50">
        <v>1356760</v>
      </c>
      <c r="G143" s="41">
        <v>100</v>
      </c>
      <c r="H143" s="50">
        <f t="shared" si="24"/>
        <v>1356760</v>
      </c>
      <c r="I143" s="10">
        <f t="shared" si="23"/>
        <v>0</v>
      </c>
      <c r="J143" s="10">
        <f t="shared" si="25"/>
        <v>638.77589453860639</v>
      </c>
      <c r="K143" s="10">
        <f t="shared" si="26"/>
        <v>339.06835482045199</v>
      </c>
      <c r="L143" s="10">
        <f t="shared" si="27"/>
        <v>895656.84946897789</v>
      </c>
      <c r="M143" s="10"/>
      <c r="N143" s="72">
        <f t="shared" si="16"/>
        <v>895656.84946897789</v>
      </c>
    </row>
    <row r="144" spans="1:16" x14ac:dyDescent="0.25">
      <c r="A144" s="67"/>
      <c r="B144" s="51" t="s">
        <v>88</v>
      </c>
      <c r="C144" s="35">
        <v>4</v>
      </c>
      <c r="D144" s="55">
        <v>47.41</v>
      </c>
      <c r="E144" s="128">
        <v>2777</v>
      </c>
      <c r="F144" s="50">
        <v>9197170</v>
      </c>
      <c r="G144" s="41">
        <v>100</v>
      </c>
      <c r="H144" s="50">
        <f t="shared" si="24"/>
        <v>9197170</v>
      </c>
      <c r="I144" s="10">
        <f t="shared" si="23"/>
        <v>0</v>
      </c>
      <c r="J144" s="10">
        <f t="shared" si="25"/>
        <v>3311.908534389629</v>
      </c>
      <c r="K144" s="10">
        <f t="shared" si="26"/>
        <v>-2334.0642850305708</v>
      </c>
      <c r="L144" s="10">
        <f t="shared" si="27"/>
        <v>532865.56333433138</v>
      </c>
      <c r="M144" s="10"/>
      <c r="N144" s="72">
        <f t="shared" si="16"/>
        <v>532865.56333433138</v>
      </c>
    </row>
    <row r="145" spans="1:14" x14ac:dyDescent="0.25">
      <c r="A145" s="67"/>
      <c r="B145" s="51" t="s">
        <v>89</v>
      </c>
      <c r="C145" s="35">
        <v>4</v>
      </c>
      <c r="D145" s="55">
        <v>17.339500000000001</v>
      </c>
      <c r="E145" s="128">
        <v>839</v>
      </c>
      <c r="F145" s="50">
        <v>211890</v>
      </c>
      <c r="G145" s="41">
        <v>100</v>
      </c>
      <c r="H145" s="50">
        <f t="shared" si="24"/>
        <v>211890</v>
      </c>
      <c r="I145" s="10">
        <f t="shared" si="23"/>
        <v>0</v>
      </c>
      <c r="J145" s="10">
        <f t="shared" si="25"/>
        <v>252.55065554231228</v>
      </c>
      <c r="K145" s="10">
        <f t="shared" si="26"/>
        <v>725.29359381674612</v>
      </c>
      <c r="L145" s="10">
        <f t="shared" si="27"/>
        <v>1023964.3249575002</v>
      </c>
      <c r="M145" s="10"/>
      <c r="N145" s="72">
        <f t="shared" si="16"/>
        <v>1023964.3249575002</v>
      </c>
    </row>
    <row r="146" spans="1:14" x14ac:dyDescent="0.25">
      <c r="A146" s="67"/>
      <c r="B146" s="51" t="s">
        <v>90</v>
      </c>
      <c r="C146" s="35">
        <v>4</v>
      </c>
      <c r="D146" s="55">
        <v>17.34</v>
      </c>
      <c r="E146" s="128">
        <v>713</v>
      </c>
      <c r="F146" s="50">
        <v>103840</v>
      </c>
      <c r="G146" s="41">
        <v>100</v>
      </c>
      <c r="H146" s="50">
        <f t="shared" si="24"/>
        <v>103840</v>
      </c>
      <c r="I146" s="10">
        <f t="shared" si="23"/>
        <v>0</v>
      </c>
      <c r="J146" s="10">
        <f t="shared" si="25"/>
        <v>145.63814866760168</v>
      </c>
      <c r="K146" s="10">
        <f t="shared" si="26"/>
        <v>832.20610069145664</v>
      </c>
      <c r="L146" s="10">
        <f t="shared" si="27"/>
        <v>1133136.3947270773</v>
      </c>
      <c r="M146" s="10"/>
      <c r="N146" s="72">
        <f t="shared" si="16"/>
        <v>1133136.3947270773</v>
      </c>
    </row>
    <row r="147" spans="1:14" x14ac:dyDescent="0.25">
      <c r="A147" s="67"/>
      <c r="B147" s="51" t="s">
        <v>91</v>
      </c>
      <c r="C147" s="35">
        <v>4</v>
      </c>
      <c r="D147" s="55">
        <v>26.2576</v>
      </c>
      <c r="E147" s="128">
        <v>1474</v>
      </c>
      <c r="F147" s="50">
        <v>815370</v>
      </c>
      <c r="G147" s="41">
        <v>100</v>
      </c>
      <c r="H147" s="50">
        <f t="shared" si="24"/>
        <v>815370</v>
      </c>
      <c r="I147" s="10">
        <f t="shared" si="23"/>
        <v>0</v>
      </c>
      <c r="J147" s="10">
        <f t="shared" si="25"/>
        <v>553.16824966078696</v>
      </c>
      <c r="K147" s="10">
        <f t="shared" si="26"/>
        <v>424.67599969827143</v>
      </c>
      <c r="L147" s="10">
        <f t="shared" si="27"/>
        <v>785707.93295765738</v>
      </c>
      <c r="M147" s="10"/>
      <c r="N147" s="72">
        <f t="shared" ref="N147:N210" si="28">L147+M147</f>
        <v>785707.93295765738</v>
      </c>
    </row>
    <row r="148" spans="1:14" x14ac:dyDescent="0.25">
      <c r="A148" s="67"/>
      <c r="B148" s="51" t="s">
        <v>92</v>
      </c>
      <c r="C148" s="35">
        <v>4</v>
      </c>
      <c r="D148" s="55">
        <v>61.502499999999998</v>
      </c>
      <c r="E148" s="128">
        <v>2237</v>
      </c>
      <c r="F148" s="50">
        <v>1601060</v>
      </c>
      <c r="G148" s="41">
        <v>100</v>
      </c>
      <c r="H148" s="50">
        <f t="shared" si="24"/>
        <v>1601060</v>
      </c>
      <c r="I148" s="10">
        <f t="shared" si="23"/>
        <v>0</v>
      </c>
      <c r="J148" s="10">
        <f t="shared" si="25"/>
        <v>715.71747876620475</v>
      </c>
      <c r="K148" s="10">
        <f t="shared" si="26"/>
        <v>262.12677059285363</v>
      </c>
      <c r="L148" s="10">
        <f t="shared" si="27"/>
        <v>821090.87160948827</v>
      </c>
      <c r="M148" s="10"/>
      <c r="N148" s="72">
        <f t="shared" si="28"/>
        <v>821090.87160948827</v>
      </c>
    </row>
    <row r="149" spans="1:14" x14ac:dyDescent="0.25">
      <c r="A149" s="67"/>
      <c r="B149" s="51" t="s">
        <v>744</v>
      </c>
      <c r="C149" s="35">
        <v>4</v>
      </c>
      <c r="D149" s="55">
        <v>22.879899999999999</v>
      </c>
      <c r="E149" s="128">
        <v>605</v>
      </c>
      <c r="F149" s="50">
        <v>255560</v>
      </c>
      <c r="G149" s="41">
        <v>100</v>
      </c>
      <c r="H149" s="50">
        <f t="shared" si="24"/>
        <v>255560</v>
      </c>
      <c r="I149" s="10">
        <f t="shared" si="23"/>
        <v>0</v>
      </c>
      <c r="J149" s="10">
        <f t="shared" si="25"/>
        <v>422.41322314049586</v>
      </c>
      <c r="K149" s="10">
        <f t="shared" si="26"/>
        <v>555.43102621856247</v>
      </c>
      <c r="L149" s="10">
        <f t="shared" si="27"/>
        <v>813808.00748053868</v>
      </c>
      <c r="M149" s="10"/>
      <c r="N149" s="72">
        <f t="shared" si="28"/>
        <v>813808.00748053868</v>
      </c>
    </row>
    <row r="150" spans="1:14" x14ac:dyDescent="0.25">
      <c r="A150" s="67"/>
      <c r="B150" s="51" t="s">
        <v>93</v>
      </c>
      <c r="C150" s="35">
        <v>4</v>
      </c>
      <c r="D150" s="55">
        <v>31.273200000000003</v>
      </c>
      <c r="E150" s="128">
        <v>561</v>
      </c>
      <c r="F150" s="50">
        <v>474260</v>
      </c>
      <c r="G150" s="41">
        <v>100</v>
      </c>
      <c r="H150" s="50">
        <f t="shared" si="24"/>
        <v>474260</v>
      </c>
      <c r="I150" s="10">
        <f t="shared" si="23"/>
        <v>0</v>
      </c>
      <c r="J150" s="10">
        <f t="shared" si="25"/>
        <v>845.38324420677361</v>
      </c>
      <c r="K150" s="10">
        <f t="shared" si="26"/>
        <v>132.46100515228477</v>
      </c>
      <c r="L150" s="10">
        <f t="shared" si="27"/>
        <v>341336.76860420185</v>
      </c>
      <c r="M150" s="10"/>
      <c r="N150" s="72">
        <f t="shared" si="28"/>
        <v>341336.76860420185</v>
      </c>
    </row>
    <row r="151" spans="1:14" x14ac:dyDescent="0.25">
      <c r="A151" s="67"/>
      <c r="B151" s="51" t="s">
        <v>94</v>
      </c>
      <c r="C151" s="35">
        <v>4</v>
      </c>
      <c r="D151" s="55">
        <v>58.628599999999992</v>
      </c>
      <c r="E151" s="128">
        <v>3913</v>
      </c>
      <c r="F151" s="50">
        <v>884430</v>
      </c>
      <c r="G151" s="41">
        <v>100</v>
      </c>
      <c r="H151" s="50">
        <f t="shared" si="24"/>
        <v>884430</v>
      </c>
      <c r="I151" s="10">
        <f t="shared" si="23"/>
        <v>0</v>
      </c>
      <c r="J151" s="10">
        <f t="shared" si="25"/>
        <v>226.02351137234859</v>
      </c>
      <c r="K151" s="10">
        <f t="shared" si="26"/>
        <v>751.82073798670979</v>
      </c>
      <c r="L151" s="10">
        <f t="shared" si="27"/>
        <v>1604716.5296882596</v>
      </c>
      <c r="M151" s="10"/>
      <c r="N151" s="72">
        <f t="shared" si="28"/>
        <v>1604716.5296882596</v>
      </c>
    </row>
    <row r="152" spans="1:14" x14ac:dyDescent="0.25">
      <c r="A152" s="67"/>
      <c r="B152" s="51" t="s">
        <v>95</v>
      </c>
      <c r="C152" s="35">
        <v>4</v>
      </c>
      <c r="D152" s="55">
        <v>76.844499999999996</v>
      </c>
      <c r="E152" s="128">
        <v>3096</v>
      </c>
      <c r="F152" s="50">
        <v>2443570</v>
      </c>
      <c r="G152" s="41">
        <v>100</v>
      </c>
      <c r="H152" s="50">
        <f t="shared" si="24"/>
        <v>2443570</v>
      </c>
      <c r="I152" s="10">
        <f t="shared" si="23"/>
        <v>0</v>
      </c>
      <c r="J152" s="10">
        <f t="shared" si="25"/>
        <v>789.26679586563307</v>
      </c>
      <c r="K152" s="10">
        <f t="shared" si="26"/>
        <v>188.57745349342531</v>
      </c>
      <c r="L152" s="10">
        <f t="shared" si="27"/>
        <v>901945.31169178756</v>
      </c>
      <c r="M152" s="10"/>
      <c r="N152" s="72">
        <f t="shared" si="28"/>
        <v>901945.31169178756</v>
      </c>
    </row>
    <row r="153" spans="1:14" x14ac:dyDescent="0.25">
      <c r="A153" s="67"/>
      <c r="B153" s="51" t="s">
        <v>96</v>
      </c>
      <c r="C153" s="35">
        <v>4</v>
      </c>
      <c r="D153" s="55">
        <v>38.180500000000002</v>
      </c>
      <c r="E153" s="128">
        <v>2213</v>
      </c>
      <c r="F153" s="50">
        <v>557000</v>
      </c>
      <c r="G153" s="41">
        <v>100</v>
      </c>
      <c r="H153" s="50">
        <f t="shared" si="24"/>
        <v>557000</v>
      </c>
      <c r="I153" s="10">
        <f t="shared" si="23"/>
        <v>0</v>
      </c>
      <c r="J153" s="10">
        <f t="shared" si="25"/>
        <v>251.69453230908269</v>
      </c>
      <c r="K153" s="10">
        <f t="shared" si="26"/>
        <v>726.14971704997572</v>
      </c>
      <c r="L153" s="10">
        <f t="shared" si="27"/>
        <v>1279206.0393783229</v>
      </c>
      <c r="M153" s="10"/>
      <c r="N153" s="72">
        <f t="shared" si="28"/>
        <v>1279206.0393783229</v>
      </c>
    </row>
    <row r="154" spans="1:14" x14ac:dyDescent="0.25">
      <c r="A154" s="67"/>
      <c r="B154" s="51" t="s">
        <v>97</v>
      </c>
      <c r="C154" s="35">
        <v>4</v>
      </c>
      <c r="D154" s="55">
        <v>50.358499999999999</v>
      </c>
      <c r="E154" s="128">
        <v>3067</v>
      </c>
      <c r="F154" s="50">
        <v>1674960</v>
      </c>
      <c r="G154" s="41">
        <v>100</v>
      </c>
      <c r="H154" s="50">
        <f t="shared" si="24"/>
        <v>1674960</v>
      </c>
      <c r="I154" s="10">
        <f t="shared" si="23"/>
        <v>0</v>
      </c>
      <c r="J154" s="10">
        <f t="shared" si="25"/>
        <v>546.12324747310072</v>
      </c>
      <c r="K154" s="10">
        <f t="shared" si="26"/>
        <v>431.72100188595766</v>
      </c>
      <c r="L154" s="10">
        <f t="shared" si="27"/>
        <v>1088520.2532155621</v>
      </c>
      <c r="M154" s="10"/>
      <c r="N154" s="72">
        <f t="shared" si="28"/>
        <v>1088520.2532155621</v>
      </c>
    </row>
    <row r="155" spans="1:14" x14ac:dyDescent="0.25">
      <c r="A155" s="67"/>
      <c r="B155" s="51" t="s">
        <v>98</v>
      </c>
      <c r="C155" s="35">
        <v>4</v>
      </c>
      <c r="D155" s="55">
        <v>109.09</v>
      </c>
      <c r="E155" s="128">
        <v>5584</v>
      </c>
      <c r="F155" s="50">
        <v>2892270</v>
      </c>
      <c r="G155" s="41">
        <v>100</v>
      </c>
      <c r="H155" s="50">
        <f t="shared" si="24"/>
        <v>2892270</v>
      </c>
      <c r="I155" s="10">
        <f t="shared" si="23"/>
        <v>0</v>
      </c>
      <c r="J155" s="10">
        <f t="shared" si="25"/>
        <v>517.95666189111751</v>
      </c>
      <c r="K155" s="10">
        <f t="shared" si="26"/>
        <v>459.88758746794088</v>
      </c>
      <c r="L155" s="10">
        <f t="shared" si="27"/>
        <v>1661296.5859526969</v>
      </c>
      <c r="M155" s="10"/>
      <c r="N155" s="72">
        <f t="shared" si="28"/>
        <v>1661296.5859526969</v>
      </c>
    </row>
    <row r="156" spans="1:14" x14ac:dyDescent="0.25">
      <c r="A156" s="67"/>
      <c r="B156" s="51" t="s">
        <v>99</v>
      </c>
      <c r="C156" s="35">
        <v>4</v>
      </c>
      <c r="D156" s="55">
        <v>26.459899999999998</v>
      </c>
      <c r="E156" s="128">
        <v>1505</v>
      </c>
      <c r="F156" s="50">
        <v>257540</v>
      </c>
      <c r="G156" s="41">
        <v>100</v>
      </c>
      <c r="H156" s="50">
        <f t="shared" si="24"/>
        <v>257540</v>
      </c>
      <c r="I156" s="10">
        <f t="shared" si="23"/>
        <v>0</v>
      </c>
      <c r="J156" s="10">
        <f t="shared" si="25"/>
        <v>171.12292358803987</v>
      </c>
      <c r="K156" s="10">
        <f t="shared" si="26"/>
        <v>806.72132577101854</v>
      </c>
      <c r="L156" s="10">
        <f t="shared" si="27"/>
        <v>1239331.1540043117</v>
      </c>
      <c r="M156" s="10"/>
      <c r="N156" s="72">
        <f t="shared" si="28"/>
        <v>1239331.1540043117</v>
      </c>
    </row>
    <row r="157" spans="1:14" x14ac:dyDescent="0.25">
      <c r="A157" s="67"/>
      <c r="B157" s="51" t="s">
        <v>745</v>
      </c>
      <c r="C157" s="35">
        <v>4</v>
      </c>
      <c r="D157" s="55">
        <v>17.317799999999998</v>
      </c>
      <c r="E157" s="128">
        <v>964</v>
      </c>
      <c r="F157" s="50">
        <v>311200</v>
      </c>
      <c r="G157" s="41">
        <v>100</v>
      </c>
      <c r="H157" s="50">
        <f t="shared" si="24"/>
        <v>311200</v>
      </c>
      <c r="I157" s="10">
        <f t="shared" si="23"/>
        <v>0</v>
      </c>
      <c r="J157" s="10">
        <f t="shared" si="25"/>
        <v>322.8215767634855</v>
      </c>
      <c r="K157" s="10">
        <f t="shared" si="26"/>
        <v>655.02267259557289</v>
      </c>
      <c r="L157" s="10">
        <f t="shared" si="27"/>
        <v>957634.38718810095</v>
      </c>
      <c r="M157" s="10"/>
      <c r="N157" s="72">
        <f t="shared" si="28"/>
        <v>957634.38718810095</v>
      </c>
    </row>
    <row r="158" spans="1:14" x14ac:dyDescent="0.25">
      <c r="A158" s="67"/>
      <c r="B158" s="51" t="s">
        <v>100</v>
      </c>
      <c r="C158" s="35">
        <v>4</v>
      </c>
      <c r="D158" s="55">
        <v>34.703099999999999</v>
      </c>
      <c r="E158" s="128">
        <v>1888</v>
      </c>
      <c r="F158" s="50">
        <v>384970</v>
      </c>
      <c r="G158" s="41">
        <v>100</v>
      </c>
      <c r="H158" s="50">
        <f t="shared" si="24"/>
        <v>384970</v>
      </c>
      <c r="I158" s="10">
        <f t="shared" si="23"/>
        <v>0</v>
      </c>
      <c r="J158" s="10">
        <f t="shared" si="25"/>
        <v>203.90360169491527</v>
      </c>
      <c r="K158" s="10">
        <f t="shared" si="26"/>
        <v>773.94064766414317</v>
      </c>
      <c r="L158" s="10">
        <f t="shared" si="27"/>
        <v>1280443.4903851431</v>
      </c>
      <c r="M158" s="10"/>
      <c r="N158" s="72">
        <f t="shared" si="28"/>
        <v>1280443.4903851431</v>
      </c>
    </row>
    <row r="159" spans="1:14" x14ac:dyDescent="0.25">
      <c r="A159" s="67"/>
      <c r="B159" s="51" t="s">
        <v>101</v>
      </c>
      <c r="C159" s="35">
        <v>4</v>
      </c>
      <c r="D159" s="55">
        <v>43.419999999999995</v>
      </c>
      <c r="E159" s="128">
        <v>2745</v>
      </c>
      <c r="F159" s="50">
        <v>667190</v>
      </c>
      <c r="G159" s="41">
        <v>100</v>
      </c>
      <c r="H159" s="50">
        <f t="shared" si="24"/>
        <v>667190</v>
      </c>
      <c r="I159" s="10">
        <f t="shared" si="23"/>
        <v>0</v>
      </c>
      <c r="J159" s="10">
        <f t="shared" si="25"/>
        <v>243.05646630236794</v>
      </c>
      <c r="K159" s="10">
        <f t="shared" si="26"/>
        <v>734.78778305669039</v>
      </c>
      <c r="L159" s="10">
        <f t="shared" si="27"/>
        <v>1377609.6128752555</v>
      </c>
      <c r="M159" s="10"/>
      <c r="N159" s="72">
        <f t="shared" si="28"/>
        <v>1377609.6128752555</v>
      </c>
    </row>
    <row r="160" spans="1:14" x14ac:dyDescent="0.25">
      <c r="A160" s="67"/>
      <c r="B160" s="51" t="s">
        <v>102</v>
      </c>
      <c r="C160" s="35">
        <v>4</v>
      </c>
      <c r="D160" s="55">
        <v>49.62</v>
      </c>
      <c r="E160" s="128">
        <v>2952</v>
      </c>
      <c r="F160" s="50">
        <v>656120</v>
      </c>
      <c r="G160" s="41">
        <v>100</v>
      </c>
      <c r="H160" s="50">
        <f t="shared" si="24"/>
        <v>656120</v>
      </c>
      <c r="I160" s="10">
        <f t="shared" si="23"/>
        <v>0</v>
      </c>
      <c r="J160" s="10">
        <f t="shared" si="25"/>
        <v>222.26287262872629</v>
      </c>
      <c r="K160" s="10">
        <f t="shared" si="26"/>
        <v>755.58137673033207</v>
      </c>
      <c r="L160" s="10">
        <f t="shared" si="27"/>
        <v>1451352.4252156848</v>
      </c>
      <c r="M160" s="10"/>
      <c r="N160" s="72">
        <f t="shared" si="28"/>
        <v>1451352.4252156848</v>
      </c>
    </row>
    <row r="161" spans="1:14" x14ac:dyDescent="0.25">
      <c r="A161" s="67"/>
      <c r="B161" s="51" t="s">
        <v>103</v>
      </c>
      <c r="C161" s="35">
        <v>4</v>
      </c>
      <c r="D161" s="55">
        <v>35.459099999999999</v>
      </c>
      <c r="E161" s="128">
        <v>2117</v>
      </c>
      <c r="F161" s="50">
        <v>2032050</v>
      </c>
      <c r="G161" s="41">
        <v>100</v>
      </c>
      <c r="H161" s="50">
        <f t="shared" si="24"/>
        <v>2032050</v>
      </c>
      <c r="I161" s="10">
        <f t="shared" si="23"/>
        <v>0</v>
      </c>
      <c r="J161" s="10">
        <f t="shared" si="25"/>
        <v>959.87246102975905</v>
      </c>
      <c r="K161" s="10">
        <f t="shared" si="26"/>
        <v>17.971788329299329</v>
      </c>
      <c r="L161" s="10">
        <f t="shared" si="27"/>
        <v>424877.60021186736</v>
      </c>
      <c r="M161" s="10"/>
      <c r="N161" s="72">
        <f t="shared" si="28"/>
        <v>424877.60021186736</v>
      </c>
    </row>
    <row r="162" spans="1:14" x14ac:dyDescent="0.25">
      <c r="A162" s="67"/>
      <c r="B162" s="51"/>
      <c r="C162" s="35"/>
      <c r="D162" s="55">
        <v>0</v>
      </c>
      <c r="E162" s="130"/>
      <c r="F162" s="73"/>
      <c r="G162" s="41"/>
      <c r="H162" s="73"/>
      <c r="I162" s="74"/>
      <c r="J162" s="74"/>
      <c r="K162" s="10"/>
      <c r="L162" s="10"/>
      <c r="M162" s="10"/>
      <c r="N162" s="72"/>
    </row>
    <row r="163" spans="1:14" x14ac:dyDescent="0.25">
      <c r="A163" s="70" t="s">
        <v>104</v>
      </c>
      <c r="B163" s="43" t="s">
        <v>2</v>
      </c>
      <c r="C163" s="44"/>
      <c r="D163" s="3">
        <v>867.85669999999993</v>
      </c>
      <c r="E163" s="131">
        <f>E164</f>
        <v>55901</v>
      </c>
      <c r="F163" s="37">
        <v>0</v>
      </c>
      <c r="G163" s="41"/>
      <c r="H163" s="37">
        <f>H165</f>
        <v>3061830</v>
      </c>
      <c r="I163" s="8">
        <f>I165</f>
        <v>-3061830</v>
      </c>
      <c r="J163" s="8"/>
      <c r="K163" s="10"/>
      <c r="L163" s="10"/>
      <c r="M163" s="9">
        <f>M165</f>
        <v>34550648.663624249</v>
      </c>
      <c r="N163" s="68">
        <f t="shared" si="28"/>
        <v>34550648.663624249</v>
      </c>
    </row>
    <row r="164" spans="1:14" x14ac:dyDescent="0.25">
      <c r="A164" s="70" t="s">
        <v>104</v>
      </c>
      <c r="B164" s="43" t="s">
        <v>3</v>
      </c>
      <c r="C164" s="44"/>
      <c r="D164" s="3">
        <v>867.85669999999993</v>
      </c>
      <c r="E164" s="131">
        <f>SUM(E166:E192)</f>
        <v>55901</v>
      </c>
      <c r="F164" s="37">
        <f>SUM(F166:F192)</f>
        <v>30607520</v>
      </c>
      <c r="G164" s="41"/>
      <c r="H164" s="37">
        <f>SUM(H166:H192)</f>
        <v>24483860</v>
      </c>
      <c r="I164" s="8">
        <f>SUM(I166:I192)</f>
        <v>6123660</v>
      </c>
      <c r="J164" s="8"/>
      <c r="K164" s="10"/>
      <c r="L164" s="8">
        <f>SUM(L166:L192)</f>
        <v>29244968.775183376</v>
      </c>
      <c r="M164" s="10"/>
      <c r="N164" s="68">
        <f t="shared" si="28"/>
        <v>29244968.775183376</v>
      </c>
    </row>
    <row r="165" spans="1:14" x14ac:dyDescent="0.25">
      <c r="A165" s="67"/>
      <c r="B165" s="51" t="s">
        <v>26</v>
      </c>
      <c r="C165" s="35">
        <v>2</v>
      </c>
      <c r="D165" s="55">
        <v>0</v>
      </c>
      <c r="E165" s="132"/>
      <c r="F165" s="50">
        <v>0</v>
      </c>
      <c r="G165" s="41">
        <v>25</v>
      </c>
      <c r="H165" s="50">
        <f>F169*G165/100</f>
        <v>3061830</v>
      </c>
      <c r="I165" s="10">
        <f t="shared" ref="I165:I192" si="29">F165-H165</f>
        <v>-3061830</v>
      </c>
      <c r="J165" s="10"/>
      <c r="K165" s="10"/>
      <c r="L165" s="10"/>
      <c r="M165" s="10">
        <f>($L$7*$L$8*E163/$L$10)+($L$7*$L$9*D163/$L$11)</f>
        <v>34550648.663624249</v>
      </c>
      <c r="N165" s="72">
        <f t="shared" si="28"/>
        <v>34550648.663624249</v>
      </c>
    </row>
    <row r="166" spans="1:14" x14ac:dyDescent="0.25">
      <c r="A166" s="67"/>
      <c r="B166" s="51" t="s">
        <v>105</v>
      </c>
      <c r="C166" s="35">
        <v>4</v>
      </c>
      <c r="D166" s="55">
        <v>26.908499999999997</v>
      </c>
      <c r="E166" s="128">
        <v>1475</v>
      </c>
      <c r="F166" s="50">
        <v>498130</v>
      </c>
      <c r="G166" s="41">
        <v>100</v>
      </c>
      <c r="H166" s="50">
        <f t="shared" ref="H166:H192" si="30">F166*G166/100</f>
        <v>498130</v>
      </c>
      <c r="I166" s="10">
        <f t="shared" si="29"/>
        <v>0</v>
      </c>
      <c r="J166" s="10">
        <f t="shared" ref="J166:J192" si="31">F166/E166</f>
        <v>337.71525423728815</v>
      </c>
      <c r="K166" s="10">
        <f t="shared" ref="K166:K192" si="32">$J$11*$J$19-J166</f>
        <v>640.12899512177023</v>
      </c>
      <c r="L166" s="10">
        <f t="shared" ref="L166:L192" si="33">IF(K166&gt;0,$J$7*$J$8*(K166/$K$19),0)+$J$7*$J$9*(E166/$E$19)+$J$7*$J$10*(D166/$D$19)</f>
        <v>1041308.3743343408</v>
      </c>
      <c r="M166" s="10"/>
      <c r="N166" s="72">
        <f t="shared" si="28"/>
        <v>1041308.3743343408</v>
      </c>
    </row>
    <row r="167" spans="1:14" x14ac:dyDescent="0.25">
      <c r="A167" s="67"/>
      <c r="B167" s="51" t="s">
        <v>149</v>
      </c>
      <c r="C167" s="35">
        <v>4</v>
      </c>
      <c r="D167" s="55">
        <v>43.430900000000001</v>
      </c>
      <c r="E167" s="128">
        <v>3004</v>
      </c>
      <c r="F167" s="50">
        <v>1515140</v>
      </c>
      <c r="G167" s="41">
        <v>100</v>
      </c>
      <c r="H167" s="50">
        <f t="shared" si="30"/>
        <v>1515140</v>
      </c>
      <c r="I167" s="10">
        <f t="shared" si="29"/>
        <v>0</v>
      </c>
      <c r="J167" s="10">
        <f t="shared" si="31"/>
        <v>504.37416777629829</v>
      </c>
      <c r="K167" s="10">
        <f t="shared" si="32"/>
        <v>473.47008158276009</v>
      </c>
      <c r="L167" s="10">
        <f t="shared" si="33"/>
        <v>1104424.0429872898</v>
      </c>
      <c r="M167" s="10"/>
      <c r="N167" s="72">
        <f t="shared" si="28"/>
        <v>1104424.0429872898</v>
      </c>
    </row>
    <row r="168" spans="1:14" x14ac:dyDescent="0.25">
      <c r="A168" s="67"/>
      <c r="B168" s="51" t="s">
        <v>106</v>
      </c>
      <c r="C168" s="35">
        <v>4</v>
      </c>
      <c r="D168" s="55">
        <v>26.584299999999995</v>
      </c>
      <c r="E168" s="128">
        <v>3253</v>
      </c>
      <c r="F168" s="50">
        <v>996620</v>
      </c>
      <c r="G168" s="41">
        <v>100</v>
      </c>
      <c r="H168" s="50">
        <f t="shared" si="30"/>
        <v>996620</v>
      </c>
      <c r="I168" s="10">
        <f t="shared" si="29"/>
        <v>0</v>
      </c>
      <c r="J168" s="10">
        <f t="shared" si="31"/>
        <v>306.369505072241</v>
      </c>
      <c r="K168" s="10">
        <f t="shared" si="32"/>
        <v>671.47474428681744</v>
      </c>
      <c r="L168" s="10">
        <f t="shared" si="33"/>
        <v>1308918.1473947363</v>
      </c>
      <c r="M168" s="10"/>
      <c r="N168" s="72">
        <f t="shared" si="28"/>
        <v>1308918.1473947363</v>
      </c>
    </row>
    <row r="169" spans="1:14" x14ac:dyDescent="0.25">
      <c r="A169" s="67"/>
      <c r="B169" s="51" t="s">
        <v>858</v>
      </c>
      <c r="C169" s="35">
        <v>3</v>
      </c>
      <c r="D169" s="55">
        <v>2.4799000000000002</v>
      </c>
      <c r="E169" s="128">
        <v>4881</v>
      </c>
      <c r="F169" s="50">
        <v>12247320</v>
      </c>
      <c r="G169" s="41">
        <v>50</v>
      </c>
      <c r="H169" s="50">
        <f t="shared" si="30"/>
        <v>6123660</v>
      </c>
      <c r="I169" s="10">
        <f t="shared" si="29"/>
        <v>6123660</v>
      </c>
      <c r="J169" s="10">
        <f t="shared" si="31"/>
        <v>2509.1825445605409</v>
      </c>
      <c r="K169" s="10">
        <f t="shared" si="32"/>
        <v>-1531.3382952014827</v>
      </c>
      <c r="L169" s="10">
        <f t="shared" si="33"/>
        <v>645675.0133408223</v>
      </c>
      <c r="M169" s="10"/>
      <c r="N169" s="72">
        <f t="shared" si="28"/>
        <v>645675.0133408223</v>
      </c>
    </row>
    <row r="170" spans="1:14" x14ac:dyDescent="0.25">
      <c r="A170" s="67"/>
      <c r="B170" s="51" t="s">
        <v>107</v>
      </c>
      <c r="C170" s="35">
        <v>4</v>
      </c>
      <c r="D170" s="55">
        <v>32.512800000000006</v>
      </c>
      <c r="E170" s="128">
        <v>1800</v>
      </c>
      <c r="F170" s="50">
        <v>586840</v>
      </c>
      <c r="G170" s="41">
        <v>100</v>
      </c>
      <c r="H170" s="50">
        <f t="shared" si="30"/>
        <v>586840</v>
      </c>
      <c r="I170" s="10">
        <f t="shared" si="29"/>
        <v>0</v>
      </c>
      <c r="J170" s="10">
        <f t="shared" si="31"/>
        <v>326.02222222222224</v>
      </c>
      <c r="K170" s="10">
        <f t="shared" si="32"/>
        <v>651.82202713683614</v>
      </c>
      <c r="L170" s="10">
        <f t="shared" si="33"/>
        <v>1117609.5214995719</v>
      </c>
      <c r="M170" s="10"/>
      <c r="N170" s="72">
        <f t="shared" si="28"/>
        <v>1117609.5214995719</v>
      </c>
    </row>
    <row r="171" spans="1:14" x14ac:dyDescent="0.25">
      <c r="A171" s="67"/>
      <c r="B171" s="51" t="s">
        <v>746</v>
      </c>
      <c r="C171" s="35">
        <v>4</v>
      </c>
      <c r="D171" s="55">
        <v>24.204699999999999</v>
      </c>
      <c r="E171" s="128">
        <v>1208</v>
      </c>
      <c r="F171" s="50">
        <v>282810</v>
      </c>
      <c r="G171" s="41">
        <v>100</v>
      </c>
      <c r="H171" s="50">
        <f t="shared" si="30"/>
        <v>282810</v>
      </c>
      <c r="I171" s="10">
        <f t="shared" si="29"/>
        <v>0</v>
      </c>
      <c r="J171" s="10">
        <f t="shared" si="31"/>
        <v>234.11423841059602</v>
      </c>
      <c r="K171" s="10">
        <f t="shared" si="32"/>
        <v>743.73001094846234</v>
      </c>
      <c r="L171" s="10">
        <f t="shared" si="33"/>
        <v>1118465.0515824109</v>
      </c>
      <c r="M171" s="10"/>
      <c r="N171" s="72">
        <f t="shared" si="28"/>
        <v>1118465.0515824109</v>
      </c>
    </row>
    <row r="172" spans="1:14" x14ac:dyDescent="0.25">
      <c r="A172" s="67"/>
      <c r="B172" s="51" t="s">
        <v>108</v>
      </c>
      <c r="C172" s="35">
        <v>4</v>
      </c>
      <c r="D172" s="55">
        <v>34.141199999999998</v>
      </c>
      <c r="E172" s="128">
        <v>2093</v>
      </c>
      <c r="F172" s="50">
        <v>608700</v>
      </c>
      <c r="G172" s="41">
        <v>100</v>
      </c>
      <c r="H172" s="50">
        <f t="shared" si="30"/>
        <v>608700</v>
      </c>
      <c r="I172" s="10">
        <f t="shared" si="29"/>
        <v>0</v>
      </c>
      <c r="J172" s="10">
        <f t="shared" si="31"/>
        <v>290.82656473960822</v>
      </c>
      <c r="K172" s="10">
        <f t="shared" si="32"/>
        <v>687.01768461945016</v>
      </c>
      <c r="L172" s="10">
        <f t="shared" si="33"/>
        <v>1203042.3311752749</v>
      </c>
      <c r="M172" s="10"/>
      <c r="N172" s="72">
        <f t="shared" si="28"/>
        <v>1203042.3311752749</v>
      </c>
    </row>
    <row r="173" spans="1:14" x14ac:dyDescent="0.25">
      <c r="A173" s="67"/>
      <c r="B173" s="51" t="s">
        <v>747</v>
      </c>
      <c r="C173" s="35">
        <v>4</v>
      </c>
      <c r="D173" s="55">
        <v>13.6663</v>
      </c>
      <c r="E173" s="128">
        <v>626</v>
      </c>
      <c r="F173" s="50">
        <v>232360</v>
      </c>
      <c r="G173" s="41">
        <v>100</v>
      </c>
      <c r="H173" s="50">
        <f t="shared" si="30"/>
        <v>232360</v>
      </c>
      <c r="I173" s="10">
        <f t="shared" si="29"/>
        <v>0</v>
      </c>
      <c r="J173" s="10">
        <f t="shared" si="31"/>
        <v>371.1821086261981</v>
      </c>
      <c r="K173" s="10">
        <f t="shared" si="32"/>
        <v>606.66214073286028</v>
      </c>
      <c r="L173" s="10">
        <f t="shared" si="33"/>
        <v>843584.60671459185</v>
      </c>
      <c r="M173" s="10"/>
      <c r="N173" s="72">
        <f t="shared" si="28"/>
        <v>843584.60671459185</v>
      </c>
    </row>
    <row r="174" spans="1:14" x14ac:dyDescent="0.25">
      <c r="A174" s="67"/>
      <c r="B174" s="51" t="s">
        <v>109</v>
      </c>
      <c r="C174" s="35">
        <v>4</v>
      </c>
      <c r="D174" s="55">
        <v>47.553799999999995</v>
      </c>
      <c r="E174" s="128">
        <v>2950</v>
      </c>
      <c r="F174" s="50">
        <v>1374210</v>
      </c>
      <c r="G174" s="41">
        <v>100</v>
      </c>
      <c r="H174" s="50">
        <f t="shared" si="30"/>
        <v>1374210</v>
      </c>
      <c r="I174" s="10">
        <f t="shared" si="29"/>
        <v>0</v>
      </c>
      <c r="J174" s="10">
        <f t="shared" si="31"/>
        <v>465.83389830508474</v>
      </c>
      <c r="K174" s="10">
        <f t="shared" si="32"/>
        <v>512.01035105397364</v>
      </c>
      <c r="L174" s="10">
        <f t="shared" si="33"/>
        <v>1157494.1178893573</v>
      </c>
      <c r="M174" s="10"/>
      <c r="N174" s="72">
        <f t="shared" si="28"/>
        <v>1157494.1178893573</v>
      </c>
    </row>
    <row r="175" spans="1:14" x14ac:dyDescent="0.25">
      <c r="A175" s="67"/>
      <c r="B175" s="51" t="s">
        <v>110</v>
      </c>
      <c r="C175" s="35">
        <v>4</v>
      </c>
      <c r="D175" s="55">
        <v>45.8063</v>
      </c>
      <c r="E175" s="128">
        <v>2254</v>
      </c>
      <c r="F175" s="50">
        <v>397670</v>
      </c>
      <c r="G175" s="41">
        <v>100</v>
      </c>
      <c r="H175" s="50">
        <f t="shared" si="30"/>
        <v>397670</v>
      </c>
      <c r="I175" s="10">
        <f t="shared" si="29"/>
        <v>0</v>
      </c>
      <c r="J175" s="10">
        <f t="shared" si="31"/>
        <v>176.42857142857142</v>
      </c>
      <c r="K175" s="10">
        <f t="shared" si="32"/>
        <v>801.41567793048694</v>
      </c>
      <c r="L175" s="10">
        <f t="shared" si="33"/>
        <v>1400421.2360299083</v>
      </c>
      <c r="M175" s="10"/>
      <c r="N175" s="72">
        <f t="shared" si="28"/>
        <v>1400421.2360299083</v>
      </c>
    </row>
    <row r="176" spans="1:14" x14ac:dyDescent="0.25">
      <c r="A176" s="67"/>
      <c r="B176" s="51" t="s">
        <v>111</v>
      </c>
      <c r="C176" s="35">
        <v>4</v>
      </c>
      <c r="D176" s="55">
        <v>48.502000000000002</v>
      </c>
      <c r="E176" s="128">
        <v>3198</v>
      </c>
      <c r="F176" s="50">
        <v>974670</v>
      </c>
      <c r="G176" s="41">
        <v>100</v>
      </c>
      <c r="H176" s="50">
        <f t="shared" si="30"/>
        <v>974670</v>
      </c>
      <c r="I176" s="10">
        <f t="shared" si="29"/>
        <v>0</v>
      </c>
      <c r="J176" s="10">
        <f t="shared" si="31"/>
        <v>304.77485928705443</v>
      </c>
      <c r="K176" s="10">
        <f t="shared" si="32"/>
        <v>673.0693900720039</v>
      </c>
      <c r="L176" s="10">
        <f t="shared" si="33"/>
        <v>1382481.2562067767</v>
      </c>
      <c r="M176" s="10"/>
      <c r="N176" s="72">
        <f t="shared" si="28"/>
        <v>1382481.2562067767</v>
      </c>
    </row>
    <row r="177" spans="1:14" x14ac:dyDescent="0.25">
      <c r="A177" s="67"/>
      <c r="B177" s="51" t="s">
        <v>748</v>
      </c>
      <c r="C177" s="35">
        <v>4</v>
      </c>
      <c r="D177" s="55">
        <v>18.323800000000002</v>
      </c>
      <c r="E177" s="128">
        <v>951</v>
      </c>
      <c r="F177" s="50">
        <v>621970</v>
      </c>
      <c r="G177" s="41">
        <v>100</v>
      </c>
      <c r="H177" s="50">
        <f t="shared" si="30"/>
        <v>621970</v>
      </c>
      <c r="I177" s="10">
        <f t="shared" si="29"/>
        <v>0</v>
      </c>
      <c r="J177" s="10">
        <f t="shared" si="31"/>
        <v>654.01682439537331</v>
      </c>
      <c r="K177" s="10">
        <f t="shared" si="32"/>
        <v>323.82742496368508</v>
      </c>
      <c r="L177" s="10">
        <f t="shared" si="33"/>
        <v>570448.9978852577</v>
      </c>
      <c r="M177" s="10"/>
      <c r="N177" s="72">
        <f t="shared" si="28"/>
        <v>570448.9978852577</v>
      </c>
    </row>
    <row r="178" spans="1:14" x14ac:dyDescent="0.25">
      <c r="A178" s="67"/>
      <c r="B178" s="51" t="s">
        <v>112</v>
      </c>
      <c r="C178" s="35">
        <v>4</v>
      </c>
      <c r="D178" s="55">
        <v>37.853900000000003</v>
      </c>
      <c r="E178" s="128">
        <v>1798</v>
      </c>
      <c r="F178" s="50">
        <v>551010</v>
      </c>
      <c r="G178" s="41">
        <v>100</v>
      </c>
      <c r="H178" s="50">
        <f t="shared" si="30"/>
        <v>551010</v>
      </c>
      <c r="I178" s="10">
        <f t="shared" si="29"/>
        <v>0</v>
      </c>
      <c r="J178" s="10">
        <f t="shared" si="31"/>
        <v>306.45717463848723</v>
      </c>
      <c r="K178" s="10">
        <f t="shared" si="32"/>
        <v>671.38707472057115</v>
      </c>
      <c r="L178" s="10">
        <f t="shared" si="33"/>
        <v>1159553.3153685092</v>
      </c>
      <c r="M178" s="10"/>
      <c r="N178" s="72">
        <f t="shared" si="28"/>
        <v>1159553.3153685092</v>
      </c>
    </row>
    <row r="179" spans="1:14" x14ac:dyDescent="0.25">
      <c r="A179" s="67"/>
      <c r="B179" s="51" t="s">
        <v>113</v>
      </c>
      <c r="C179" s="35">
        <v>4</v>
      </c>
      <c r="D179" s="55">
        <v>68.959999999999994</v>
      </c>
      <c r="E179" s="128">
        <v>4162</v>
      </c>
      <c r="F179" s="50">
        <v>1277070</v>
      </c>
      <c r="G179" s="41">
        <v>100</v>
      </c>
      <c r="H179" s="50">
        <f t="shared" si="30"/>
        <v>1277070</v>
      </c>
      <c r="I179" s="10">
        <f t="shared" si="29"/>
        <v>0</v>
      </c>
      <c r="J179" s="10">
        <f t="shared" si="31"/>
        <v>306.84046131667469</v>
      </c>
      <c r="K179" s="10">
        <f t="shared" si="32"/>
        <v>671.00378804238369</v>
      </c>
      <c r="L179" s="10">
        <f t="shared" si="33"/>
        <v>1579425.5954667425</v>
      </c>
      <c r="M179" s="10"/>
      <c r="N179" s="72">
        <f t="shared" si="28"/>
        <v>1579425.5954667425</v>
      </c>
    </row>
    <row r="180" spans="1:14" x14ac:dyDescent="0.25">
      <c r="A180" s="67"/>
      <c r="B180" s="51" t="s">
        <v>749</v>
      </c>
      <c r="C180" s="35">
        <v>4</v>
      </c>
      <c r="D180" s="55">
        <v>23.719200000000001</v>
      </c>
      <c r="E180" s="128">
        <v>989</v>
      </c>
      <c r="F180" s="50">
        <v>264100</v>
      </c>
      <c r="G180" s="41">
        <v>100</v>
      </c>
      <c r="H180" s="50">
        <f t="shared" si="30"/>
        <v>264100</v>
      </c>
      <c r="I180" s="10">
        <f t="shared" si="29"/>
        <v>0</v>
      </c>
      <c r="J180" s="10">
        <f t="shared" si="31"/>
        <v>267.03741152679476</v>
      </c>
      <c r="K180" s="10">
        <f t="shared" si="32"/>
        <v>710.80683783226368</v>
      </c>
      <c r="L180" s="10">
        <f t="shared" si="33"/>
        <v>1049468.1884039063</v>
      </c>
      <c r="M180" s="10"/>
      <c r="N180" s="72">
        <f t="shared" si="28"/>
        <v>1049468.1884039063</v>
      </c>
    </row>
    <row r="181" spans="1:14" x14ac:dyDescent="0.25">
      <c r="A181" s="67"/>
      <c r="B181" s="51" t="s">
        <v>114</v>
      </c>
      <c r="C181" s="35">
        <v>4</v>
      </c>
      <c r="D181" s="55">
        <v>39.612299999999998</v>
      </c>
      <c r="E181" s="128">
        <v>2625</v>
      </c>
      <c r="F181" s="50">
        <v>725660</v>
      </c>
      <c r="G181" s="41">
        <v>100</v>
      </c>
      <c r="H181" s="50">
        <f t="shared" si="30"/>
        <v>725660</v>
      </c>
      <c r="I181" s="10">
        <f t="shared" si="29"/>
        <v>0</v>
      </c>
      <c r="J181" s="10">
        <f t="shared" si="31"/>
        <v>276.44190476190477</v>
      </c>
      <c r="K181" s="10">
        <f t="shared" si="32"/>
        <v>701.40234459715361</v>
      </c>
      <c r="L181" s="10">
        <f t="shared" si="33"/>
        <v>1309030.7165932111</v>
      </c>
      <c r="M181" s="10"/>
      <c r="N181" s="72">
        <f t="shared" si="28"/>
        <v>1309030.7165932111</v>
      </c>
    </row>
    <row r="182" spans="1:14" x14ac:dyDescent="0.25">
      <c r="A182" s="67"/>
      <c r="B182" s="51" t="s">
        <v>115</v>
      </c>
      <c r="C182" s="35">
        <v>4</v>
      </c>
      <c r="D182" s="55">
        <v>14.54</v>
      </c>
      <c r="E182" s="128">
        <v>1506</v>
      </c>
      <c r="F182" s="50">
        <v>469580</v>
      </c>
      <c r="G182" s="41">
        <v>100</v>
      </c>
      <c r="H182" s="50">
        <f t="shared" si="30"/>
        <v>469580</v>
      </c>
      <c r="I182" s="10">
        <f t="shared" si="29"/>
        <v>0</v>
      </c>
      <c r="J182" s="10">
        <f t="shared" si="31"/>
        <v>311.80610889774238</v>
      </c>
      <c r="K182" s="10">
        <f t="shared" si="32"/>
        <v>666.03814046131606</v>
      </c>
      <c r="L182" s="10">
        <f t="shared" si="33"/>
        <v>1031287.6461768511</v>
      </c>
      <c r="M182" s="10"/>
      <c r="N182" s="72">
        <f t="shared" si="28"/>
        <v>1031287.6461768511</v>
      </c>
    </row>
    <row r="183" spans="1:14" x14ac:dyDescent="0.25">
      <c r="A183" s="67"/>
      <c r="B183" s="51" t="s">
        <v>116</v>
      </c>
      <c r="C183" s="35">
        <v>4</v>
      </c>
      <c r="D183" s="55">
        <v>48.664899999999996</v>
      </c>
      <c r="E183" s="128">
        <v>2896</v>
      </c>
      <c r="F183" s="50">
        <v>2306670</v>
      </c>
      <c r="G183" s="41">
        <v>100</v>
      </c>
      <c r="H183" s="50">
        <f t="shared" si="30"/>
        <v>2306670</v>
      </c>
      <c r="I183" s="10">
        <f t="shared" si="29"/>
        <v>0</v>
      </c>
      <c r="J183" s="10">
        <f t="shared" si="31"/>
        <v>796.50207182320446</v>
      </c>
      <c r="K183" s="10">
        <f t="shared" si="32"/>
        <v>181.34217753585392</v>
      </c>
      <c r="L183" s="10">
        <f t="shared" si="33"/>
        <v>765957.47861805151</v>
      </c>
      <c r="M183" s="10"/>
      <c r="N183" s="72">
        <f t="shared" si="28"/>
        <v>765957.47861805151</v>
      </c>
    </row>
    <row r="184" spans="1:14" x14ac:dyDescent="0.25">
      <c r="A184" s="67"/>
      <c r="B184" s="51" t="s">
        <v>117</v>
      </c>
      <c r="C184" s="35">
        <v>4</v>
      </c>
      <c r="D184" s="55">
        <v>32.5428</v>
      </c>
      <c r="E184" s="128">
        <v>1502</v>
      </c>
      <c r="F184" s="50">
        <v>482900</v>
      </c>
      <c r="G184" s="41">
        <v>100</v>
      </c>
      <c r="H184" s="50">
        <f t="shared" si="30"/>
        <v>482900</v>
      </c>
      <c r="I184" s="10">
        <f t="shared" si="29"/>
        <v>0</v>
      </c>
      <c r="J184" s="10">
        <f t="shared" si="31"/>
        <v>321.50466045272969</v>
      </c>
      <c r="K184" s="10">
        <f t="shared" si="32"/>
        <v>656.33958890632869</v>
      </c>
      <c r="L184" s="10">
        <f t="shared" si="33"/>
        <v>1084149.3401186808</v>
      </c>
      <c r="M184" s="10"/>
      <c r="N184" s="72">
        <f t="shared" si="28"/>
        <v>1084149.3401186808</v>
      </c>
    </row>
    <row r="185" spans="1:14" x14ac:dyDescent="0.25">
      <c r="A185" s="67"/>
      <c r="B185" s="51" t="s">
        <v>118</v>
      </c>
      <c r="C185" s="35">
        <v>4</v>
      </c>
      <c r="D185" s="55">
        <v>18.128499999999999</v>
      </c>
      <c r="E185" s="128">
        <v>1509</v>
      </c>
      <c r="F185" s="50">
        <v>405660</v>
      </c>
      <c r="G185" s="41">
        <v>100</v>
      </c>
      <c r="H185" s="50">
        <f t="shared" si="30"/>
        <v>405660</v>
      </c>
      <c r="I185" s="10">
        <f t="shared" si="29"/>
        <v>0</v>
      </c>
      <c r="J185" s="10">
        <f t="shared" si="31"/>
        <v>268.82703777335985</v>
      </c>
      <c r="K185" s="10">
        <f t="shared" si="32"/>
        <v>709.01721158569853</v>
      </c>
      <c r="L185" s="10">
        <f t="shared" si="33"/>
        <v>1095085.7665739611</v>
      </c>
      <c r="M185" s="10"/>
      <c r="N185" s="72">
        <f t="shared" si="28"/>
        <v>1095085.7665739611</v>
      </c>
    </row>
    <row r="186" spans="1:14" x14ac:dyDescent="0.25">
      <c r="A186" s="67"/>
      <c r="B186" s="51" t="s">
        <v>750</v>
      </c>
      <c r="C186" s="35">
        <v>4</v>
      </c>
      <c r="D186" s="55">
        <v>44.192900000000002</v>
      </c>
      <c r="E186" s="128">
        <v>2102</v>
      </c>
      <c r="F186" s="50">
        <v>336800</v>
      </c>
      <c r="G186" s="41">
        <v>100</v>
      </c>
      <c r="H186" s="50">
        <f t="shared" si="30"/>
        <v>336800</v>
      </c>
      <c r="I186" s="10">
        <f t="shared" si="29"/>
        <v>0</v>
      </c>
      <c r="J186" s="10">
        <f t="shared" si="31"/>
        <v>160.22835394862037</v>
      </c>
      <c r="K186" s="10">
        <f t="shared" si="32"/>
        <v>817.61589541043804</v>
      </c>
      <c r="L186" s="10">
        <f t="shared" si="33"/>
        <v>1393819.7302705236</v>
      </c>
      <c r="M186" s="10"/>
      <c r="N186" s="72">
        <f t="shared" si="28"/>
        <v>1393819.7302705236</v>
      </c>
    </row>
    <row r="187" spans="1:14" x14ac:dyDescent="0.25">
      <c r="A187" s="67"/>
      <c r="B187" s="51" t="s">
        <v>751</v>
      </c>
      <c r="C187" s="35">
        <v>4</v>
      </c>
      <c r="D187" s="55">
        <v>23.693400000000004</v>
      </c>
      <c r="E187" s="128">
        <v>910</v>
      </c>
      <c r="F187" s="50">
        <v>1082620</v>
      </c>
      <c r="G187" s="41">
        <v>100</v>
      </c>
      <c r="H187" s="50">
        <f t="shared" si="30"/>
        <v>1082620</v>
      </c>
      <c r="I187" s="10">
        <f t="shared" si="29"/>
        <v>0</v>
      </c>
      <c r="J187" s="10">
        <f t="shared" si="31"/>
        <v>1189.6923076923076</v>
      </c>
      <c r="K187" s="10">
        <f t="shared" si="32"/>
        <v>-211.84805833324924</v>
      </c>
      <c r="L187" s="10">
        <f t="shared" si="33"/>
        <v>203968.23282715562</v>
      </c>
      <c r="M187" s="10"/>
      <c r="N187" s="72">
        <f t="shared" si="28"/>
        <v>203968.23282715562</v>
      </c>
    </row>
    <row r="188" spans="1:14" x14ac:dyDescent="0.25">
      <c r="A188" s="67"/>
      <c r="B188" s="51" t="s">
        <v>119</v>
      </c>
      <c r="C188" s="35">
        <v>4</v>
      </c>
      <c r="D188" s="55">
        <v>21.2636</v>
      </c>
      <c r="E188" s="128">
        <v>1187</v>
      </c>
      <c r="F188" s="50">
        <v>417820</v>
      </c>
      <c r="G188" s="41">
        <v>100</v>
      </c>
      <c r="H188" s="50">
        <f t="shared" si="30"/>
        <v>417820</v>
      </c>
      <c r="I188" s="10">
        <f t="shared" si="29"/>
        <v>0</v>
      </c>
      <c r="J188" s="10">
        <f t="shared" si="31"/>
        <v>351.99663016006741</v>
      </c>
      <c r="K188" s="10">
        <f t="shared" si="32"/>
        <v>625.84761919899097</v>
      </c>
      <c r="L188" s="10">
        <f t="shared" si="33"/>
        <v>966647.03031520802</v>
      </c>
      <c r="M188" s="10"/>
      <c r="N188" s="72">
        <f t="shared" si="28"/>
        <v>966647.03031520802</v>
      </c>
    </row>
    <row r="189" spans="1:14" x14ac:dyDescent="0.25">
      <c r="A189" s="67"/>
      <c r="B189" s="51" t="s">
        <v>120</v>
      </c>
      <c r="C189" s="35">
        <v>4</v>
      </c>
      <c r="D189" s="55">
        <v>25.954899999999999</v>
      </c>
      <c r="E189" s="128">
        <v>1829</v>
      </c>
      <c r="F189" s="50">
        <v>451800</v>
      </c>
      <c r="G189" s="41">
        <v>100</v>
      </c>
      <c r="H189" s="50">
        <f t="shared" si="30"/>
        <v>451800</v>
      </c>
      <c r="I189" s="10">
        <f t="shared" si="29"/>
        <v>0</v>
      </c>
      <c r="J189" s="10">
        <f t="shared" si="31"/>
        <v>247.02022963367961</v>
      </c>
      <c r="K189" s="10">
        <f t="shared" si="32"/>
        <v>730.82401972537878</v>
      </c>
      <c r="L189" s="10">
        <f t="shared" si="33"/>
        <v>1190612.5455875252</v>
      </c>
      <c r="M189" s="10"/>
      <c r="N189" s="72">
        <f t="shared" si="28"/>
        <v>1190612.5455875252</v>
      </c>
    </row>
    <row r="190" spans="1:14" x14ac:dyDescent="0.25">
      <c r="A190" s="67"/>
      <c r="B190" s="51" t="s">
        <v>121</v>
      </c>
      <c r="C190" s="35">
        <v>4</v>
      </c>
      <c r="D190" s="55">
        <v>44.142299999999999</v>
      </c>
      <c r="E190" s="128">
        <v>2590</v>
      </c>
      <c r="F190" s="50">
        <v>797130</v>
      </c>
      <c r="G190" s="41">
        <v>100</v>
      </c>
      <c r="H190" s="50">
        <f t="shared" si="30"/>
        <v>797130</v>
      </c>
      <c r="I190" s="10">
        <f t="shared" si="29"/>
        <v>0</v>
      </c>
      <c r="J190" s="10">
        <f t="shared" si="31"/>
        <v>307.77220077220079</v>
      </c>
      <c r="K190" s="10">
        <f t="shared" si="32"/>
        <v>670.07204858685759</v>
      </c>
      <c r="L190" s="10">
        <f t="shared" si="33"/>
        <v>1283955.8824609425</v>
      </c>
      <c r="M190" s="10"/>
      <c r="N190" s="72">
        <f t="shared" si="28"/>
        <v>1283955.8824609425</v>
      </c>
    </row>
    <row r="191" spans="1:14" x14ac:dyDescent="0.25">
      <c r="A191" s="67"/>
      <c r="B191" s="51" t="s">
        <v>122</v>
      </c>
      <c r="C191" s="35">
        <v>4</v>
      </c>
      <c r="D191" s="55">
        <v>25.907800000000002</v>
      </c>
      <c r="E191" s="128">
        <v>1131</v>
      </c>
      <c r="F191" s="50">
        <v>233550</v>
      </c>
      <c r="G191" s="41">
        <v>100</v>
      </c>
      <c r="H191" s="50">
        <f t="shared" si="30"/>
        <v>233550</v>
      </c>
      <c r="I191" s="10">
        <f t="shared" si="29"/>
        <v>0</v>
      </c>
      <c r="J191" s="10">
        <f t="shared" si="31"/>
        <v>206.49867374005305</v>
      </c>
      <c r="K191" s="10">
        <f t="shared" si="32"/>
        <v>771.34557561900533</v>
      </c>
      <c r="L191" s="10">
        <f t="shared" si="33"/>
        <v>1146992.6509648776</v>
      </c>
      <c r="M191" s="10"/>
      <c r="N191" s="72">
        <f t="shared" si="28"/>
        <v>1146992.6509648776</v>
      </c>
    </row>
    <row r="192" spans="1:14" x14ac:dyDescent="0.25">
      <c r="A192" s="67"/>
      <c r="B192" s="51" t="s">
        <v>752</v>
      </c>
      <c r="C192" s="35">
        <v>4</v>
      </c>
      <c r="D192" s="55">
        <v>34.5657</v>
      </c>
      <c r="E192" s="128">
        <v>1472</v>
      </c>
      <c r="F192" s="50">
        <v>468710</v>
      </c>
      <c r="G192" s="41">
        <v>100</v>
      </c>
      <c r="H192" s="50">
        <f t="shared" si="30"/>
        <v>468710</v>
      </c>
      <c r="I192" s="10">
        <f t="shared" si="29"/>
        <v>0</v>
      </c>
      <c r="J192" s="10">
        <f t="shared" si="31"/>
        <v>318.41711956521738</v>
      </c>
      <c r="K192" s="10">
        <f t="shared" si="32"/>
        <v>659.427129793841</v>
      </c>
      <c r="L192" s="10">
        <f t="shared" si="33"/>
        <v>1091141.9583968853</v>
      </c>
      <c r="M192" s="10"/>
      <c r="N192" s="72">
        <f t="shared" si="28"/>
        <v>1091141.9583968853</v>
      </c>
    </row>
    <row r="193" spans="1:14" x14ac:dyDescent="0.25">
      <c r="A193" s="67"/>
      <c r="B193" s="51"/>
      <c r="C193" s="35"/>
      <c r="D193" s="55">
        <v>0</v>
      </c>
      <c r="E193" s="130"/>
      <c r="F193" s="73"/>
      <c r="G193" s="41"/>
      <c r="H193" s="73"/>
      <c r="I193" s="74"/>
      <c r="J193" s="74"/>
      <c r="K193" s="10"/>
      <c r="L193" s="10"/>
      <c r="M193" s="10"/>
      <c r="N193" s="72"/>
    </row>
    <row r="194" spans="1:14" x14ac:dyDescent="0.25">
      <c r="A194" s="70" t="s">
        <v>123</v>
      </c>
      <c r="B194" s="43" t="s">
        <v>2</v>
      </c>
      <c r="C194" s="44"/>
      <c r="D194" s="3">
        <v>753.54510000000005</v>
      </c>
      <c r="E194" s="131">
        <f>E195</f>
        <v>68894</v>
      </c>
      <c r="F194" s="37">
        <v>0</v>
      </c>
      <c r="G194" s="41"/>
      <c r="H194" s="37">
        <f>H196</f>
        <v>6128160</v>
      </c>
      <c r="I194" s="8">
        <f>I196</f>
        <v>-6128160</v>
      </c>
      <c r="J194" s="8"/>
      <c r="K194" s="10"/>
      <c r="L194" s="10"/>
      <c r="M194" s="9">
        <f>M196</f>
        <v>36925012.319786884</v>
      </c>
      <c r="N194" s="68">
        <f t="shared" si="28"/>
        <v>36925012.319786884</v>
      </c>
    </row>
    <row r="195" spans="1:14" x14ac:dyDescent="0.25">
      <c r="A195" s="70" t="s">
        <v>123</v>
      </c>
      <c r="B195" s="43" t="s">
        <v>3</v>
      </c>
      <c r="C195" s="44"/>
      <c r="D195" s="3">
        <v>753.54510000000005</v>
      </c>
      <c r="E195" s="131">
        <f>SUM(E197:E224)</f>
        <v>68894</v>
      </c>
      <c r="F195" s="37">
        <f>SUM(F197:F224)</f>
        <v>38535570</v>
      </c>
      <c r="G195" s="41"/>
      <c r="H195" s="37">
        <f>SUM(H197:H224)</f>
        <v>26279250</v>
      </c>
      <c r="I195" s="8">
        <f>SUM(I197:I224)</f>
        <v>12256320</v>
      </c>
      <c r="J195" s="8"/>
      <c r="K195" s="10"/>
      <c r="L195" s="8">
        <f>SUM(L197:L224)</f>
        <v>34972492.019594915</v>
      </c>
      <c r="M195" s="10"/>
      <c r="N195" s="68">
        <f t="shared" si="28"/>
        <v>34972492.019594915</v>
      </c>
    </row>
    <row r="196" spans="1:14" x14ac:dyDescent="0.25">
      <c r="A196" s="67"/>
      <c r="B196" s="51" t="s">
        <v>26</v>
      </c>
      <c r="C196" s="35">
        <v>2</v>
      </c>
      <c r="D196" s="55">
        <v>0</v>
      </c>
      <c r="E196" s="132"/>
      <c r="F196" s="50">
        <v>0</v>
      </c>
      <c r="G196" s="41">
        <v>25</v>
      </c>
      <c r="H196" s="50">
        <f>F201*G196/100</f>
        <v>6128160</v>
      </c>
      <c r="I196" s="10">
        <f t="shared" ref="I196:I224" si="34">F196-H196</f>
        <v>-6128160</v>
      </c>
      <c r="J196" s="10"/>
      <c r="K196" s="10"/>
      <c r="L196" s="10"/>
      <c r="M196" s="10">
        <f>($L$7*$L$8*E194/$L$10)+($L$7*$L$9*D194/$L$11)</f>
        <v>36925012.319786884</v>
      </c>
      <c r="N196" s="72">
        <f t="shared" si="28"/>
        <v>36925012.319786884</v>
      </c>
    </row>
    <row r="197" spans="1:14" x14ac:dyDescent="0.25">
      <c r="A197" s="67"/>
      <c r="B197" s="51" t="s">
        <v>124</v>
      </c>
      <c r="C197" s="35">
        <v>4</v>
      </c>
      <c r="D197" s="55">
        <v>15.2896</v>
      </c>
      <c r="E197" s="128">
        <v>1708</v>
      </c>
      <c r="F197" s="50">
        <v>365820</v>
      </c>
      <c r="G197" s="41">
        <v>100</v>
      </c>
      <c r="H197" s="50">
        <f t="shared" ref="H197:H224" si="35">F197*G197/100</f>
        <v>365820</v>
      </c>
      <c r="I197" s="10">
        <f t="shared" si="34"/>
        <v>0</v>
      </c>
      <c r="J197" s="10">
        <f t="shared" ref="J197:J224" si="36">F197/E197</f>
        <v>214.18032786885246</v>
      </c>
      <c r="K197" s="10">
        <f t="shared" ref="K197:K224" si="37">$J$11*$J$19-J197</f>
        <v>763.66392149020589</v>
      </c>
      <c r="L197" s="10">
        <f t="shared" ref="L197:L224" si="38">IF(K197&gt;0,$J$7*$J$8*(K197/$K$19),0)+$J$7*$J$9*(E197/$E$19)+$J$7*$J$10*(D197/$D$19)</f>
        <v>1175033.806574977</v>
      </c>
      <c r="M197" s="10"/>
      <c r="N197" s="72">
        <f t="shared" si="28"/>
        <v>1175033.806574977</v>
      </c>
    </row>
    <row r="198" spans="1:14" x14ac:dyDescent="0.25">
      <c r="A198" s="67"/>
      <c r="B198" s="51" t="s">
        <v>125</v>
      </c>
      <c r="C198" s="35">
        <v>4</v>
      </c>
      <c r="D198" s="55">
        <v>59.804700000000004</v>
      </c>
      <c r="E198" s="128">
        <v>3105</v>
      </c>
      <c r="F198" s="50">
        <v>872210</v>
      </c>
      <c r="G198" s="41">
        <v>100</v>
      </c>
      <c r="H198" s="50">
        <f t="shared" si="35"/>
        <v>872210</v>
      </c>
      <c r="I198" s="10">
        <f t="shared" si="34"/>
        <v>0</v>
      </c>
      <c r="J198" s="10">
        <f t="shared" si="36"/>
        <v>280.90499194847018</v>
      </c>
      <c r="K198" s="10">
        <f t="shared" si="37"/>
        <v>696.9392574105882</v>
      </c>
      <c r="L198" s="10">
        <f t="shared" si="38"/>
        <v>1439062.3378808314</v>
      </c>
      <c r="M198" s="10"/>
      <c r="N198" s="72">
        <f t="shared" si="28"/>
        <v>1439062.3378808314</v>
      </c>
    </row>
    <row r="199" spans="1:14" x14ac:dyDescent="0.25">
      <c r="A199" s="67"/>
      <c r="B199" s="51" t="s">
        <v>126</v>
      </c>
      <c r="C199" s="35">
        <v>4</v>
      </c>
      <c r="D199" s="55">
        <v>15.4596</v>
      </c>
      <c r="E199" s="128">
        <v>971</v>
      </c>
      <c r="F199" s="50">
        <v>175220</v>
      </c>
      <c r="G199" s="41">
        <v>100</v>
      </c>
      <c r="H199" s="50">
        <f t="shared" si="35"/>
        <v>175220</v>
      </c>
      <c r="I199" s="10">
        <f t="shared" si="34"/>
        <v>0</v>
      </c>
      <c r="J199" s="10">
        <f t="shared" si="36"/>
        <v>180.4531410916581</v>
      </c>
      <c r="K199" s="10">
        <f t="shared" si="37"/>
        <v>797.39110826740034</v>
      </c>
      <c r="L199" s="10">
        <f t="shared" si="38"/>
        <v>1119124.8747500479</v>
      </c>
      <c r="M199" s="10"/>
      <c r="N199" s="72">
        <f t="shared" si="28"/>
        <v>1119124.8747500479</v>
      </c>
    </row>
    <row r="200" spans="1:14" x14ac:dyDescent="0.25">
      <c r="A200" s="67"/>
      <c r="B200" s="51" t="s">
        <v>127</v>
      </c>
      <c r="C200" s="35">
        <v>4</v>
      </c>
      <c r="D200" s="55">
        <v>11.678699999999999</v>
      </c>
      <c r="E200" s="128">
        <v>952</v>
      </c>
      <c r="F200" s="50">
        <v>102810</v>
      </c>
      <c r="G200" s="41">
        <v>100</v>
      </c>
      <c r="H200" s="50">
        <f t="shared" si="35"/>
        <v>102810</v>
      </c>
      <c r="I200" s="10">
        <f t="shared" si="34"/>
        <v>0</v>
      </c>
      <c r="J200" s="10">
        <f t="shared" si="36"/>
        <v>107.99369747899159</v>
      </c>
      <c r="K200" s="10">
        <f t="shared" si="37"/>
        <v>869.85055188006675</v>
      </c>
      <c r="L200" s="10">
        <f t="shared" si="38"/>
        <v>1188171.6963712387</v>
      </c>
      <c r="M200" s="10"/>
      <c r="N200" s="72">
        <f t="shared" si="28"/>
        <v>1188171.6963712387</v>
      </c>
    </row>
    <row r="201" spans="1:14" x14ac:dyDescent="0.25">
      <c r="A201" s="67"/>
      <c r="B201" s="51" t="s">
        <v>879</v>
      </c>
      <c r="C201" s="35">
        <v>3</v>
      </c>
      <c r="D201" s="55">
        <v>42.328599999999994</v>
      </c>
      <c r="E201" s="128">
        <v>14156</v>
      </c>
      <c r="F201" s="50">
        <v>24512640</v>
      </c>
      <c r="G201" s="41">
        <v>50</v>
      </c>
      <c r="H201" s="50">
        <f t="shared" si="35"/>
        <v>12256320</v>
      </c>
      <c r="I201" s="10">
        <f t="shared" si="34"/>
        <v>12256320</v>
      </c>
      <c r="J201" s="10">
        <f t="shared" si="36"/>
        <v>1731.607798813224</v>
      </c>
      <c r="K201" s="10">
        <f t="shared" si="37"/>
        <v>-753.76354945416563</v>
      </c>
      <c r="L201" s="10">
        <f t="shared" si="38"/>
        <v>1999031.2138482193</v>
      </c>
      <c r="M201" s="10"/>
      <c r="N201" s="72">
        <f t="shared" si="28"/>
        <v>1999031.2138482193</v>
      </c>
    </row>
    <row r="202" spans="1:14" x14ac:dyDescent="0.25">
      <c r="A202" s="67"/>
      <c r="B202" s="51" t="s">
        <v>128</v>
      </c>
      <c r="C202" s="35">
        <v>4</v>
      </c>
      <c r="D202" s="55">
        <v>31.614599999999999</v>
      </c>
      <c r="E202" s="128">
        <v>1263</v>
      </c>
      <c r="F202" s="50">
        <v>212760</v>
      </c>
      <c r="G202" s="41">
        <v>100</v>
      </c>
      <c r="H202" s="50">
        <f t="shared" si="35"/>
        <v>212760</v>
      </c>
      <c r="I202" s="10">
        <f t="shared" si="34"/>
        <v>0</v>
      </c>
      <c r="J202" s="10">
        <f t="shared" si="36"/>
        <v>168.45605700712588</v>
      </c>
      <c r="K202" s="10">
        <f t="shared" si="37"/>
        <v>809.3881923519325</v>
      </c>
      <c r="L202" s="10">
        <f t="shared" si="38"/>
        <v>1229441.9342770837</v>
      </c>
      <c r="M202" s="10"/>
      <c r="N202" s="72">
        <f t="shared" si="28"/>
        <v>1229441.9342770837</v>
      </c>
    </row>
    <row r="203" spans="1:14" x14ac:dyDescent="0.25">
      <c r="A203" s="67"/>
      <c r="B203" s="51" t="s">
        <v>129</v>
      </c>
      <c r="C203" s="35">
        <v>4</v>
      </c>
      <c r="D203" s="55">
        <v>10.417100000000001</v>
      </c>
      <c r="E203" s="128">
        <v>628</v>
      </c>
      <c r="F203" s="50">
        <v>100700</v>
      </c>
      <c r="G203" s="41">
        <v>100</v>
      </c>
      <c r="H203" s="50">
        <f t="shared" si="35"/>
        <v>100700</v>
      </c>
      <c r="I203" s="10">
        <f t="shared" si="34"/>
        <v>0</v>
      </c>
      <c r="J203" s="10">
        <f t="shared" si="36"/>
        <v>160.35031847133757</v>
      </c>
      <c r="K203" s="10">
        <f t="shared" si="37"/>
        <v>817.49393088772081</v>
      </c>
      <c r="L203" s="10">
        <f t="shared" si="38"/>
        <v>1079852.8086101804</v>
      </c>
      <c r="M203" s="10"/>
      <c r="N203" s="72">
        <f t="shared" si="28"/>
        <v>1079852.8086101804</v>
      </c>
    </row>
    <row r="204" spans="1:14" x14ac:dyDescent="0.25">
      <c r="A204" s="67"/>
      <c r="B204" s="51" t="s">
        <v>753</v>
      </c>
      <c r="C204" s="35">
        <v>4</v>
      </c>
      <c r="D204" s="55">
        <v>38.0578</v>
      </c>
      <c r="E204" s="128">
        <v>2502</v>
      </c>
      <c r="F204" s="50">
        <v>1733420</v>
      </c>
      <c r="G204" s="41">
        <v>100</v>
      </c>
      <c r="H204" s="50">
        <f t="shared" si="35"/>
        <v>1733420</v>
      </c>
      <c r="I204" s="10">
        <f t="shared" si="34"/>
        <v>0</v>
      </c>
      <c r="J204" s="10">
        <f t="shared" si="36"/>
        <v>692.81374900079936</v>
      </c>
      <c r="K204" s="10">
        <f t="shared" si="37"/>
        <v>285.03050035825902</v>
      </c>
      <c r="L204" s="10">
        <f t="shared" si="38"/>
        <v>798211.12745761476</v>
      </c>
      <c r="M204" s="10"/>
      <c r="N204" s="72">
        <f t="shared" si="28"/>
        <v>798211.12745761476</v>
      </c>
    </row>
    <row r="205" spans="1:14" x14ac:dyDescent="0.25">
      <c r="A205" s="67"/>
      <c r="B205" s="51" t="s">
        <v>130</v>
      </c>
      <c r="C205" s="35">
        <v>4</v>
      </c>
      <c r="D205" s="55">
        <v>16.581199999999999</v>
      </c>
      <c r="E205" s="128">
        <v>1309</v>
      </c>
      <c r="F205" s="50">
        <v>266030</v>
      </c>
      <c r="G205" s="41">
        <v>100</v>
      </c>
      <c r="H205" s="50">
        <f t="shared" si="35"/>
        <v>266030</v>
      </c>
      <c r="I205" s="10">
        <f t="shared" si="34"/>
        <v>0</v>
      </c>
      <c r="J205" s="10">
        <f t="shared" si="36"/>
        <v>203.231474407945</v>
      </c>
      <c r="K205" s="10">
        <f t="shared" si="37"/>
        <v>774.61277495111335</v>
      </c>
      <c r="L205" s="10">
        <f t="shared" si="38"/>
        <v>1140493.0532816472</v>
      </c>
      <c r="M205" s="10"/>
      <c r="N205" s="72">
        <f t="shared" si="28"/>
        <v>1140493.0532816472</v>
      </c>
    </row>
    <row r="206" spans="1:14" x14ac:dyDescent="0.25">
      <c r="A206" s="67"/>
      <c r="B206" s="51" t="s">
        <v>131</v>
      </c>
      <c r="C206" s="35">
        <v>4</v>
      </c>
      <c r="D206" s="55">
        <v>25.100100000000005</v>
      </c>
      <c r="E206" s="128">
        <v>1615</v>
      </c>
      <c r="F206" s="50">
        <v>348620</v>
      </c>
      <c r="G206" s="41">
        <v>100</v>
      </c>
      <c r="H206" s="50">
        <f t="shared" si="35"/>
        <v>348620</v>
      </c>
      <c r="I206" s="10">
        <f t="shared" si="34"/>
        <v>0</v>
      </c>
      <c r="J206" s="10">
        <f t="shared" si="36"/>
        <v>215.86377708978327</v>
      </c>
      <c r="K206" s="10">
        <f t="shared" si="37"/>
        <v>761.98047226927508</v>
      </c>
      <c r="L206" s="10">
        <f t="shared" si="38"/>
        <v>1196223.9636165535</v>
      </c>
      <c r="M206" s="10"/>
      <c r="N206" s="72">
        <f t="shared" si="28"/>
        <v>1196223.9636165535</v>
      </c>
    </row>
    <row r="207" spans="1:14" x14ac:dyDescent="0.25">
      <c r="A207" s="67"/>
      <c r="B207" s="51" t="s">
        <v>132</v>
      </c>
      <c r="C207" s="35">
        <v>4</v>
      </c>
      <c r="D207" s="55">
        <v>26.023400000000002</v>
      </c>
      <c r="E207" s="128">
        <v>2411</v>
      </c>
      <c r="F207" s="50">
        <v>492400</v>
      </c>
      <c r="G207" s="41">
        <v>100</v>
      </c>
      <c r="H207" s="50">
        <f t="shared" si="35"/>
        <v>492400</v>
      </c>
      <c r="I207" s="10">
        <f t="shared" si="34"/>
        <v>0</v>
      </c>
      <c r="J207" s="10">
        <f t="shared" si="36"/>
        <v>204.23060970551637</v>
      </c>
      <c r="K207" s="10">
        <f t="shared" si="37"/>
        <v>773.61363965354201</v>
      </c>
      <c r="L207" s="10">
        <f t="shared" si="38"/>
        <v>1317055.9171955017</v>
      </c>
      <c r="M207" s="10"/>
      <c r="N207" s="72">
        <f t="shared" si="28"/>
        <v>1317055.9171955017</v>
      </c>
    </row>
    <row r="208" spans="1:14" x14ac:dyDescent="0.25">
      <c r="A208" s="67"/>
      <c r="B208" s="51" t="s">
        <v>133</v>
      </c>
      <c r="C208" s="35">
        <v>4</v>
      </c>
      <c r="D208" s="55">
        <v>18.456199999999999</v>
      </c>
      <c r="E208" s="128">
        <v>1504</v>
      </c>
      <c r="F208" s="50">
        <v>271660</v>
      </c>
      <c r="G208" s="41">
        <v>100</v>
      </c>
      <c r="H208" s="50">
        <f t="shared" si="35"/>
        <v>271660</v>
      </c>
      <c r="I208" s="10">
        <f t="shared" si="34"/>
        <v>0</v>
      </c>
      <c r="J208" s="10">
        <f t="shared" si="36"/>
        <v>180.625</v>
      </c>
      <c r="K208" s="10">
        <f t="shared" si="37"/>
        <v>797.21924935905838</v>
      </c>
      <c r="L208" s="10">
        <f t="shared" si="38"/>
        <v>1199238.0001787378</v>
      </c>
      <c r="M208" s="10"/>
      <c r="N208" s="72">
        <f t="shared" si="28"/>
        <v>1199238.0001787378</v>
      </c>
    </row>
    <row r="209" spans="1:14" x14ac:dyDescent="0.25">
      <c r="A209" s="67"/>
      <c r="B209" s="51" t="s">
        <v>134</v>
      </c>
      <c r="C209" s="35">
        <v>4</v>
      </c>
      <c r="D209" s="55">
        <v>18.093399999999999</v>
      </c>
      <c r="E209" s="128">
        <v>1535</v>
      </c>
      <c r="F209" s="50">
        <v>474100</v>
      </c>
      <c r="G209" s="41">
        <v>100</v>
      </c>
      <c r="H209" s="50">
        <f t="shared" si="35"/>
        <v>474100</v>
      </c>
      <c r="I209" s="10">
        <f t="shared" si="34"/>
        <v>0</v>
      </c>
      <c r="J209" s="10">
        <f t="shared" si="36"/>
        <v>308.85993485342021</v>
      </c>
      <c r="K209" s="10">
        <f t="shared" si="37"/>
        <v>668.98431450563817</v>
      </c>
      <c r="L209" s="10">
        <f t="shared" si="38"/>
        <v>1051318.1059953354</v>
      </c>
      <c r="M209" s="10"/>
      <c r="N209" s="72">
        <f t="shared" si="28"/>
        <v>1051318.1059953354</v>
      </c>
    </row>
    <row r="210" spans="1:14" x14ac:dyDescent="0.25">
      <c r="A210" s="67"/>
      <c r="B210" s="51" t="s">
        <v>135</v>
      </c>
      <c r="C210" s="35">
        <v>4</v>
      </c>
      <c r="D210" s="55">
        <v>32.839999999999996</v>
      </c>
      <c r="E210" s="128">
        <v>1839</v>
      </c>
      <c r="F210" s="50">
        <v>550820</v>
      </c>
      <c r="G210" s="41">
        <v>100</v>
      </c>
      <c r="H210" s="50">
        <f t="shared" si="35"/>
        <v>550820</v>
      </c>
      <c r="I210" s="10">
        <f t="shared" si="34"/>
        <v>0</v>
      </c>
      <c r="J210" s="10">
        <f t="shared" si="36"/>
        <v>299.52147906470907</v>
      </c>
      <c r="K210" s="10">
        <f t="shared" si="37"/>
        <v>678.32277029434931</v>
      </c>
      <c r="L210" s="10">
        <f t="shared" si="38"/>
        <v>1155009.3723110915</v>
      </c>
      <c r="M210" s="10"/>
      <c r="N210" s="72">
        <f t="shared" si="28"/>
        <v>1155009.3723110915</v>
      </c>
    </row>
    <row r="211" spans="1:14" x14ac:dyDescent="0.25">
      <c r="A211" s="67"/>
      <c r="B211" s="51" t="s">
        <v>136</v>
      </c>
      <c r="C211" s="35">
        <v>4</v>
      </c>
      <c r="D211" s="55">
        <v>12.6798</v>
      </c>
      <c r="E211" s="128">
        <v>862</v>
      </c>
      <c r="F211" s="50">
        <v>171120</v>
      </c>
      <c r="G211" s="41">
        <v>100</v>
      </c>
      <c r="H211" s="50">
        <f t="shared" si="35"/>
        <v>171120</v>
      </c>
      <c r="I211" s="10">
        <f t="shared" si="34"/>
        <v>0</v>
      </c>
      <c r="J211" s="10">
        <f t="shared" si="36"/>
        <v>198.51508120649652</v>
      </c>
      <c r="K211" s="10">
        <f t="shared" si="37"/>
        <v>779.32916815256181</v>
      </c>
      <c r="L211" s="10">
        <f t="shared" si="38"/>
        <v>1073682.6155841828</v>
      </c>
      <c r="M211" s="10"/>
      <c r="N211" s="72">
        <f t="shared" ref="N211:N255" si="39">L211+M211</f>
        <v>1073682.6155841828</v>
      </c>
    </row>
    <row r="212" spans="1:14" x14ac:dyDescent="0.25">
      <c r="A212" s="67"/>
      <c r="B212" s="51" t="s">
        <v>137</v>
      </c>
      <c r="C212" s="35">
        <v>4</v>
      </c>
      <c r="D212" s="55">
        <v>7.3449</v>
      </c>
      <c r="E212" s="128">
        <v>1131</v>
      </c>
      <c r="F212" s="50">
        <v>265520</v>
      </c>
      <c r="G212" s="41">
        <v>100</v>
      </c>
      <c r="H212" s="50">
        <f t="shared" si="35"/>
        <v>265520</v>
      </c>
      <c r="I212" s="10">
        <f t="shared" si="34"/>
        <v>0</v>
      </c>
      <c r="J212" s="10">
        <f t="shared" si="36"/>
        <v>234.7656940760389</v>
      </c>
      <c r="K212" s="10">
        <f t="shared" si="37"/>
        <v>743.07855528301945</v>
      </c>
      <c r="L212" s="10">
        <f t="shared" si="38"/>
        <v>1046989.4018081856</v>
      </c>
      <c r="M212" s="10"/>
      <c r="N212" s="72">
        <f t="shared" si="39"/>
        <v>1046989.4018081856</v>
      </c>
    </row>
    <row r="213" spans="1:14" x14ac:dyDescent="0.25">
      <c r="A213" s="67"/>
      <c r="B213" s="51" t="s">
        <v>138</v>
      </c>
      <c r="C213" s="35">
        <v>4</v>
      </c>
      <c r="D213" s="55">
        <v>45.099099999999993</v>
      </c>
      <c r="E213" s="128">
        <v>2913</v>
      </c>
      <c r="F213" s="50">
        <v>1027680</v>
      </c>
      <c r="G213" s="41">
        <v>100</v>
      </c>
      <c r="H213" s="50">
        <f t="shared" si="35"/>
        <v>1027680</v>
      </c>
      <c r="I213" s="10">
        <f t="shared" si="34"/>
        <v>0</v>
      </c>
      <c r="J213" s="10">
        <f t="shared" si="36"/>
        <v>352.79093717816681</v>
      </c>
      <c r="K213" s="10">
        <f t="shared" si="37"/>
        <v>625.05331218089157</v>
      </c>
      <c r="L213" s="10">
        <f t="shared" si="38"/>
        <v>1276644.8042819351</v>
      </c>
      <c r="M213" s="10"/>
      <c r="N213" s="72">
        <f t="shared" si="39"/>
        <v>1276644.8042819351</v>
      </c>
    </row>
    <row r="214" spans="1:14" x14ac:dyDescent="0.25">
      <c r="A214" s="67"/>
      <c r="B214" s="51" t="s">
        <v>139</v>
      </c>
      <c r="C214" s="35">
        <v>4</v>
      </c>
      <c r="D214" s="55">
        <v>16.179600000000001</v>
      </c>
      <c r="E214" s="128">
        <v>1562</v>
      </c>
      <c r="F214" s="50">
        <v>529120</v>
      </c>
      <c r="G214" s="41">
        <v>100</v>
      </c>
      <c r="H214" s="50">
        <f t="shared" si="35"/>
        <v>529120</v>
      </c>
      <c r="I214" s="10">
        <f t="shared" si="34"/>
        <v>0</v>
      </c>
      <c r="J214" s="10">
        <f t="shared" si="36"/>
        <v>338.7451984635083</v>
      </c>
      <c r="K214" s="10">
        <f t="shared" si="37"/>
        <v>639.09905089555014</v>
      </c>
      <c r="L214" s="10">
        <f t="shared" si="38"/>
        <v>1012843.0156332285</v>
      </c>
      <c r="M214" s="10"/>
      <c r="N214" s="72">
        <f t="shared" si="39"/>
        <v>1012843.0156332285</v>
      </c>
    </row>
    <row r="215" spans="1:14" x14ac:dyDescent="0.25">
      <c r="A215" s="67"/>
      <c r="B215" s="51" t="s">
        <v>754</v>
      </c>
      <c r="C215" s="35">
        <v>4</v>
      </c>
      <c r="D215" s="55">
        <v>32.394000000000005</v>
      </c>
      <c r="E215" s="128">
        <v>2442</v>
      </c>
      <c r="F215" s="50">
        <v>540770</v>
      </c>
      <c r="G215" s="41">
        <v>100</v>
      </c>
      <c r="H215" s="50">
        <f t="shared" si="35"/>
        <v>540770</v>
      </c>
      <c r="I215" s="10">
        <f t="shared" si="34"/>
        <v>0</v>
      </c>
      <c r="J215" s="10">
        <f t="shared" si="36"/>
        <v>221.44553644553645</v>
      </c>
      <c r="K215" s="10">
        <f t="shared" si="37"/>
        <v>756.39871291352188</v>
      </c>
      <c r="L215" s="10">
        <f t="shared" si="38"/>
        <v>1323797.6401522029</v>
      </c>
      <c r="M215" s="10"/>
      <c r="N215" s="72">
        <f t="shared" si="39"/>
        <v>1323797.6401522029</v>
      </c>
    </row>
    <row r="216" spans="1:14" x14ac:dyDescent="0.25">
      <c r="A216" s="67"/>
      <c r="B216" s="51" t="s">
        <v>140</v>
      </c>
      <c r="C216" s="35">
        <v>4</v>
      </c>
      <c r="D216" s="55">
        <v>25.742600000000003</v>
      </c>
      <c r="E216" s="128">
        <v>1544</v>
      </c>
      <c r="F216" s="50">
        <v>337160</v>
      </c>
      <c r="G216" s="41">
        <v>100</v>
      </c>
      <c r="H216" s="50">
        <f t="shared" si="35"/>
        <v>337160</v>
      </c>
      <c r="I216" s="10">
        <f t="shared" si="34"/>
        <v>0</v>
      </c>
      <c r="J216" s="10">
        <f t="shared" si="36"/>
        <v>218.3678756476684</v>
      </c>
      <c r="K216" s="10">
        <f t="shared" si="37"/>
        <v>759.47637371139001</v>
      </c>
      <c r="L216" s="10">
        <f t="shared" si="38"/>
        <v>1186331.5252108995</v>
      </c>
      <c r="M216" s="10"/>
      <c r="N216" s="72">
        <f t="shared" si="39"/>
        <v>1186331.5252108995</v>
      </c>
    </row>
    <row r="217" spans="1:14" x14ac:dyDescent="0.25">
      <c r="A217" s="67"/>
      <c r="B217" s="51" t="s">
        <v>141</v>
      </c>
      <c r="C217" s="35">
        <v>4</v>
      </c>
      <c r="D217" s="55">
        <v>45.363399999999999</v>
      </c>
      <c r="E217" s="128">
        <v>2317</v>
      </c>
      <c r="F217" s="50">
        <v>529500</v>
      </c>
      <c r="G217" s="41">
        <v>100</v>
      </c>
      <c r="H217" s="50">
        <f t="shared" si="35"/>
        <v>529500</v>
      </c>
      <c r="I217" s="10">
        <f t="shared" si="34"/>
        <v>0</v>
      </c>
      <c r="J217" s="10">
        <f t="shared" si="36"/>
        <v>228.52826931376779</v>
      </c>
      <c r="K217" s="10">
        <f t="shared" si="37"/>
        <v>749.31598004529064</v>
      </c>
      <c r="L217" s="10">
        <f t="shared" si="38"/>
        <v>1345836.2180382609</v>
      </c>
      <c r="M217" s="10"/>
      <c r="N217" s="72">
        <f t="shared" si="39"/>
        <v>1345836.2180382609</v>
      </c>
    </row>
    <row r="218" spans="1:14" x14ac:dyDescent="0.25">
      <c r="A218" s="67"/>
      <c r="B218" s="51" t="s">
        <v>755</v>
      </c>
      <c r="C218" s="35">
        <v>4</v>
      </c>
      <c r="D218" s="55">
        <v>39.507899999999999</v>
      </c>
      <c r="E218" s="128">
        <v>2195</v>
      </c>
      <c r="F218" s="50">
        <v>528890</v>
      </c>
      <c r="G218" s="41">
        <v>100</v>
      </c>
      <c r="H218" s="50">
        <f t="shared" si="35"/>
        <v>528890</v>
      </c>
      <c r="I218" s="10">
        <f t="shared" si="34"/>
        <v>0</v>
      </c>
      <c r="J218" s="10">
        <f t="shared" si="36"/>
        <v>240.95216400911161</v>
      </c>
      <c r="K218" s="10">
        <f t="shared" si="37"/>
        <v>736.8920853499468</v>
      </c>
      <c r="L218" s="10">
        <f t="shared" si="38"/>
        <v>1294254.9386173876</v>
      </c>
      <c r="M218" s="10"/>
      <c r="N218" s="72">
        <f t="shared" si="39"/>
        <v>1294254.9386173876</v>
      </c>
    </row>
    <row r="219" spans="1:14" x14ac:dyDescent="0.25">
      <c r="A219" s="67"/>
      <c r="B219" s="51" t="s">
        <v>756</v>
      </c>
      <c r="C219" s="35">
        <v>4</v>
      </c>
      <c r="D219" s="55">
        <v>49.061099999999996</v>
      </c>
      <c r="E219" s="128">
        <v>7029</v>
      </c>
      <c r="F219" s="50">
        <v>1763910</v>
      </c>
      <c r="G219" s="41">
        <v>100</v>
      </c>
      <c r="H219" s="50">
        <f t="shared" si="35"/>
        <v>1763910</v>
      </c>
      <c r="I219" s="10">
        <f t="shared" si="34"/>
        <v>0</v>
      </c>
      <c r="J219" s="10">
        <f t="shared" si="36"/>
        <v>250.94750320102432</v>
      </c>
      <c r="K219" s="10">
        <f t="shared" si="37"/>
        <v>726.89674615803403</v>
      </c>
      <c r="L219" s="10">
        <f t="shared" si="38"/>
        <v>1947506.6688314267</v>
      </c>
      <c r="M219" s="10"/>
      <c r="N219" s="72">
        <f t="shared" si="39"/>
        <v>1947506.6688314267</v>
      </c>
    </row>
    <row r="220" spans="1:14" x14ac:dyDescent="0.25">
      <c r="A220" s="67"/>
      <c r="B220" s="51" t="s">
        <v>143</v>
      </c>
      <c r="C220" s="35">
        <v>4</v>
      </c>
      <c r="D220" s="55">
        <v>15.988299999999999</v>
      </c>
      <c r="E220" s="128">
        <v>1336</v>
      </c>
      <c r="F220" s="50">
        <v>297410</v>
      </c>
      <c r="G220" s="41">
        <v>100</v>
      </c>
      <c r="H220" s="50">
        <f t="shared" si="35"/>
        <v>297410</v>
      </c>
      <c r="I220" s="10">
        <f t="shared" si="34"/>
        <v>0</v>
      </c>
      <c r="J220" s="10">
        <f t="shared" si="36"/>
        <v>222.61227544910179</v>
      </c>
      <c r="K220" s="10">
        <f t="shared" si="37"/>
        <v>755.23197390995665</v>
      </c>
      <c r="L220" s="10">
        <f t="shared" si="38"/>
        <v>1119112.1603951929</v>
      </c>
      <c r="M220" s="10"/>
      <c r="N220" s="72">
        <f t="shared" si="39"/>
        <v>1119112.1603951929</v>
      </c>
    </row>
    <row r="221" spans="1:14" x14ac:dyDescent="0.25">
      <c r="A221" s="67"/>
      <c r="B221" s="51" t="s">
        <v>757</v>
      </c>
      <c r="C221" s="35">
        <v>4</v>
      </c>
      <c r="D221" s="55">
        <v>22.875599999999999</v>
      </c>
      <c r="E221" s="128">
        <v>2206</v>
      </c>
      <c r="F221" s="50">
        <v>579200</v>
      </c>
      <c r="G221" s="41">
        <v>100</v>
      </c>
      <c r="H221" s="50">
        <f t="shared" si="35"/>
        <v>579200</v>
      </c>
      <c r="I221" s="10">
        <f t="shared" si="34"/>
        <v>0</v>
      </c>
      <c r="J221" s="10">
        <f t="shared" si="36"/>
        <v>262.55666364460563</v>
      </c>
      <c r="K221" s="10">
        <f t="shared" si="37"/>
        <v>715.28758571445269</v>
      </c>
      <c r="L221" s="10">
        <f t="shared" si="38"/>
        <v>1210460.9692031343</v>
      </c>
      <c r="M221" s="10"/>
      <c r="N221" s="72">
        <f t="shared" si="39"/>
        <v>1210460.9692031343</v>
      </c>
    </row>
    <row r="222" spans="1:14" x14ac:dyDescent="0.25">
      <c r="A222" s="67"/>
      <c r="B222" s="51" t="s">
        <v>144</v>
      </c>
      <c r="C222" s="35">
        <v>4</v>
      </c>
      <c r="D222" s="55">
        <v>21.118200000000002</v>
      </c>
      <c r="E222" s="128">
        <v>2606</v>
      </c>
      <c r="F222" s="50">
        <v>533590</v>
      </c>
      <c r="G222" s="41">
        <v>100</v>
      </c>
      <c r="H222" s="50">
        <f t="shared" si="35"/>
        <v>533590</v>
      </c>
      <c r="I222" s="10">
        <f t="shared" si="34"/>
        <v>0</v>
      </c>
      <c r="J222" s="10">
        <f t="shared" si="36"/>
        <v>204.75441289332309</v>
      </c>
      <c r="K222" s="10">
        <f t="shared" si="37"/>
        <v>773.08983646573529</v>
      </c>
      <c r="L222" s="10">
        <f t="shared" si="38"/>
        <v>1324229.3055818612</v>
      </c>
      <c r="M222" s="10"/>
      <c r="N222" s="72">
        <f t="shared" si="39"/>
        <v>1324229.3055818612</v>
      </c>
    </row>
    <row r="223" spans="1:14" x14ac:dyDescent="0.25">
      <c r="A223" s="67"/>
      <c r="B223" s="51" t="s">
        <v>145</v>
      </c>
      <c r="C223" s="35">
        <v>4</v>
      </c>
      <c r="D223" s="55">
        <v>37.408799999999999</v>
      </c>
      <c r="E223" s="128">
        <v>3924</v>
      </c>
      <c r="F223" s="50">
        <v>636840</v>
      </c>
      <c r="G223" s="41">
        <v>100</v>
      </c>
      <c r="H223" s="50">
        <f t="shared" si="35"/>
        <v>636840</v>
      </c>
      <c r="I223" s="10">
        <f t="shared" si="34"/>
        <v>0</v>
      </c>
      <c r="J223" s="10">
        <f t="shared" si="36"/>
        <v>162.29357798165137</v>
      </c>
      <c r="K223" s="10">
        <f t="shared" si="37"/>
        <v>815.55067137740707</v>
      </c>
      <c r="L223" s="10">
        <f t="shared" si="38"/>
        <v>1604672.0661475505</v>
      </c>
      <c r="M223" s="10"/>
      <c r="N223" s="72">
        <f t="shared" si="39"/>
        <v>1604672.0661475505</v>
      </c>
    </row>
    <row r="224" spans="1:14" x14ac:dyDescent="0.25">
      <c r="A224" s="67"/>
      <c r="B224" s="51" t="s">
        <v>146</v>
      </c>
      <c r="C224" s="35">
        <v>4</v>
      </c>
      <c r="D224" s="55">
        <v>21.036799999999999</v>
      </c>
      <c r="E224" s="128">
        <v>1329</v>
      </c>
      <c r="F224" s="50">
        <v>315650</v>
      </c>
      <c r="G224" s="41">
        <v>100</v>
      </c>
      <c r="H224" s="50">
        <f t="shared" si="35"/>
        <v>315650</v>
      </c>
      <c r="I224" s="10">
        <f t="shared" si="34"/>
        <v>0</v>
      </c>
      <c r="J224" s="10">
        <f t="shared" si="36"/>
        <v>237.50940556809633</v>
      </c>
      <c r="K224" s="10">
        <f t="shared" si="37"/>
        <v>740.33484379096205</v>
      </c>
      <c r="L224" s="10">
        <f t="shared" si="38"/>
        <v>1118862.4777604071</v>
      </c>
      <c r="M224" s="10"/>
      <c r="N224" s="72">
        <f t="shared" si="39"/>
        <v>1118862.4777604071</v>
      </c>
    </row>
    <row r="225" spans="1:14" x14ac:dyDescent="0.25">
      <c r="A225" s="67"/>
      <c r="B225" s="51"/>
      <c r="C225" s="35"/>
      <c r="D225" s="55">
        <v>0</v>
      </c>
      <c r="E225" s="130"/>
      <c r="F225" s="73"/>
      <c r="G225" s="42"/>
      <c r="H225" s="73"/>
      <c r="I225" s="74"/>
      <c r="J225" s="74"/>
      <c r="K225" s="10"/>
      <c r="L225" s="10"/>
      <c r="M225" s="10"/>
      <c r="N225" s="72"/>
    </row>
    <row r="226" spans="1:14" x14ac:dyDescent="0.25">
      <c r="A226" s="70" t="s">
        <v>147</v>
      </c>
      <c r="B226" s="43" t="s">
        <v>2</v>
      </c>
      <c r="C226" s="44"/>
      <c r="D226" s="57">
        <f>D227</f>
        <v>1185.1591000000001</v>
      </c>
      <c r="E226" s="131">
        <f>E227</f>
        <v>83499</v>
      </c>
      <c r="F226" s="37">
        <f>F228</f>
        <v>0</v>
      </c>
      <c r="G226" s="38"/>
      <c r="H226" s="37">
        <f>H228</f>
        <v>9251890</v>
      </c>
      <c r="I226" s="8">
        <f>I228</f>
        <v>-9251890</v>
      </c>
      <c r="J226" s="8"/>
      <c r="K226" s="10"/>
      <c r="L226" s="10"/>
      <c r="M226" s="9">
        <f>M228</f>
        <v>49618694.143264666</v>
      </c>
      <c r="N226" s="68">
        <f t="shared" si="39"/>
        <v>49618694.143264666</v>
      </c>
    </row>
    <row r="227" spans="1:14" x14ac:dyDescent="0.25">
      <c r="A227" s="70" t="s">
        <v>147</v>
      </c>
      <c r="B227" s="43" t="s">
        <v>3</v>
      </c>
      <c r="C227" s="44"/>
      <c r="D227" s="57">
        <f>SUM(D229:D255)</f>
        <v>1185.1591000000001</v>
      </c>
      <c r="E227" s="131">
        <f>SUM(E229:E255)</f>
        <v>83499</v>
      </c>
      <c r="F227" s="37">
        <f>SUM(F229:F255)</f>
        <v>58492430</v>
      </c>
      <c r="G227" s="41"/>
      <c r="H227" s="37">
        <f>SUM(H229:H255)</f>
        <v>39988650</v>
      </c>
      <c r="I227" s="8">
        <f>SUM(I229:I255)</f>
        <v>18503780</v>
      </c>
      <c r="J227" s="8"/>
      <c r="K227" s="10"/>
      <c r="L227" s="8">
        <f>SUM(L229:L255)</f>
        <v>35366658.315385714</v>
      </c>
      <c r="M227" s="10"/>
      <c r="N227" s="68">
        <f t="shared" si="39"/>
        <v>35366658.315385714</v>
      </c>
    </row>
    <row r="228" spans="1:14" x14ac:dyDescent="0.25">
      <c r="A228" s="67"/>
      <c r="B228" s="51" t="s">
        <v>26</v>
      </c>
      <c r="C228" s="35">
        <v>2</v>
      </c>
      <c r="D228" s="55">
        <v>0</v>
      </c>
      <c r="E228" s="132"/>
      <c r="F228" s="50"/>
      <c r="G228" s="41">
        <v>25</v>
      </c>
      <c r="H228" s="50">
        <f>F232*G228/100</f>
        <v>9251890</v>
      </c>
      <c r="I228" s="10">
        <f t="shared" ref="I228:I255" si="40">F228-H228</f>
        <v>-9251890</v>
      </c>
      <c r="J228" s="10"/>
      <c r="K228" s="10"/>
      <c r="L228" s="10"/>
      <c r="M228" s="10">
        <f>($L$7*$L$8*E226/$L$10)+($L$7*$L$9*D226/$L$11)</f>
        <v>49618694.143264666</v>
      </c>
      <c r="N228" s="72">
        <f t="shared" si="39"/>
        <v>49618694.143264666</v>
      </c>
    </row>
    <row r="229" spans="1:14" x14ac:dyDescent="0.25">
      <c r="A229" s="67"/>
      <c r="B229" s="51" t="s">
        <v>148</v>
      </c>
      <c r="C229" s="35">
        <v>4</v>
      </c>
      <c r="D229" s="55">
        <f>40.607+12.97</f>
        <v>53.576999999999998</v>
      </c>
      <c r="E229" s="128">
        <v>2042</v>
      </c>
      <c r="F229" s="125">
        <v>545950</v>
      </c>
      <c r="G229" s="41">
        <v>100</v>
      </c>
      <c r="H229" s="50">
        <f>F229*G229/100</f>
        <v>545950</v>
      </c>
      <c r="I229" s="10">
        <f t="shared" si="40"/>
        <v>0</v>
      </c>
      <c r="J229" s="10">
        <f t="shared" ref="J229:J255" si="41">F229/E229</f>
        <v>267.36043095004896</v>
      </c>
      <c r="K229" s="10">
        <f t="shared" ref="K229:K255" si="42">$J$11*$J$19-J229</f>
        <v>710.48381840900947</v>
      </c>
      <c r="L229" s="10">
        <f t="shared" ref="L229:L255" si="43">IF(K229&gt;0,$J$7*$J$8*(K229/$K$19),0)+$J$7*$J$9*(E229/$E$19)+$J$7*$J$10*(D229/$D$19)</f>
        <v>1293892.8622308709</v>
      </c>
      <c r="M229" s="10"/>
      <c r="N229" s="72">
        <f t="shared" si="39"/>
        <v>1293892.8622308709</v>
      </c>
    </row>
    <row r="230" spans="1:14" x14ac:dyDescent="0.25">
      <c r="A230" s="67"/>
      <c r="B230" s="51" t="s">
        <v>149</v>
      </c>
      <c r="C230" s="35">
        <v>4</v>
      </c>
      <c r="D230" s="55">
        <f>32.3264+4.94</f>
        <v>37.266399999999997</v>
      </c>
      <c r="E230" s="128">
        <v>2245</v>
      </c>
      <c r="F230" s="125">
        <v>417990</v>
      </c>
      <c r="G230" s="41">
        <v>100</v>
      </c>
      <c r="H230" s="50">
        <f t="shared" ref="H230:H255" si="44">F230*G230/100</f>
        <v>417990</v>
      </c>
      <c r="I230" s="10">
        <f t="shared" si="40"/>
        <v>0</v>
      </c>
      <c r="J230" s="10">
        <f t="shared" si="41"/>
        <v>186.18708240534522</v>
      </c>
      <c r="K230" s="10">
        <f t="shared" si="42"/>
        <v>791.65716695371316</v>
      </c>
      <c r="L230" s="10">
        <f t="shared" si="43"/>
        <v>1357053.8007473976</v>
      </c>
      <c r="M230" s="10"/>
      <c r="N230" s="72">
        <f t="shared" si="39"/>
        <v>1357053.8007473976</v>
      </c>
    </row>
    <row r="231" spans="1:14" x14ac:dyDescent="0.25">
      <c r="A231" s="67"/>
      <c r="B231" s="51" t="s">
        <v>888</v>
      </c>
      <c r="C231" s="35">
        <v>4</v>
      </c>
      <c r="D231" s="55">
        <v>42.942499999999995</v>
      </c>
      <c r="E231" s="128">
        <v>4154</v>
      </c>
      <c r="F231" s="125">
        <v>2110340</v>
      </c>
      <c r="G231" s="41">
        <v>100</v>
      </c>
      <c r="H231" s="50">
        <f t="shared" si="44"/>
        <v>2110340</v>
      </c>
      <c r="I231" s="10">
        <f t="shared" si="40"/>
        <v>0</v>
      </c>
      <c r="J231" s="10">
        <f t="shared" si="41"/>
        <v>508.02599903707272</v>
      </c>
      <c r="K231" s="10">
        <f t="shared" si="42"/>
        <v>469.81825032198566</v>
      </c>
      <c r="L231" s="10">
        <f t="shared" si="43"/>
        <v>1248399.7406424521</v>
      </c>
      <c r="M231" s="10"/>
      <c r="N231" s="72">
        <f t="shared" si="39"/>
        <v>1248399.7406424521</v>
      </c>
    </row>
    <row r="232" spans="1:14" x14ac:dyDescent="0.25">
      <c r="A232" s="67"/>
      <c r="B232" s="51" t="s">
        <v>887</v>
      </c>
      <c r="C232" s="35">
        <v>3</v>
      </c>
      <c r="D232" s="54">
        <v>83.171599999999998</v>
      </c>
      <c r="E232" s="128">
        <v>17352</v>
      </c>
      <c r="F232" s="125">
        <v>37007560</v>
      </c>
      <c r="G232" s="41">
        <v>50</v>
      </c>
      <c r="H232" s="50">
        <f>F232*G232/100</f>
        <v>18503780</v>
      </c>
      <c r="I232" s="10">
        <f t="shared" si="40"/>
        <v>18503780</v>
      </c>
      <c r="J232" s="10">
        <f t="shared" si="41"/>
        <v>2132.7547256800367</v>
      </c>
      <c r="K232" s="10">
        <f t="shared" si="42"/>
        <v>-1154.9104763209784</v>
      </c>
      <c r="L232" s="10">
        <f t="shared" si="43"/>
        <v>2562928.0080691301</v>
      </c>
      <c r="M232" s="10"/>
      <c r="N232" s="72">
        <f t="shared" si="39"/>
        <v>2562928.0080691301</v>
      </c>
    </row>
    <row r="233" spans="1:14" x14ac:dyDescent="0.25">
      <c r="A233" s="67"/>
      <c r="B233" s="51" t="s">
        <v>151</v>
      </c>
      <c r="C233" s="35">
        <v>4</v>
      </c>
      <c r="D233" s="55">
        <v>49.081599999999995</v>
      </c>
      <c r="E233" s="128">
        <v>3149</v>
      </c>
      <c r="F233" s="125">
        <v>616990</v>
      </c>
      <c r="G233" s="41">
        <v>100</v>
      </c>
      <c r="H233" s="50">
        <f t="shared" si="44"/>
        <v>616990</v>
      </c>
      <c r="I233" s="10">
        <f t="shared" si="40"/>
        <v>0</v>
      </c>
      <c r="J233" s="10">
        <f t="shared" si="41"/>
        <v>195.93204191806922</v>
      </c>
      <c r="K233" s="10">
        <f t="shared" si="42"/>
        <v>781.91220744098916</v>
      </c>
      <c r="L233" s="10">
        <f t="shared" si="43"/>
        <v>1506049.9553263646</v>
      </c>
      <c r="M233" s="10"/>
      <c r="N233" s="72">
        <f t="shared" si="39"/>
        <v>1506049.9553263646</v>
      </c>
    </row>
    <row r="234" spans="1:14" x14ac:dyDescent="0.25">
      <c r="A234" s="67"/>
      <c r="B234" s="51" t="s">
        <v>152</v>
      </c>
      <c r="C234" s="35">
        <v>4</v>
      </c>
      <c r="D234" s="55">
        <v>28.877700000000001</v>
      </c>
      <c r="E234" s="128">
        <v>1541</v>
      </c>
      <c r="F234" s="125">
        <v>364840</v>
      </c>
      <c r="G234" s="41">
        <v>100</v>
      </c>
      <c r="H234" s="50">
        <f t="shared" si="44"/>
        <v>364840</v>
      </c>
      <c r="I234" s="10">
        <f t="shared" si="40"/>
        <v>0</v>
      </c>
      <c r="J234" s="10">
        <f t="shared" si="41"/>
        <v>236.75535366645036</v>
      </c>
      <c r="K234" s="10">
        <f t="shared" si="42"/>
        <v>741.08889569260805</v>
      </c>
      <c r="L234" s="10">
        <f t="shared" si="43"/>
        <v>1175618.1507779742</v>
      </c>
      <c r="M234" s="10"/>
      <c r="N234" s="72">
        <f t="shared" si="39"/>
        <v>1175618.1507779742</v>
      </c>
    </row>
    <row r="235" spans="1:14" x14ac:dyDescent="0.25">
      <c r="A235" s="67"/>
      <c r="B235" s="51" t="s">
        <v>153</v>
      </c>
      <c r="C235" s="35">
        <v>4</v>
      </c>
      <c r="D235" s="55">
        <v>23.430599999999998</v>
      </c>
      <c r="E235" s="128">
        <v>1082</v>
      </c>
      <c r="F235" s="125">
        <v>349890</v>
      </c>
      <c r="G235" s="41">
        <v>100</v>
      </c>
      <c r="H235" s="50">
        <f t="shared" si="44"/>
        <v>349890</v>
      </c>
      <c r="I235" s="10">
        <f t="shared" si="40"/>
        <v>0</v>
      </c>
      <c r="J235" s="10">
        <f t="shared" si="41"/>
        <v>323.37338262476896</v>
      </c>
      <c r="K235" s="10">
        <f t="shared" si="42"/>
        <v>654.47086673428942</v>
      </c>
      <c r="L235" s="10">
        <f t="shared" si="43"/>
        <v>994374.98747022019</v>
      </c>
      <c r="M235" s="10"/>
      <c r="N235" s="72">
        <f t="shared" si="39"/>
        <v>994374.98747022019</v>
      </c>
    </row>
    <row r="236" spans="1:14" x14ac:dyDescent="0.25">
      <c r="A236" s="67"/>
      <c r="B236" s="51" t="s">
        <v>154</v>
      </c>
      <c r="C236" s="35">
        <v>4</v>
      </c>
      <c r="D236" s="55">
        <v>31.651100000000003</v>
      </c>
      <c r="E236" s="128">
        <v>2686</v>
      </c>
      <c r="F236" s="125">
        <v>805770</v>
      </c>
      <c r="G236" s="41">
        <v>100</v>
      </c>
      <c r="H236" s="50">
        <f t="shared" si="44"/>
        <v>805770</v>
      </c>
      <c r="I236" s="10">
        <f t="shared" si="40"/>
        <v>0</v>
      </c>
      <c r="J236" s="10">
        <f t="shared" si="41"/>
        <v>299.98883097542813</v>
      </c>
      <c r="K236" s="10">
        <f t="shared" si="42"/>
        <v>677.85541838363019</v>
      </c>
      <c r="L236" s="10">
        <f t="shared" si="43"/>
        <v>1260677.9245372103</v>
      </c>
      <c r="M236" s="10"/>
      <c r="N236" s="72">
        <f t="shared" si="39"/>
        <v>1260677.9245372103</v>
      </c>
    </row>
    <row r="237" spans="1:14" x14ac:dyDescent="0.25">
      <c r="A237" s="67"/>
      <c r="B237" s="51" t="s">
        <v>155</v>
      </c>
      <c r="C237" s="35">
        <v>4</v>
      </c>
      <c r="D237" s="55">
        <v>33.021000000000001</v>
      </c>
      <c r="E237" s="128">
        <v>1505</v>
      </c>
      <c r="F237" s="125">
        <v>321250</v>
      </c>
      <c r="G237" s="41">
        <v>100</v>
      </c>
      <c r="H237" s="50">
        <f t="shared" si="44"/>
        <v>321250</v>
      </c>
      <c r="I237" s="10">
        <f t="shared" si="40"/>
        <v>0</v>
      </c>
      <c r="J237" s="10">
        <f t="shared" si="41"/>
        <v>213.45514950166114</v>
      </c>
      <c r="K237" s="10">
        <f t="shared" si="42"/>
        <v>764.38909985739724</v>
      </c>
      <c r="L237" s="10">
        <f t="shared" si="43"/>
        <v>1213204.82305339</v>
      </c>
      <c r="M237" s="10"/>
      <c r="N237" s="72">
        <f t="shared" si="39"/>
        <v>1213204.82305339</v>
      </c>
    </row>
    <row r="238" spans="1:14" x14ac:dyDescent="0.25">
      <c r="A238" s="67"/>
      <c r="B238" s="51" t="s">
        <v>156</v>
      </c>
      <c r="C238" s="35">
        <v>4</v>
      </c>
      <c r="D238" s="55">
        <f>59.4718-12.97</f>
        <v>46.501800000000003</v>
      </c>
      <c r="E238" s="128">
        <v>1961</v>
      </c>
      <c r="F238" s="125">
        <v>376530</v>
      </c>
      <c r="G238" s="41">
        <v>100</v>
      </c>
      <c r="H238" s="50">
        <f t="shared" si="44"/>
        <v>376530</v>
      </c>
      <c r="I238" s="10">
        <f t="shared" si="40"/>
        <v>0</v>
      </c>
      <c r="J238" s="10">
        <f t="shared" si="41"/>
        <v>192.00917899031106</v>
      </c>
      <c r="K238" s="10">
        <f t="shared" si="42"/>
        <v>785.83507036874732</v>
      </c>
      <c r="L238" s="10">
        <f t="shared" si="43"/>
        <v>1346395.3345304097</v>
      </c>
      <c r="M238" s="10"/>
      <c r="N238" s="72">
        <f t="shared" si="39"/>
        <v>1346395.3345304097</v>
      </c>
    </row>
    <row r="239" spans="1:14" x14ac:dyDescent="0.25">
      <c r="A239" s="67"/>
      <c r="B239" s="51" t="s">
        <v>157</v>
      </c>
      <c r="C239" s="35">
        <v>4</v>
      </c>
      <c r="D239" s="54">
        <v>36.563699999999997</v>
      </c>
      <c r="E239" s="128">
        <v>4841</v>
      </c>
      <c r="F239" s="125">
        <v>1385980</v>
      </c>
      <c r="G239" s="41">
        <v>100</v>
      </c>
      <c r="H239" s="50">
        <f t="shared" si="44"/>
        <v>1385980</v>
      </c>
      <c r="I239" s="10">
        <f t="shared" si="40"/>
        <v>0</v>
      </c>
      <c r="J239" s="10">
        <f t="shared" si="41"/>
        <v>286.30035116711423</v>
      </c>
      <c r="K239" s="10">
        <f t="shared" si="42"/>
        <v>691.54389819194421</v>
      </c>
      <c r="L239" s="10">
        <f t="shared" si="43"/>
        <v>1575567.5657366263</v>
      </c>
      <c r="M239" s="10"/>
      <c r="N239" s="72">
        <f t="shared" si="39"/>
        <v>1575567.5657366263</v>
      </c>
    </row>
    <row r="240" spans="1:14" x14ac:dyDescent="0.25">
      <c r="A240" s="67"/>
      <c r="B240" s="51" t="s">
        <v>158</v>
      </c>
      <c r="C240" s="35">
        <v>4</v>
      </c>
      <c r="D240" s="55">
        <v>52.251899999999992</v>
      </c>
      <c r="E240" s="128">
        <v>4287</v>
      </c>
      <c r="F240" s="125">
        <v>1148990</v>
      </c>
      <c r="G240" s="41">
        <v>100</v>
      </c>
      <c r="H240" s="50">
        <f t="shared" si="44"/>
        <v>1148990</v>
      </c>
      <c r="I240" s="10">
        <f t="shared" si="40"/>
        <v>0</v>
      </c>
      <c r="J240" s="10">
        <f t="shared" si="41"/>
        <v>268.01726148822019</v>
      </c>
      <c r="K240" s="10">
        <f t="shared" si="42"/>
        <v>709.82698787083814</v>
      </c>
      <c r="L240" s="10">
        <f t="shared" si="43"/>
        <v>1581225.084499737</v>
      </c>
      <c r="M240" s="10"/>
      <c r="N240" s="72">
        <f t="shared" si="39"/>
        <v>1581225.084499737</v>
      </c>
    </row>
    <row r="241" spans="1:14" x14ac:dyDescent="0.25">
      <c r="A241" s="67"/>
      <c r="B241" s="51" t="s">
        <v>159</v>
      </c>
      <c r="C241" s="35">
        <v>4</v>
      </c>
      <c r="D241" s="55">
        <v>24.103600000000004</v>
      </c>
      <c r="E241" s="128">
        <v>1051</v>
      </c>
      <c r="F241" s="125">
        <v>289210</v>
      </c>
      <c r="G241" s="41">
        <v>100</v>
      </c>
      <c r="H241" s="50">
        <f t="shared" si="44"/>
        <v>289210</v>
      </c>
      <c r="I241" s="10">
        <f t="shared" si="40"/>
        <v>0</v>
      </c>
      <c r="J241" s="10">
        <f t="shared" si="41"/>
        <v>275.17602283539486</v>
      </c>
      <c r="K241" s="10">
        <f t="shared" si="42"/>
        <v>702.66822652366352</v>
      </c>
      <c r="L241" s="10">
        <f t="shared" si="43"/>
        <v>1049377.8060468619</v>
      </c>
      <c r="M241" s="10"/>
      <c r="N241" s="72">
        <f t="shared" si="39"/>
        <v>1049377.8060468619</v>
      </c>
    </row>
    <row r="242" spans="1:14" x14ac:dyDescent="0.25">
      <c r="A242" s="67"/>
      <c r="B242" s="51" t="s">
        <v>160</v>
      </c>
      <c r="C242" s="35">
        <v>4</v>
      </c>
      <c r="D242" s="55">
        <v>28.624899999999997</v>
      </c>
      <c r="E242" s="128">
        <v>1063</v>
      </c>
      <c r="F242" s="125">
        <v>384040</v>
      </c>
      <c r="G242" s="41">
        <v>100</v>
      </c>
      <c r="H242" s="50">
        <f t="shared" si="44"/>
        <v>384040</v>
      </c>
      <c r="I242" s="10">
        <f t="shared" si="40"/>
        <v>0</v>
      </c>
      <c r="J242" s="10">
        <f t="shared" si="41"/>
        <v>361.2793979303857</v>
      </c>
      <c r="K242" s="10">
        <f t="shared" si="42"/>
        <v>616.56485142867268</v>
      </c>
      <c r="L242" s="10">
        <f t="shared" si="43"/>
        <v>966052.1583440199</v>
      </c>
      <c r="M242" s="10"/>
      <c r="N242" s="72">
        <f t="shared" si="39"/>
        <v>966052.1583440199</v>
      </c>
    </row>
    <row r="243" spans="1:14" x14ac:dyDescent="0.25">
      <c r="A243" s="67"/>
      <c r="B243" s="51" t="s">
        <v>758</v>
      </c>
      <c r="C243" s="35">
        <v>4</v>
      </c>
      <c r="D243" s="55">
        <v>32.481199999999994</v>
      </c>
      <c r="E243" s="128">
        <v>2750</v>
      </c>
      <c r="F243" s="125">
        <v>823500</v>
      </c>
      <c r="G243" s="41">
        <v>100</v>
      </c>
      <c r="H243" s="50">
        <f t="shared" si="44"/>
        <v>823500</v>
      </c>
      <c r="I243" s="10">
        <f t="shared" si="40"/>
        <v>0</v>
      </c>
      <c r="J243" s="10">
        <f t="shared" si="41"/>
        <v>299.45454545454544</v>
      </c>
      <c r="K243" s="10">
        <f t="shared" si="42"/>
        <v>678.389703904513</v>
      </c>
      <c r="L243" s="10">
        <f t="shared" si="43"/>
        <v>1272641.6499088048</v>
      </c>
      <c r="M243" s="10"/>
      <c r="N243" s="72">
        <f t="shared" si="39"/>
        <v>1272641.6499088048</v>
      </c>
    </row>
    <row r="244" spans="1:14" x14ac:dyDescent="0.25">
      <c r="A244" s="67"/>
      <c r="B244" s="51" t="s">
        <v>161</v>
      </c>
      <c r="C244" s="35">
        <v>4</v>
      </c>
      <c r="D244" s="55">
        <v>58.170500000000004</v>
      </c>
      <c r="E244" s="128">
        <v>3239</v>
      </c>
      <c r="F244" s="125">
        <v>474160</v>
      </c>
      <c r="G244" s="41">
        <v>100</v>
      </c>
      <c r="H244" s="50">
        <f t="shared" si="44"/>
        <v>474160</v>
      </c>
      <c r="I244" s="10">
        <f t="shared" si="40"/>
        <v>0</v>
      </c>
      <c r="J244" s="10">
        <f t="shared" si="41"/>
        <v>146.39086137696819</v>
      </c>
      <c r="K244" s="10">
        <f t="shared" si="42"/>
        <v>831.45338798209013</v>
      </c>
      <c r="L244" s="10">
        <f t="shared" si="43"/>
        <v>1608698.8975371644</v>
      </c>
      <c r="M244" s="10"/>
      <c r="N244" s="72">
        <f t="shared" si="39"/>
        <v>1608698.8975371644</v>
      </c>
    </row>
    <row r="245" spans="1:14" x14ac:dyDescent="0.25">
      <c r="A245" s="67"/>
      <c r="B245" s="51" t="s">
        <v>162</v>
      </c>
      <c r="C245" s="35">
        <v>4</v>
      </c>
      <c r="D245" s="55">
        <v>36.376199999999997</v>
      </c>
      <c r="E245" s="128">
        <v>1288</v>
      </c>
      <c r="F245" s="125">
        <v>1881290</v>
      </c>
      <c r="G245" s="41">
        <v>100</v>
      </c>
      <c r="H245" s="50">
        <f t="shared" si="44"/>
        <v>1881290</v>
      </c>
      <c r="I245" s="10">
        <f t="shared" si="40"/>
        <v>0</v>
      </c>
      <c r="J245" s="10">
        <f t="shared" si="41"/>
        <v>1460.6288819875776</v>
      </c>
      <c r="K245" s="10">
        <f t="shared" si="42"/>
        <v>-482.78463262851926</v>
      </c>
      <c r="L245" s="10">
        <f t="shared" si="43"/>
        <v>298915.76913176599</v>
      </c>
      <c r="M245" s="10"/>
      <c r="N245" s="72">
        <f t="shared" si="39"/>
        <v>298915.76913176599</v>
      </c>
    </row>
    <row r="246" spans="1:14" x14ac:dyDescent="0.25">
      <c r="A246" s="67"/>
      <c r="B246" s="51" t="s">
        <v>163</v>
      </c>
      <c r="C246" s="35">
        <v>4</v>
      </c>
      <c r="D246" s="55">
        <v>32.705100000000002</v>
      </c>
      <c r="E246" s="128">
        <v>1675</v>
      </c>
      <c r="F246" s="125">
        <v>399790</v>
      </c>
      <c r="G246" s="41">
        <v>100</v>
      </c>
      <c r="H246" s="50">
        <f t="shared" si="44"/>
        <v>399790</v>
      </c>
      <c r="I246" s="10">
        <f t="shared" si="40"/>
        <v>0</v>
      </c>
      <c r="J246" s="10">
        <f t="shared" si="41"/>
        <v>238.68059701492538</v>
      </c>
      <c r="K246" s="10">
        <f t="shared" si="42"/>
        <v>739.16365234413297</v>
      </c>
      <c r="L246" s="10">
        <f t="shared" si="43"/>
        <v>1204609.0658682473</v>
      </c>
      <c r="M246" s="10"/>
      <c r="N246" s="72">
        <f t="shared" si="39"/>
        <v>1204609.0658682473</v>
      </c>
    </row>
    <row r="247" spans="1:14" x14ac:dyDescent="0.25">
      <c r="A247" s="67"/>
      <c r="B247" s="51" t="s">
        <v>164</v>
      </c>
      <c r="C247" s="35">
        <v>4</v>
      </c>
      <c r="D247" s="55">
        <v>35.991799999999998</v>
      </c>
      <c r="E247" s="128">
        <v>1986</v>
      </c>
      <c r="F247" s="125">
        <v>757820</v>
      </c>
      <c r="G247" s="41">
        <v>100</v>
      </c>
      <c r="H247" s="50">
        <f t="shared" si="44"/>
        <v>757820</v>
      </c>
      <c r="I247" s="10">
        <f t="shared" si="40"/>
        <v>0</v>
      </c>
      <c r="J247" s="10">
        <f t="shared" si="41"/>
        <v>381.58106747230613</v>
      </c>
      <c r="K247" s="10">
        <f t="shared" si="42"/>
        <v>596.26318188675225</v>
      </c>
      <c r="L247" s="10">
        <f t="shared" si="43"/>
        <v>1089118.3148723743</v>
      </c>
      <c r="M247" s="10"/>
      <c r="N247" s="72">
        <f t="shared" si="39"/>
        <v>1089118.3148723743</v>
      </c>
    </row>
    <row r="248" spans="1:14" x14ac:dyDescent="0.25">
      <c r="A248" s="67"/>
      <c r="B248" s="51" t="s">
        <v>165</v>
      </c>
      <c r="C248" s="35">
        <v>4</v>
      </c>
      <c r="D248" s="55">
        <v>76.984499999999997</v>
      </c>
      <c r="E248" s="128">
        <v>4315</v>
      </c>
      <c r="F248" s="125">
        <v>1307500</v>
      </c>
      <c r="G248" s="41">
        <v>100</v>
      </c>
      <c r="H248" s="50">
        <f t="shared" si="44"/>
        <v>1307500</v>
      </c>
      <c r="I248" s="10">
        <f t="shared" si="40"/>
        <v>0</v>
      </c>
      <c r="J248" s="10">
        <f t="shared" si="41"/>
        <v>303.01274623406721</v>
      </c>
      <c r="K248" s="10">
        <f t="shared" si="42"/>
        <v>674.83150312499117</v>
      </c>
      <c r="L248" s="10">
        <f t="shared" si="43"/>
        <v>1632756.1802218321</v>
      </c>
      <c r="M248" s="10"/>
      <c r="N248" s="72">
        <f t="shared" si="39"/>
        <v>1632756.1802218321</v>
      </c>
    </row>
    <row r="249" spans="1:14" x14ac:dyDescent="0.25">
      <c r="A249" s="67"/>
      <c r="B249" s="51" t="s">
        <v>759</v>
      </c>
      <c r="C249" s="35">
        <v>4</v>
      </c>
      <c r="D249" s="55">
        <v>37.795300000000005</v>
      </c>
      <c r="E249" s="128">
        <v>2518</v>
      </c>
      <c r="F249" s="125">
        <v>651590</v>
      </c>
      <c r="G249" s="41">
        <v>100</v>
      </c>
      <c r="H249" s="50">
        <f t="shared" si="44"/>
        <v>651590</v>
      </c>
      <c r="I249" s="10">
        <f t="shared" si="40"/>
        <v>0</v>
      </c>
      <c r="J249" s="10">
        <f t="shared" si="41"/>
        <v>258.77283558379668</v>
      </c>
      <c r="K249" s="10">
        <f t="shared" si="42"/>
        <v>719.0714137752617</v>
      </c>
      <c r="L249" s="10">
        <f t="shared" si="43"/>
        <v>1309292.7979543637</v>
      </c>
      <c r="M249" s="10"/>
      <c r="N249" s="72">
        <f t="shared" si="39"/>
        <v>1309292.7979543637</v>
      </c>
    </row>
    <row r="250" spans="1:14" x14ac:dyDescent="0.25">
      <c r="A250" s="67"/>
      <c r="B250" s="51" t="s">
        <v>760</v>
      </c>
      <c r="C250" s="35">
        <v>4</v>
      </c>
      <c r="D250" s="55">
        <v>12.696099999999999</v>
      </c>
      <c r="E250" s="128">
        <v>637</v>
      </c>
      <c r="F250" s="125">
        <v>157430</v>
      </c>
      <c r="G250" s="41">
        <v>100</v>
      </c>
      <c r="H250" s="50">
        <f t="shared" si="44"/>
        <v>157430</v>
      </c>
      <c r="I250" s="10">
        <f t="shared" si="40"/>
        <v>0</v>
      </c>
      <c r="J250" s="10">
        <f t="shared" si="41"/>
        <v>247.14285714285714</v>
      </c>
      <c r="K250" s="10">
        <f t="shared" si="42"/>
        <v>730.70139221620127</v>
      </c>
      <c r="L250" s="10">
        <f t="shared" si="43"/>
        <v>987257.83882642433</v>
      </c>
      <c r="M250" s="10"/>
      <c r="N250" s="72">
        <f t="shared" si="39"/>
        <v>987257.83882642433</v>
      </c>
    </row>
    <row r="251" spans="1:14" x14ac:dyDescent="0.25">
      <c r="A251" s="67"/>
      <c r="B251" s="51" t="s">
        <v>166</v>
      </c>
      <c r="C251" s="35">
        <v>4</v>
      </c>
      <c r="D251" s="55">
        <v>65.192599999999999</v>
      </c>
      <c r="E251" s="128">
        <v>3875</v>
      </c>
      <c r="F251" s="125">
        <v>2408760</v>
      </c>
      <c r="G251" s="41">
        <v>100</v>
      </c>
      <c r="H251" s="50">
        <f t="shared" si="44"/>
        <v>2408760</v>
      </c>
      <c r="I251" s="10">
        <f t="shared" si="40"/>
        <v>0</v>
      </c>
      <c r="J251" s="10">
        <f t="shared" si="41"/>
        <v>621.61548387096775</v>
      </c>
      <c r="K251" s="10">
        <f t="shared" si="42"/>
        <v>356.22876548809063</v>
      </c>
      <c r="L251" s="10">
        <f t="shared" si="43"/>
        <v>1158611.2784111679</v>
      </c>
      <c r="M251" s="10"/>
      <c r="N251" s="72">
        <f t="shared" si="39"/>
        <v>1158611.2784111679</v>
      </c>
    </row>
    <row r="252" spans="1:14" x14ac:dyDescent="0.25">
      <c r="A252" s="67"/>
      <c r="B252" s="51" t="s">
        <v>167</v>
      </c>
      <c r="C252" s="35">
        <v>4</v>
      </c>
      <c r="D252" s="55">
        <v>60.270100000000006</v>
      </c>
      <c r="E252" s="128">
        <v>4082</v>
      </c>
      <c r="F252" s="125">
        <v>1324650</v>
      </c>
      <c r="G252" s="41">
        <v>100</v>
      </c>
      <c r="H252" s="50">
        <f t="shared" si="44"/>
        <v>1324650</v>
      </c>
      <c r="I252" s="10">
        <f t="shared" si="40"/>
        <v>0</v>
      </c>
      <c r="J252" s="10">
        <f t="shared" si="41"/>
        <v>324.51004409603138</v>
      </c>
      <c r="K252" s="10">
        <f t="shared" si="42"/>
        <v>653.334205263027</v>
      </c>
      <c r="L252" s="10">
        <f t="shared" si="43"/>
        <v>1516961.6776984334</v>
      </c>
      <c r="M252" s="10"/>
      <c r="N252" s="72">
        <f t="shared" si="39"/>
        <v>1516961.6776984334</v>
      </c>
    </row>
    <row r="253" spans="1:14" x14ac:dyDescent="0.25">
      <c r="A253" s="67"/>
      <c r="B253" s="51" t="s">
        <v>168</v>
      </c>
      <c r="C253" s="35">
        <v>4</v>
      </c>
      <c r="D253" s="55">
        <v>65.196699999999993</v>
      </c>
      <c r="E253" s="128">
        <v>1536</v>
      </c>
      <c r="F253" s="125">
        <v>393810</v>
      </c>
      <c r="G253" s="41">
        <v>100</v>
      </c>
      <c r="H253" s="50">
        <f t="shared" si="44"/>
        <v>393810</v>
      </c>
      <c r="I253" s="10">
        <f t="shared" si="40"/>
        <v>0</v>
      </c>
      <c r="J253" s="10">
        <f t="shared" si="41"/>
        <v>256.38671875</v>
      </c>
      <c r="K253" s="10">
        <f t="shared" si="42"/>
        <v>721.45753060905838</v>
      </c>
      <c r="L253" s="10">
        <f t="shared" si="43"/>
        <v>1282585.3597281706</v>
      </c>
      <c r="M253" s="10"/>
      <c r="N253" s="72">
        <f t="shared" si="39"/>
        <v>1282585.3597281706</v>
      </c>
    </row>
    <row r="254" spans="1:14" x14ac:dyDescent="0.25">
      <c r="A254" s="67"/>
      <c r="B254" s="51" t="s">
        <v>169</v>
      </c>
      <c r="C254" s="35">
        <v>4</v>
      </c>
      <c r="D254" s="55">
        <v>32.4041</v>
      </c>
      <c r="E254" s="128">
        <v>2407</v>
      </c>
      <c r="F254" s="125">
        <v>731580</v>
      </c>
      <c r="G254" s="41">
        <v>100</v>
      </c>
      <c r="H254" s="50">
        <f t="shared" si="44"/>
        <v>731580</v>
      </c>
      <c r="I254" s="10">
        <f t="shared" si="40"/>
        <v>0</v>
      </c>
      <c r="J254" s="10">
        <f t="shared" si="41"/>
        <v>303.93851267137518</v>
      </c>
      <c r="K254" s="10">
        <f t="shared" si="42"/>
        <v>673.9057366876832</v>
      </c>
      <c r="L254" s="10">
        <f t="shared" si="43"/>
        <v>1222350.0459983426</v>
      </c>
      <c r="M254" s="10"/>
      <c r="N254" s="72">
        <f t="shared" si="39"/>
        <v>1222350.0459983426</v>
      </c>
    </row>
    <row r="255" spans="1:14" x14ac:dyDescent="0.25">
      <c r="A255" s="67"/>
      <c r="B255" s="51" t="s">
        <v>170</v>
      </c>
      <c r="C255" s="35">
        <v>4</v>
      </c>
      <c r="D255" s="55">
        <v>67.829499999999996</v>
      </c>
      <c r="E255" s="128">
        <v>4232</v>
      </c>
      <c r="F255" s="125">
        <v>1055220</v>
      </c>
      <c r="G255" s="41">
        <v>100</v>
      </c>
      <c r="H255" s="50">
        <f t="shared" si="44"/>
        <v>1055220</v>
      </c>
      <c r="I255" s="10">
        <f t="shared" si="40"/>
        <v>0</v>
      </c>
      <c r="J255" s="10">
        <f t="shared" si="41"/>
        <v>249.34310018903591</v>
      </c>
      <c r="K255" s="10">
        <f t="shared" si="42"/>
        <v>728.50114917002247</v>
      </c>
      <c r="L255" s="10">
        <f t="shared" si="43"/>
        <v>1652041.2372159653</v>
      </c>
      <c r="M255" s="10"/>
      <c r="N255" s="72">
        <f t="shared" si="39"/>
        <v>1652041.2372159653</v>
      </c>
    </row>
    <row r="256" spans="1:14" x14ac:dyDescent="0.25">
      <c r="A256" s="67"/>
      <c r="B256" s="51"/>
      <c r="C256" s="35"/>
      <c r="D256" s="55">
        <v>0</v>
      </c>
      <c r="E256" s="130"/>
      <c r="F256" s="73"/>
      <c r="G256" s="41"/>
      <c r="H256" s="73"/>
      <c r="I256" s="74"/>
      <c r="J256" s="74"/>
      <c r="K256" s="10"/>
      <c r="L256" s="10"/>
      <c r="M256" s="10"/>
      <c r="N256" s="72"/>
    </row>
    <row r="257" spans="1:14" x14ac:dyDescent="0.25">
      <c r="A257" s="70" t="s">
        <v>173</v>
      </c>
      <c r="B257" s="43" t="s">
        <v>2</v>
      </c>
      <c r="C257" s="44"/>
      <c r="D257" s="3">
        <v>923.69960000000003</v>
      </c>
      <c r="E257" s="131">
        <f>E258</f>
        <v>53381</v>
      </c>
      <c r="F257" s="37">
        <v>0</v>
      </c>
      <c r="G257" s="41"/>
      <c r="H257" s="37">
        <f>H259</f>
        <v>6529910</v>
      </c>
      <c r="I257" s="8">
        <f>I259</f>
        <v>-6529910</v>
      </c>
      <c r="J257" s="8"/>
      <c r="K257" s="10"/>
      <c r="L257" s="10"/>
      <c r="M257" s="9">
        <f>M259</f>
        <v>34692798.296278521</v>
      </c>
      <c r="N257" s="68">
        <f t="shared" ref="N257:N308" si="45">L257+M257</f>
        <v>34692798.296278521</v>
      </c>
    </row>
    <row r="258" spans="1:14" x14ac:dyDescent="0.25">
      <c r="A258" s="70" t="s">
        <v>173</v>
      </c>
      <c r="B258" s="43" t="s">
        <v>3</v>
      </c>
      <c r="C258" s="44"/>
      <c r="D258" s="3">
        <v>923.69960000000003</v>
      </c>
      <c r="E258" s="131">
        <f>SUM(E260:E282)</f>
        <v>53381</v>
      </c>
      <c r="F258" s="37">
        <f>SUM(F260:F282)</f>
        <v>37139600</v>
      </c>
      <c r="G258" s="41"/>
      <c r="H258" s="37">
        <f>SUM(H260:H282)</f>
        <v>24079780</v>
      </c>
      <c r="I258" s="8">
        <f>SUM(I260:I282)</f>
        <v>13059820</v>
      </c>
      <c r="J258" s="8"/>
      <c r="K258" s="10"/>
      <c r="L258" s="8">
        <f>SUM(L260:L282)</f>
        <v>28043314.095895164</v>
      </c>
      <c r="M258" s="10"/>
      <c r="N258" s="68">
        <f t="shared" si="45"/>
        <v>28043314.095895164</v>
      </c>
    </row>
    <row r="259" spans="1:14" x14ac:dyDescent="0.25">
      <c r="A259" s="67"/>
      <c r="B259" s="51" t="s">
        <v>26</v>
      </c>
      <c r="C259" s="35">
        <v>2</v>
      </c>
      <c r="D259" s="55">
        <v>0</v>
      </c>
      <c r="E259" s="132"/>
      <c r="F259" s="50">
        <v>0</v>
      </c>
      <c r="G259" s="41">
        <v>25</v>
      </c>
      <c r="H259" s="50">
        <f>F263*G259/100</f>
        <v>6529910</v>
      </c>
      <c r="I259" s="10">
        <f t="shared" ref="I259:I282" si="46">F259-H259</f>
        <v>-6529910</v>
      </c>
      <c r="J259" s="10"/>
      <c r="K259" s="10"/>
      <c r="L259" s="10"/>
      <c r="M259" s="10">
        <f>($L$7*$L$8*E257/$L$10)+($L$7*$L$9*D257/$L$11)</f>
        <v>34692798.296278521</v>
      </c>
      <c r="N259" s="72">
        <f t="shared" si="45"/>
        <v>34692798.296278521</v>
      </c>
    </row>
    <row r="260" spans="1:14" x14ac:dyDescent="0.25">
      <c r="A260" s="67"/>
      <c r="B260" s="51" t="s">
        <v>174</v>
      </c>
      <c r="C260" s="35">
        <v>4</v>
      </c>
      <c r="D260" s="55">
        <v>31.286999999999999</v>
      </c>
      <c r="E260" s="128">
        <v>1829</v>
      </c>
      <c r="F260" s="125">
        <v>445490</v>
      </c>
      <c r="G260" s="41">
        <v>100</v>
      </c>
      <c r="H260" s="50">
        <f t="shared" ref="H260:H282" si="47">F260*G260/100</f>
        <v>445490</v>
      </c>
      <c r="I260" s="10">
        <f t="shared" si="46"/>
        <v>0</v>
      </c>
      <c r="J260" s="10">
        <f t="shared" ref="J260:J282" si="48">F260/E260</f>
        <v>243.57025697102242</v>
      </c>
      <c r="K260" s="10">
        <f t="shared" ref="K260:K282" si="49">$J$11*$J$19-J260</f>
        <v>734.27399238803594</v>
      </c>
      <c r="L260" s="10">
        <f t="shared" ref="L260:L282" si="50">IF(K260&gt;0,$J$7*$J$8*(K260/$K$19),0)+$J$7*$J$9*(E260/$E$19)+$J$7*$J$10*(D260/$D$19)</f>
        <v>1213851.8491112648</v>
      </c>
      <c r="M260" s="10"/>
      <c r="N260" s="72">
        <f t="shared" si="45"/>
        <v>1213851.8491112648</v>
      </c>
    </row>
    <row r="261" spans="1:14" x14ac:dyDescent="0.25">
      <c r="A261" s="67"/>
      <c r="B261" s="51" t="s">
        <v>761</v>
      </c>
      <c r="C261" s="35">
        <v>4</v>
      </c>
      <c r="D261" s="55">
        <v>45.492799999999995</v>
      </c>
      <c r="E261" s="128">
        <v>2188</v>
      </c>
      <c r="F261" s="125">
        <v>460740</v>
      </c>
      <c r="G261" s="41">
        <v>100</v>
      </c>
      <c r="H261" s="50">
        <f t="shared" si="47"/>
        <v>460740</v>
      </c>
      <c r="I261" s="10">
        <f t="shared" si="46"/>
        <v>0</v>
      </c>
      <c r="J261" s="10">
        <f t="shared" si="48"/>
        <v>210.57586837294332</v>
      </c>
      <c r="K261" s="10">
        <f t="shared" si="49"/>
        <v>767.26838098611506</v>
      </c>
      <c r="L261" s="10">
        <f t="shared" si="50"/>
        <v>1350564.7320260729</v>
      </c>
      <c r="M261" s="10"/>
      <c r="N261" s="72">
        <f t="shared" si="45"/>
        <v>1350564.7320260729</v>
      </c>
    </row>
    <row r="262" spans="1:14" x14ac:dyDescent="0.25">
      <c r="A262" s="67"/>
      <c r="B262" s="51" t="s">
        <v>175</v>
      </c>
      <c r="C262" s="35">
        <v>4</v>
      </c>
      <c r="D262" s="55">
        <v>49.9925</v>
      </c>
      <c r="E262" s="128">
        <v>1795</v>
      </c>
      <c r="F262" s="125">
        <v>353040</v>
      </c>
      <c r="G262" s="41">
        <v>100</v>
      </c>
      <c r="H262" s="50">
        <f t="shared" si="47"/>
        <v>353040</v>
      </c>
      <c r="I262" s="10">
        <f t="shared" si="46"/>
        <v>0</v>
      </c>
      <c r="J262" s="10">
        <f t="shared" si="48"/>
        <v>196.67966573816156</v>
      </c>
      <c r="K262" s="10">
        <f t="shared" si="49"/>
        <v>781.16458362089679</v>
      </c>
      <c r="L262" s="10">
        <f t="shared" si="50"/>
        <v>1331812.8852233991</v>
      </c>
      <c r="M262" s="10"/>
      <c r="N262" s="72">
        <f t="shared" si="45"/>
        <v>1331812.8852233991</v>
      </c>
    </row>
    <row r="263" spans="1:14" x14ac:dyDescent="0.25">
      <c r="A263" s="67"/>
      <c r="B263" s="51" t="s">
        <v>889</v>
      </c>
      <c r="C263" s="35">
        <v>3</v>
      </c>
      <c r="D263" s="55">
        <v>146.12969999999999</v>
      </c>
      <c r="E263" s="128">
        <v>13566</v>
      </c>
      <c r="F263" s="125">
        <v>26119640</v>
      </c>
      <c r="G263" s="41">
        <v>50</v>
      </c>
      <c r="H263" s="50">
        <f t="shared" si="47"/>
        <v>13059820</v>
      </c>
      <c r="I263" s="10">
        <f t="shared" si="46"/>
        <v>13059820</v>
      </c>
      <c r="J263" s="10">
        <f t="shared" si="48"/>
        <v>1925.3752027126641</v>
      </c>
      <c r="K263" s="10">
        <f t="shared" si="49"/>
        <v>-947.5309533536057</v>
      </c>
      <c r="L263" s="10">
        <f t="shared" si="50"/>
        <v>2295561.5907041049</v>
      </c>
      <c r="M263" s="10"/>
      <c r="N263" s="72">
        <f t="shared" si="45"/>
        <v>2295561.5907041049</v>
      </c>
    </row>
    <row r="264" spans="1:14" x14ac:dyDescent="0.25">
      <c r="A264" s="67"/>
      <c r="B264" s="51" t="s">
        <v>176</v>
      </c>
      <c r="C264" s="35">
        <v>4</v>
      </c>
      <c r="D264" s="55">
        <v>44.4619</v>
      </c>
      <c r="E264" s="128">
        <v>1601</v>
      </c>
      <c r="F264" s="125">
        <v>381000</v>
      </c>
      <c r="G264" s="41">
        <v>100</v>
      </c>
      <c r="H264" s="50">
        <f t="shared" si="47"/>
        <v>381000</v>
      </c>
      <c r="I264" s="10">
        <f t="shared" si="46"/>
        <v>0</v>
      </c>
      <c r="J264" s="10">
        <f t="shared" si="48"/>
        <v>237.97626483447846</v>
      </c>
      <c r="K264" s="10">
        <f t="shared" si="49"/>
        <v>739.86798452457992</v>
      </c>
      <c r="L264" s="10">
        <f t="shared" si="50"/>
        <v>1238086.4001173228</v>
      </c>
      <c r="M264" s="10"/>
      <c r="N264" s="72">
        <f t="shared" si="45"/>
        <v>1238086.4001173228</v>
      </c>
    </row>
    <row r="265" spans="1:14" x14ac:dyDescent="0.25">
      <c r="A265" s="67"/>
      <c r="B265" s="51" t="s">
        <v>177</v>
      </c>
      <c r="C265" s="35">
        <v>4</v>
      </c>
      <c r="D265" s="55">
        <v>12.8087</v>
      </c>
      <c r="E265" s="128">
        <v>639</v>
      </c>
      <c r="F265" s="125">
        <v>368120</v>
      </c>
      <c r="G265" s="41">
        <v>100</v>
      </c>
      <c r="H265" s="50">
        <f t="shared" si="47"/>
        <v>368120</v>
      </c>
      <c r="I265" s="10">
        <f t="shared" si="46"/>
        <v>0</v>
      </c>
      <c r="J265" s="10">
        <f t="shared" si="48"/>
        <v>576.08763693270737</v>
      </c>
      <c r="K265" s="10">
        <f t="shared" si="49"/>
        <v>401.75661242635101</v>
      </c>
      <c r="L265" s="10">
        <f t="shared" si="50"/>
        <v>601458.62285084848</v>
      </c>
      <c r="M265" s="10"/>
      <c r="N265" s="72">
        <f t="shared" si="45"/>
        <v>601458.62285084848</v>
      </c>
    </row>
    <row r="266" spans="1:14" x14ac:dyDescent="0.25">
      <c r="A266" s="67"/>
      <c r="B266" s="51" t="s">
        <v>178</v>
      </c>
      <c r="C266" s="35">
        <v>4</v>
      </c>
      <c r="D266" s="55">
        <v>40.336600000000004</v>
      </c>
      <c r="E266" s="128">
        <v>1554</v>
      </c>
      <c r="F266" s="125">
        <v>177210</v>
      </c>
      <c r="G266" s="41">
        <v>100</v>
      </c>
      <c r="H266" s="50">
        <f t="shared" si="47"/>
        <v>177210</v>
      </c>
      <c r="I266" s="10">
        <f t="shared" si="46"/>
        <v>0</v>
      </c>
      <c r="J266" s="10">
        <f t="shared" si="48"/>
        <v>114.03474903474904</v>
      </c>
      <c r="K266" s="10">
        <f t="shared" si="49"/>
        <v>863.80950032430928</v>
      </c>
      <c r="L266" s="10">
        <f t="shared" si="50"/>
        <v>1362725.6687576529</v>
      </c>
      <c r="M266" s="10"/>
      <c r="N266" s="72">
        <f t="shared" si="45"/>
        <v>1362725.6687576529</v>
      </c>
    </row>
    <row r="267" spans="1:14" x14ac:dyDescent="0.25">
      <c r="A267" s="67"/>
      <c r="B267" s="51" t="s">
        <v>762</v>
      </c>
      <c r="C267" s="35">
        <v>4</v>
      </c>
      <c r="D267" s="55">
        <v>44.004200000000004</v>
      </c>
      <c r="E267" s="128">
        <v>2187</v>
      </c>
      <c r="F267" s="125">
        <v>831010</v>
      </c>
      <c r="G267" s="41">
        <v>100</v>
      </c>
      <c r="H267" s="50">
        <f t="shared" si="47"/>
        <v>831010</v>
      </c>
      <c r="I267" s="10">
        <f t="shared" si="46"/>
        <v>0</v>
      </c>
      <c r="J267" s="10">
        <f t="shared" si="48"/>
        <v>379.97713763145862</v>
      </c>
      <c r="K267" s="10">
        <f t="shared" si="49"/>
        <v>597.86711172759976</v>
      </c>
      <c r="L267" s="10">
        <f t="shared" si="50"/>
        <v>1146054.5658374382</v>
      </c>
      <c r="M267" s="10"/>
      <c r="N267" s="72">
        <f t="shared" si="45"/>
        <v>1146054.5658374382</v>
      </c>
    </row>
    <row r="268" spans="1:14" x14ac:dyDescent="0.25">
      <c r="A268" s="67"/>
      <c r="B268" s="51" t="s">
        <v>179</v>
      </c>
      <c r="C268" s="35">
        <v>4</v>
      </c>
      <c r="D268" s="55">
        <v>55.929899999999996</v>
      </c>
      <c r="E268" s="128">
        <v>4905</v>
      </c>
      <c r="F268" s="125">
        <v>1199190</v>
      </c>
      <c r="G268" s="41">
        <v>100</v>
      </c>
      <c r="H268" s="50">
        <f t="shared" si="47"/>
        <v>1199190</v>
      </c>
      <c r="I268" s="10">
        <f t="shared" si="46"/>
        <v>0</v>
      </c>
      <c r="J268" s="10">
        <f t="shared" si="48"/>
        <v>244.48318042813455</v>
      </c>
      <c r="K268" s="10">
        <f t="shared" si="49"/>
        <v>733.36106893092381</v>
      </c>
      <c r="L268" s="10">
        <f t="shared" si="50"/>
        <v>1702729.9753896378</v>
      </c>
      <c r="M268" s="10"/>
      <c r="N268" s="72">
        <f t="shared" si="45"/>
        <v>1702729.9753896378</v>
      </c>
    </row>
    <row r="269" spans="1:14" x14ac:dyDescent="0.25">
      <c r="A269" s="67"/>
      <c r="B269" s="51" t="s">
        <v>180</v>
      </c>
      <c r="C269" s="35">
        <v>4</v>
      </c>
      <c r="D269" s="55">
        <v>46.283000000000001</v>
      </c>
      <c r="E269" s="128">
        <v>2025</v>
      </c>
      <c r="F269" s="125">
        <v>753580</v>
      </c>
      <c r="G269" s="41">
        <v>100</v>
      </c>
      <c r="H269" s="50">
        <f t="shared" si="47"/>
        <v>753580</v>
      </c>
      <c r="I269" s="10">
        <f t="shared" si="46"/>
        <v>0</v>
      </c>
      <c r="J269" s="10">
        <f t="shared" si="48"/>
        <v>372.13827160493827</v>
      </c>
      <c r="K269" s="10">
        <f t="shared" si="49"/>
        <v>605.70597775412011</v>
      </c>
      <c r="L269" s="10">
        <f t="shared" si="50"/>
        <v>1142330.0421031381</v>
      </c>
      <c r="M269" s="10"/>
      <c r="N269" s="72">
        <f t="shared" si="45"/>
        <v>1142330.0421031381</v>
      </c>
    </row>
    <row r="270" spans="1:14" x14ac:dyDescent="0.25">
      <c r="A270" s="67"/>
      <c r="B270" s="51" t="s">
        <v>181</v>
      </c>
      <c r="C270" s="35">
        <v>4</v>
      </c>
      <c r="D270" s="55">
        <v>40.415599999999998</v>
      </c>
      <c r="E270" s="128">
        <v>1506</v>
      </c>
      <c r="F270" s="125">
        <v>351770</v>
      </c>
      <c r="G270" s="41">
        <v>100</v>
      </c>
      <c r="H270" s="50">
        <f t="shared" si="47"/>
        <v>351770</v>
      </c>
      <c r="I270" s="10">
        <f t="shared" si="46"/>
        <v>0</v>
      </c>
      <c r="J270" s="10">
        <f t="shared" si="48"/>
        <v>233.57901726427622</v>
      </c>
      <c r="K270" s="10">
        <f t="shared" si="49"/>
        <v>744.26523209478216</v>
      </c>
      <c r="L270" s="10">
        <f t="shared" si="50"/>
        <v>1216299.8557646407</v>
      </c>
      <c r="M270" s="10"/>
      <c r="N270" s="72">
        <f t="shared" si="45"/>
        <v>1216299.8557646407</v>
      </c>
    </row>
    <row r="271" spans="1:14" x14ac:dyDescent="0.25">
      <c r="A271" s="67"/>
      <c r="B271" s="51" t="s">
        <v>182</v>
      </c>
      <c r="C271" s="35">
        <v>4</v>
      </c>
      <c r="D271" s="55">
        <v>11.5463</v>
      </c>
      <c r="E271" s="128">
        <v>737</v>
      </c>
      <c r="F271" s="125">
        <v>142810</v>
      </c>
      <c r="G271" s="41">
        <v>100</v>
      </c>
      <c r="H271" s="50">
        <f t="shared" si="47"/>
        <v>142810</v>
      </c>
      <c r="I271" s="10">
        <f t="shared" si="46"/>
        <v>0</v>
      </c>
      <c r="J271" s="10">
        <f t="shared" si="48"/>
        <v>193.77204884667572</v>
      </c>
      <c r="K271" s="10">
        <f t="shared" si="49"/>
        <v>784.07220051238266</v>
      </c>
      <c r="L271" s="10">
        <f t="shared" si="50"/>
        <v>1058869.5535606407</v>
      </c>
      <c r="M271" s="10"/>
      <c r="N271" s="72">
        <f t="shared" si="45"/>
        <v>1058869.5535606407</v>
      </c>
    </row>
    <row r="272" spans="1:14" x14ac:dyDescent="0.25">
      <c r="A272" s="67"/>
      <c r="B272" s="51" t="s">
        <v>183</v>
      </c>
      <c r="C272" s="35">
        <v>4</v>
      </c>
      <c r="D272" s="55">
        <v>52.649300000000004</v>
      </c>
      <c r="E272" s="128">
        <v>1726</v>
      </c>
      <c r="F272" s="125">
        <v>370800</v>
      </c>
      <c r="G272" s="41">
        <v>100</v>
      </c>
      <c r="H272" s="50">
        <f t="shared" si="47"/>
        <v>370800</v>
      </c>
      <c r="I272" s="10">
        <f t="shared" si="46"/>
        <v>0</v>
      </c>
      <c r="J272" s="10">
        <f t="shared" si="48"/>
        <v>214.83198146002317</v>
      </c>
      <c r="K272" s="10">
        <f t="shared" si="49"/>
        <v>763.01226789903524</v>
      </c>
      <c r="L272" s="10">
        <f t="shared" si="50"/>
        <v>1311044.7242912352</v>
      </c>
      <c r="M272" s="10"/>
      <c r="N272" s="72">
        <f t="shared" si="45"/>
        <v>1311044.7242912352</v>
      </c>
    </row>
    <row r="273" spans="1:14" x14ac:dyDescent="0.25">
      <c r="A273" s="67"/>
      <c r="B273" s="51" t="s">
        <v>184</v>
      </c>
      <c r="C273" s="35">
        <v>4</v>
      </c>
      <c r="D273" s="55">
        <v>21.676100000000002</v>
      </c>
      <c r="E273" s="128">
        <v>1799</v>
      </c>
      <c r="F273" s="125">
        <v>460530</v>
      </c>
      <c r="G273" s="41">
        <v>100</v>
      </c>
      <c r="H273" s="50">
        <f t="shared" si="47"/>
        <v>460530</v>
      </c>
      <c r="I273" s="10">
        <f t="shared" si="46"/>
        <v>0</v>
      </c>
      <c r="J273" s="10">
        <f t="shared" si="48"/>
        <v>255.99221789883268</v>
      </c>
      <c r="K273" s="10">
        <f t="shared" si="49"/>
        <v>721.8520314602257</v>
      </c>
      <c r="L273" s="10">
        <f t="shared" si="50"/>
        <v>1160761.9730870349</v>
      </c>
      <c r="M273" s="10"/>
      <c r="N273" s="72">
        <f t="shared" si="45"/>
        <v>1160761.9730870349</v>
      </c>
    </row>
    <row r="274" spans="1:14" x14ac:dyDescent="0.25">
      <c r="A274" s="67"/>
      <c r="B274" s="51" t="s">
        <v>185</v>
      </c>
      <c r="C274" s="35">
        <v>4</v>
      </c>
      <c r="D274" s="55">
        <v>42.465600000000009</v>
      </c>
      <c r="E274" s="128">
        <v>3097</v>
      </c>
      <c r="F274" s="125">
        <v>1433360</v>
      </c>
      <c r="G274" s="41">
        <v>100</v>
      </c>
      <c r="H274" s="50">
        <f t="shared" si="47"/>
        <v>1433360</v>
      </c>
      <c r="I274" s="10">
        <f t="shared" si="46"/>
        <v>0</v>
      </c>
      <c r="J274" s="10">
        <f t="shared" si="48"/>
        <v>462.82208588957053</v>
      </c>
      <c r="K274" s="10">
        <f t="shared" si="49"/>
        <v>515.02216346948785</v>
      </c>
      <c r="L274" s="10">
        <f t="shared" si="50"/>
        <v>1161901.0497112493</v>
      </c>
      <c r="M274" s="10"/>
      <c r="N274" s="72">
        <f t="shared" si="45"/>
        <v>1161901.0497112493</v>
      </c>
    </row>
    <row r="275" spans="1:14" x14ac:dyDescent="0.25">
      <c r="A275" s="67"/>
      <c r="B275" s="51" t="s">
        <v>186</v>
      </c>
      <c r="C275" s="35">
        <v>4</v>
      </c>
      <c r="D275" s="55">
        <v>18.5396</v>
      </c>
      <c r="E275" s="128">
        <v>1502</v>
      </c>
      <c r="F275" s="125">
        <v>347740</v>
      </c>
      <c r="G275" s="41">
        <v>100</v>
      </c>
      <c r="H275" s="50">
        <f t="shared" si="47"/>
        <v>347740</v>
      </c>
      <c r="I275" s="10">
        <f t="shared" si="46"/>
        <v>0</v>
      </c>
      <c r="J275" s="10">
        <f t="shared" si="48"/>
        <v>231.5179760319574</v>
      </c>
      <c r="K275" s="10">
        <f t="shared" si="49"/>
        <v>746.32627332710103</v>
      </c>
      <c r="L275" s="10">
        <f t="shared" si="50"/>
        <v>1139484.8703051677</v>
      </c>
      <c r="M275" s="10"/>
      <c r="N275" s="72">
        <f t="shared" si="45"/>
        <v>1139484.8703051677</v>
      </c>
    </row>
    <row r="276" spans="1:14" x14ac:dyDescent="0.25">
      <c r="A276" s="67"/>
      <c r="B276" s="51" t="s">
        <v>187</v>
      </c>
      <c r="C276" s="35">
        <v>4</v>
      </c>
      <c r="D276" s="55">
        <v>29.806500000000003</v>
      </c>
      <c r="E276" s="128">
        <v>2250</v>
      </c>
      <c r="F276" s="125">
        <v>467260</v>
      </c>
      <c r="G276" s="41">
        <v>100</v>
      </c>
      <c r="H276" s="50">
        <f t="shared" si="47"/>
        <v>467260</v>
      </c>
      <c r="I276" s="10">
        <f t="shared" si="46"/>
        <v>0</v>
      </c>
      <c r="J276" s="10">
        <f t="shared" si="48"/>
        <v>207.67111111111112</v>
      </c>
      <c r="K276" s="10">
        <f t="shared" si="49"/>
        <v>770.17313824794724</v>
      </c>
      <c r="L276" s="10">
        <f t="shared" si="50"/>
        <v>1305622.9278105304</v>
      </c>
      <c r="M276" s="10"/>
      <c r="N276" s="72">
        <f t="shared" si="45"/>
        <v>1305622.9278105304</v>
      </c>
    </row>
    <row r="277" spans="1:14" x14ac:dyDescent="0.25">
      <c r="A277" s="67"/>
      <c r="B277" s="51" t="s">
        <v>188</v>
      </c>
      <c r="C277" s="35">
        <v>4</v>
      </c>
      <c r="D277" s="55">
        <v>30.100700000000003</v>
      </c>
      <c r="E277" s="128">
        <v>1904</v>
      </c>
      <c r="F277" s="125">
        <v>434530</v>
      </c>
      <c r="G277" s="41">
        <v>100</v>
      </c>
      <c r="H277" s="50">
        <f t="shared" si="47"/>
        <v>434530</v>
      </c>
      <c r="I277" s="10">
        <f t="shared" si="46"/>
        <v>0</v>
      </c>
      <c r="J277" s="10">
        <f t="shared" si="48"/>
        <v>228.21953781512605</v>
      </c>
      <c r="K277" s="10">
        <f t="shared" si="49"/>
        <v>749.62471154393234</v>
      </c>
      <c r="L277" s="10">
        <f t="shared" si="50"/>
        <v>1237402.4259664135</v>
      </c>
      <c r="M277" s="10"/>
      <c r="N277" s="72">
        <f t="shared" si="45"/>
        <v>1237402.4259664135</v>
      </c>
    </row>
    <row r="278" spans="1:14" x14ac:dyDescent="0.25">
      <c r="A278" s="67"/>
      <c r="B278" s="51" t="s">
        <v>763</v>
      </c>
      <c r="C278" s="35">
        <v>4</v>
      </c>
      <c r="D278" s="55">
        <v>61.915500000000002</v>
      </c>
      <c r="E278" s="128">
        <v>3416</v>
      </c>
      <c r="F278" s="125">
        <v>745770</v>
      </c>
      <c r="G278" s="41">
        <v>100</v>
      </c>
      <c r="H278" s="50">
        <f t="shared" si="47"/>
        <v>745770</v>
      </c>
      <c r="I278" s="10">
        <f t="shared" si="46"/>
        <v>0</v>
      </c>
      <c r="J278" s="10">
        <f t="shared" si="48"/>
        <v>218.31674473067915</v>
      </c>
      <c r="K278" s="10">
        <f t="shared" si="49"/>
        <v>759.52750462837923</v>
      </c>
      <c r="L278" s="10">
        <f t="shared" si="50"/>
        <v>1560761.6808768297</v>
      </c>
      <c r="M278" s="10"/>
      <c r="N278" s="72">
        <f t="shared" si="45"/>
        <v>1560761.6808768297</v>
      </c>
    </row>
    <row r="279" spans="1:14" x14ac:dyDescent="0.25">
      <c r="A279" s="67"/>
      <c r="B279" s="51" t="s">
        <v>189</v>
      </c>
      <c r="C279" s="35">
        <v>4</v>
      </c>
      <c r="D279" s="55">
        <v>14.279399999999999</v>
      </c>
      <c r="E279" s="128">
        <v>757</v>
      </c>
      <c r="F279" s="125">
        <v>71800</v>
      </c>
      <c r="G279" s="41">
        <v>100</v>
      </c>
      <c r="H279" s="50">
        <f t="shared" si="47"/>
        <v>71800</v>
      </c>
      <c r="I279" s="10">
        <f t="shared" si="46"/>
        <v>0</v>
      </c>
      <c r="J279" s="10">
        <f t="shared" si="48"/>
        <v>94.848084544253638</v>
      </c>
      <c r="K279" s="10">
        <f t="shared" si="49"/>
        <v>882.99616481480473</v>
      </c>
      <c r="L279" s="10">
        <f t="shared" si="50"/>
        <v>1187535.1219035371</v>
      </c>
      <c r="M279" s="10"/>
      <c r="N279" s="72">
        <f t="shared" si="45"/>
        <v>1187535.1219035371</v>
      </c>
    </row>
    <row r="280" spans="1:14" x14ac:dyDescent="0.25">
      <c r="A280" s="67"/>
      <c r="B280" s="51" t="s">
        <v>190</v>
      </c>
      <c r="C280" s="35">
        <v>4</v>
      </c>
      <c r="D280" s="55">
        <v>23.324099999999998</v>
      </c>
      <c r="E280" s="128">
        <v>712</v>
      </c>
      <c r="F280" s="125">
        <v>98410</v>
      </c>
      <c r="G280" s="41">
        <v>100</v>
      </c>
      <c r="H280" s="50">
        <f t="shared" si="47"/>
        <v>98410</v>
      </c>
      <c r="I280" s="10">
        <f t="shared" si="46"/>
        <v>0</v>
      </c>
      <c r="J280" s="10">
        <f t="shared" si="48"/>
        <v>138.21629213483146</v>
      </c>
      <c r="K280" s="10">
        <f t="shared" si="49"/>
        <v>839.62795722422698</v>
      </c>
      <c r="L280" s="10">
        <f t="shared" si="50"/>
        <v>1163257.7031396686</v>
      </c>
      <c r="M280" s="10"/>
      <c r="N280" s="72">
        <f t="shared" si="45"/>
        <v>1163257.7031396686</v>
      </c>
    </row>
    <row r="281" spans="1:14" x14ac:dyDescent="0.25">
      <c r="A281" s="67"/>
      <c r="B281" s="51" t="s">
        <v>764</v>
      </c>
      <c r="C281" s="35">
        <v>4</v>
      </c>
      <c r="D281" s="55">
        <v>42.843400000000003</v>
      </c>
      <c r="E281" s="128">
        <v>1007</v>
      </c>
      <c r="F281" s="125">
        <v>368900</v>
      </c>
      <c r="G281" s="41">
        <v>100</v>
      </c>
      <c r="H281" s="50">
        <f t="shared" si="47"/>
        <v>368900</v>
      </c>
      <c r="I281" s="10">
        <f t="shared" si="46"/>
        <v>0</v>
      </c>
      <c r="J281" s="10">
        <f t="shared" si="48"/>
        <v>366.33565044687191</v>
      </c>
      <c r="K281" s="10">
        <f t="shared" si="49"/>
        <v>611.50859891218647</v>
      </c>
      <c r="L281" s="10">
        <f t="shared" si="50"/>
        <v>1003967.5162798627</v>
      </c>
      <c r="M281" s="10"/>
      <c r="N281" s="72">
        <f t="shared" si="45"/>
        <v>1003967.5162798627</v>
      </c>
    </row>
    <row r="282" spans="1:14" x14ac:dyDescent="0.25">
      <c r="A282" s="67"/>
      <c r="B282" s="51" t="s">
        <v>191</v>
      </c>
      <c r="C282" s="35">
        <v>4</v>
      </c>
      <c r="D282" s="55">
        <v>17.411200000000001</v>
      </c>
      <c r="E282" s="128">
        <v>679</v>
      </c>
      <c r="F282" s="125">
        <v>756900</v>
      </c>
      <c r="G282" s="41">
        <v>100</v>
      </c>
      <c r="H282" s="50">
        <f t="shared" si="47"/>
        <v>756900</v>
      </c>
      <c r="I282" s="10">
        <f t="shared" si="46"/>
        <v>0</v>
      </c>
      <c r="J282" s="10">
        <f t="shared" si="48"/>
        <v>1114.7275405007363</v>
      </c>
      <c r="K282" s="10">
        <f t="shared" si="49"/>
        <v>-136.88329114167789</v>
      </c>
      <c r="L282" s="10">
        <f t="shared" si="50"/>
        <v>151228.36107747228</v>
      </c>
      <c r="M282" s="10"/>
      <c r="N282" s="72">
        <f t="shared" si="45"/>
        <v>151228.36107747228</v>
      </c>
    </row>
    <row r="283" spans="1:14" x14ac:dyDescent="0.25">
      <c r="A283" s="67"/>
      <c r="B283" s="51"/>
      <c r="C283" s="35"/>
      <c r="D283" s="55">
        <v>0</v>
      </c>
      <c r="E283" s="130"/>
      <c r="F283" s="73"/>
      <c r="G283" s="41"/>
      <c r="H283" s="73"/>
      <c r="I283" s="74"/>
      <c r="J283" s="74"/>
      <c r="K283" s="10"/>
      <c r="L283" s="10"/>
      <c r="M283" s="10"/>
      <c r="N283" s="72"/>
    </row>
    <row r="284" spans="1:14" x14ac:dyDescent="0.25">
      <c r="A284" s="70" t="s">
        <v>192</v>
      </c>
      <c r="B284" s="43" t="s">
        <v>2</v>
      </c>
      <c r="C284" s="44"/>
      <c r="D284" s="3">
        <v>687.94550000000004</v>
      </c>
      <c r="E284" s="131">
        <f>E285</f>
        <v>71827</v>
      </c>
      <c r="F284" s="37">
        <v>0</v>
      </c>
      <c r="G284" s="41"/>
      <c r="H284" s="37">
        <f>H286</f>
        <v>4404205</v>
      </c>
      <c r="I284" s="8">
        <f>I286</f>
        <v>-4404205</v>
      </c>
      <c r="J284" s="8"/>
      <c r="K284" s="10"/>
      <c r="L284" s="10"/>
      <c r="M284" s="9">
        <f>M286</f>
        <v>36748743.651080258</v>
      </c>
      <c r="N284" s="68">
        <f t="shared" si="45"/>
        <v>36748743.651080258</v>
      </c>
    </row>
    <row r="285" spans="1:14" x14ac:dyDescent="0.25">
      <c r="A285" s="70" t="s">
        <v>192</v>
      </c>
      <c r="B285" s="43" t="s">
        <v>3</v>
      </c>
      <c r="C285" s="44"/>
      <c r="D285" s="3">
        <v>687.94550000000004</v>
      </c>
      <c r="E285" s="131">
        <f>SUM(E287:E311)</f>
        <v>71827</v>
      </c>
      <c r="F285" s="37">
        <f>SUM(F287:F311)</f>
        <v>53324770</v>
      </c>
      <c r="G285" s="41"/>
      <c r="H285" s="37">
        <f>SUM(H287:H311)</f>
        <v>44516360</v>
      </c>
      <c r="I285" s="8">
        <f>SUM(I287:I311)</f>
        <v>8808410</v>
      </c>
      <c r="J285" s="8"/>
      <c r="K285" s="10"/>
      <c r="L285" s="8">
        <f>SUM(L287:L311)</f>
        <v>27835487.534373347</v>
      </c>
      <c r="M285" s="10"/>
      <c r="N285" s="68">
        <f t="shared" si="45"/>
        <v>27835487.534373347</v>
      </c>
    </row>
    <row r="286" spans="1:14" x14ac:dyDescent="0.25">
      <c r="A286" s="67"/>
      <c r="B286" s="51" t="s">
        <v>26</v>
      </c>
      <c r="C286" s="35">
        <v>2</v>
      </c>
      <c r="D286" s="55">
        <v>0</v>
      </c>
      <c r="E286" s="132"/>
      <c r="F286" s="50">
        <v>0</v>
      </c>
      <c r="G286" s="41">
        <v>25</v>
      </c>
      <c r="H286" s="50">
        <f>F293*G286/100</f>
        <v>4404205</v>
      </c>
      <c r="I286" s="10">
        <f t="shared" ref="I286:I311" si="51">F286-H286</f>
        <v>-4404205</v>
      </c>
      <c r="J286" s="10"/>
      <c r="K286" s="10"/>
      <c r="L286" s="10"/>
      <c r="M286" s="10">
        <f>($L$7*$L$8*E284/$L$10)+($L$7*$L$9*D284/$L$11)</f>
        <v>36748743.651080258</v>
      </c>
      <c r="N286" s="72">
        <f t="shared" si="45"/>
        <v>36748743.651080258</v>
      </c>
    </row>
    <row r="287" spans="1:14" x14ac:dyDescent="0.25">
      <c r="A287" s="67"/>
      <c r="B287" s="51" t="s">
        <v>193</v>
      </c>
      <c r="C287" s="35">
        <v>4</v>
      </c>
      <c r="D287" s="55">
        <v>41.911499999999997</v>
      </c>
      <c r="E287" s="128">
        <v>3475</v>
      </c>
      <c r="F287" s="125">
        <v>1390380</v>
      </c>
      <c r="G287" s="41">
        <v>100</v>
      </c>
      <c r="H287" s="50">
        <f t="shared" ref="H287:H311" si="52">F287*G287/100</f>
        <v>1390380</v>
      </c>
      <c r="I287" s="10">
        <f t="shared" si="51"/>
        <v>0</v>
      </c>
      <c r="J287" s="10">
        <f t="shared" ref="J287:J311" si="53">F287/E287</f>
        <v>400.1093525179856</v>
      </c>
      <c r="K287" s="10">
        <f t="shared" ref="K287:K311" si="54">$J$11*$J$19-J287</f>
        <v>577.73489684107278</v>
      </c>
      <c r="L287" s="10">
        <f t="shared" ref="L287:L311" si="55">IF(K287&gt;0,$J$7*$J$8*(K287/$K$19),0)+$J$7*$J$9*(E287/$E$19)+$J$7*$J$10*(D287/$D$19)</f>
        <v>1282898.2548924356</v>
      </c>
      <c r="M287" s="10"/>
      <c r="N287" s="72">
        <f t="shared" si="45"/>
        <v>1282898.2548924356</v>
      </c>
    </row>
    <row r="288" spans="1:14" x14ac:dyDescent="0.25">
      <c r="A288" s="67"/>
      <c r="B288" s="51" t="s">
        <v>194</v>
      </c>
      <c r="C288" s="35">
        <v>4</v>
      </c>
      <c r="D288" s="55">
        <v>29.248799999999999</v>
      </c>
      <c r="E288" s="128">
        <v>1727</v>
      </c>
      <c r="F288" s="125">
        <v>423070</v>
      </c>
      <c r="G288" s="41">
        <v>100</v>
      </c>
      <c r="H288" s="50">
        <f t="shared" si="52"/>
        <v>423070</v>
      </c>
      <c r="I288" s="10">
        <f t="shared" si="51"/>
        <v>0</v>
      </c>
      <c r="J288" s="10">
        <f t="shared" si="53"/>
        <v>244.97394325419802</v>
      </c>
      <c r="K288" s="10">
        <f t="shared" si="54"/>
        <v>732.87030610486033</v>
      </c>
      <c r="L288" s="10">
        <f t="shared" si="55"/>
        <v>1191562.392394779</v>
      </c>
      <c r="M288" s="10"/>
      <c r="N288" s="72">
        <f t="shared" si="45"/>
        <v>1191562.392394779</v>
      </c>
    </row>
    <row r="289" spans="1:14" x14ac:dyDescent="0.25">
      <c r="A289" s="67"/>
      <c r="B289" s="51" t="s">
        <v>765</v>
      </c>
      <c r="C289" s="35">
        <v>4</v>
      </c>
      <c r="D289" s="55">
        <v>30.7044</v>
      </c>
      <c r="E289" s="128">
        <v>3400</v>
      </c>
      <c r="F289" s="125">
        <v>681780</v>
      </c>
      <c r="G289" s="41">
        <v>100</v>
      </c>
      <c r="H289" s="50">
        <f t="shared" si="52"/>
        <v>681780</v>
      </c>
      <c r="I289" s="10">
        <f t="shared" si="51"/>
        <v>0</v>
      </c>
      <c r="J289" s="10">
        <f t="shared" si="53"/>
        <v>200.52352941176471</v>
      </c>
      <c r="K289" s="10">
        <f t="shared" si="54"/>
        <v>777.3207199472937</v>
      </c>
      <c r="L289" s="10">
        <f t="shared" si="55"/>
        <v>1467274.6728814973</v>
      </c>
      <c r="M289" s="10"/>
      <c r="N289" s="72">
        <f t="shared" si="45"/>
        <v>1467274.6728814973</v>
      </c>
    </row>
    <row r="290" spans="1:14" x14ac:dyDescent="0.25">
      <c r="A290" s="67"/>
      <c r="B290" s="51" t="s">
        <v>195</v>
      </c>
      <c r="C290" s="35">
        <v>4</v>
      </c>
      <c r="D290" s="55">
        <v>33.053800000000003</v>
      </c>
      <c r="E290" s="128">
        <v>2701</v>
      </c>
      <c r="F290" s="125">
        <v>2039640</v>
      </c>
      <c r="G290" s="41">
        <v>100</v>
      </c>
      <c r="H290" s="50">
        <f t="shared" si="52"/>
        <v>2039640</v>
      </c>
      <c r="I290" s="10">
        <f t="shared" si="51"/>
        <v>0</v>
      </c>
      <c r="J290" s="10">
        <f t="shared" si="53"/>
        <v>755.14253980007402</v>
      </c>
      <c r="K290" s="10">
        <f t="shared" si="54"/>
        <v>222.70170955898436</v>
      </c>
      <c r="L290" s="10">
        <f t="shared" si="55"/>
        <v>732938.39543498866</v>
      </c>
      <c r="M290" s="10"/>
      <c r="N290" s="72">
        <f t="shared" si="45"/>
        <v>732938.39543498866</v>
      </c>
    </row>
    <row r="291" spans="1:14" x14ac:dyDescent="0.25">
      <c r="A291" s="67"/>
      <c r="B291" s="51" t="s">
        <v>196</v>
      </c>
      <c r="C291" s="35">
        <v>4</v>
      </c>
      <c r="D291" s="55">
        <v>24.868099999999998</v>
      </c>
      <c r="E291" s="128">
        <v>2452</v>
      </c>
      <c r="F291" s="125">
        <v>997770</v>
      </c>
      <c r="G291" s="41">
        <v>100</v>
      </c>
      <c r="H291" s="50">
        <f t="shared" si="52"/>
        <v>997770</v>
      </c>
      <c r="I291" s="10">
        <f t="shared" si="51"/>
        <v>0</v>
      </c>
      <c r="J291" s="10">
        <f t="shared" si="53"/>
        <v>406.92088091353997</v>
      </c>
      <c r="K291" s="10">
        <f t="shared" si="54"/>
        <v>570.92336844551846</v>
      </c>
      <c r="L291" s="10">
        <f t="shared" si="55"/>
        <v>1080114.1145318986</v>
      </c>
      <c r="M291" s="10"/>
      <c r="N291" s="72">
        <f t="shared" si="45"/>
        <v>1080114.1145318986</v>
      </c>
    </row>
    <row r="292" spans="1:14" x14ac:dyDescent="0.25">
      <c r="A292" s="67"/>
      <c r="B292" s="51" t="s">
        <v>197</v>
      </c>
      <c r="C292" s="35">
        <v>4</v>
      </c>
      <c r="D292" s="55">
        <v>10.051699999999999</v>
      </c>
      <c r="E292" s="128">
        <v>1486</v>
      </c>
      <c r="F292" s="125">
        <v>860220</v>
      </c>
      <c r="G292" s="41">
        <v>100</v>
      </c>
      <c r="H292" s="50">
        <f t="shared" si="52"/>
        <v>860220</v>
      </c>
      <c r="I292" s="10">
        <f t="shared" si="51"/>
        <v>0</v>
      </c>
      <c r="J292" s="10">
        <f t="shared" si="53"/>
        <v>578.88290713324363</v>
      </c>
      <c r="K292" s="10">
        <f t="shared" si="54"/>
        <v>398.96134222581475</v>
      </c>
      <c r="L292" s="10">
        <f t="shared" si="55"/>
        <v>698749.82340031525</v>
      </c>
      <c r="M292" s="10"/>
      <c r="N292" s="72">
        <f t="shared" si="45"/>
        <v>698749.82340031525</v>
      </c>
    </row>
    <row r="293" spans="1:14" x14ac:dyDescent="0.25">
      <c r="A293" s="67"/>
      <c r="B293" s="51" t="s">
        <v>890</v>
      </c>
      <c r="C293" s="35">
        <v>3</v>
      </c>
      <c r="D293" s="55">
        <v>43.259900000000002</v>
      </c>
      <c r="E293" s="128">
        <v>7989</v>
      </c>
      <c r="F293" s="125">
        <v>17616820</v>
      </c>
      <c r="G293" s="41">
        <v>50</v>
      </c>
      <c r="H293" s="50">
        <f t="shared" si="52"/>
        <v>8808410</v>
      </c>
      <c r="I293" s="10">
        <f t="shared" si="51"/>
        <v>8808410</v>
      </c>
      <c r="J293" s="10">
        <f t="shared" si="53"/>
        <v>2205.1345600200275</v>
      </c>
      <c r="K293" s="10">
        <f t="shared" si="54"/>
        <v>-1227.2903106609692</v>
      </c>
      <c r="L293" s="10">
        <f t="shared" si="55"/>
        <v>1197865.0629331786</v>
      </c>
      <c r="M293" s="10"/>
      <c r="N293" s="72">
        <f t="shared" si="45"/>
        <v>1197865.0629331786</v>
      </c>
    </row>
    <row r="294" spans="1:14" x14ac:dyDescent="0.25">
      <c r="A294" s="67"/>
      <c r="B294" s="51" t="s">
        <v>198</v>
      </c>
      <c r="C294" s="35">
        <v>4</v>
      </c>
      <c r="D294" s="55">
        <v>23.160100000000003</v>
      </c>
      <c r="E294" s="128">
        <v>2517</v>
      </c>
      <c r="F294" s="125">
        <v>830400</v>
      </c>
      <c r="G294" s="41">
        <v>100</v>
      </c>
      <c r="H294" s="50">
        <f t="shared" si="52"/>
        <v>830400</v>
      </c>
      <c r="I294" s="10">
        <f t="shared" si="51"/>
        <v>0</v>
      </c>
      <c r="J294" s="10">
        <f t="shared" si="53"/>
        <v>329.9165673420739</v>
      </c>
      <c r="K294" s="10">
        <f t="shared" si="54"/>
        <v>647.92768201698448</v>
      </c>
      <c r="L294" s="10">
        <f t="shared" si="55"/>
        <v>1172917.5202765586</v>
      </c>
      <c r="M294" s="10"/>
      <c r="N294" s="72">
        <f t="shared" si="45"/>
        <v>1172917.5202765586</v>
      </c>
    </row>
    <row r="295" spans="1:14" x14ac:dyDescent="0.25">
      <c r="A295" s="67"/>
      <c r="B295" s="51" t="s">
        <v>199</v>
      </c>
      <c r="C295" s="35">
        <v>4</v>
      </c>
      <c r="D295" s="55">
        <v>15.7385</v>
      </c>
      <c r="E295" s="128">
        <v>1124</v>
      </c>
      <c r="F295" s="125">
        <v>245010</v>
      </c>
      <c r="G295" s="41">
        <v>100</v>
      </c>
      <c r="H295" s="50">
        <f t="shared" si="52"/>
        <v>245010</v>
      </c>
      <c r="I295" s="10">
        <f t="shared" si="51"/>
        <v>0</v>
      </c>
      <c r="J295" s="10">
        <f t="shared" si="53"/>
        <v>217.98042704626334</v>
      </c>
      <c r="K295" s="10">
        <f t="shared" si="54"/>
        <v>759.86382231279504</v>
      </c>
      <c r="L295" s="10">
        <f t="shared" si="55"/>
        <v>1095998.6154986862</v>
      </c>
      <c r="M295" s="10"/>
      <c r="N295" s="72">
        <f t="shared" si="45"/>
        <v>1095998.6154986862</v>
      </c>
    </row>
    <row r="296" spans="1:14" x14ac:dyDescent="0.25">
      <c r="A296" s="67"/>
      <c r="B296" s="51" t="s">
        <v>200</v>
      </c>
      <c r="C296" s="35">
        <v>4</v>
      </c>
      <c r="D296" s="55">
        <v>23.650700000000001</v>
      </c>
      <c r="E296" s="128">
        <v>3160</v>
      </c>
      <c r="F296" s="125">
        <v>2491970</v>
      </c>
      <c r="G296" s="41">
        <v>100</v>
      </c>
      <c r="H296" s="50">
        <f t="shared" si="52"/>
        <v>2491970</v>
      </c>
      <c r="I296" s="10">
        <f t="shared" si="51"/>
        <v>0</v>
      </c>
      <c r="J296" s="10">
        <f t="shared" si="53"/>
        <v>788.59810126582283</v>
      </c>
      <c r="K296" s="10">
        <f t="shared" si="54"/>
        <v>189.24614809323555</v>
      </c>
      <c r="L296" s="10">
        <f t="shared" si="55"/>
        <v>719677.20400933875</v>
      </c>
      <c r="M296" s="10"/>
      <c r="N296" s="72">
        <f t="shared" si="45"/>
        <v>719677.20400933875</v>
      </c>
    </row>
    <row r="297" spans="1:14" x14ac:dyDescent="0.25">
      <c r="A297" s="67"/>
      <c r="B297" s="51" t="s">
        <v>201</v>
      </c>
      <c r="C297" s="35">
        <v>4</v>
      </c>
      <c r="D297" s="55">
        <v>66.461000000000013</v>
      </c>
      <c r="E297" s="128">
        <v>5890</v>
      </c>
      <c r="F297" s="125">
        <v>3055400</v>
      </c>
      <c r="G297" s="41">
        <v>100</v>
      </c>
      <c r="H297" s="50">
        <f t="shared" si="52"/>
        <v>3055400</v>
      </c>
      <c r="I297" s="10">
        <f t="shared" si="51"/>
        <v>0</v>
      </c>
      <c r="J297" s="10">
        <f t="shared" si="53"/>
        <v>518.74363327674018</v>
      </c>
      <c r="K297" s="10">
        <f t="shared" si="54"/>
        <v>459.1006160823182</v>
      </c>
      <c r="L297" s="10">
        <f t="shared" si="55"/>
        <v>1546902.874493133</v>
      </c>
      <c r="M297" s="10"/>
      <c r="N297" s="72">
        <f t="shared" si="45"/>
        <v>1546902.874493133</v>
      </c>
    </row>
    <row r="298" spans="1:14" x14ac:dyDescent="0.25">
      <c r="A298" s="67"/>
      <c r="B298" s="51" t="s">
        <v>202</v>
      </c>
      <c r="C298" s="35">
        <v>4</v>
      </c>
      <c r="D298" s="55">
        <v>49.479700000000008</v>
      </c>
      <c r="E298" s="128">
        <v>3897</v>
      </c>
      <c r="F298" s="125">
        <v>1333880</v>
      </c>
      <c r="G298" s="41">
        <v>100</v>
      </c>
      <c r="H298" s="50">
        <f t="shared" si="52"/>
        <v>1333880</v>
      </c>
      <c r="I298" s="10">
        <f t="shared" si="51"/>
        <v>0</v>
      </c>
      <c r="J298" s="10">
        <f t="shared" si="53"/>
        <v>342.28380805748009</v>
      </c>
      <c r="K298" s="10">
        <f t="shared" si="54"/>
        <v>635.56044130157829</v>
      </c>
      <c r="L298" s="10">
        <f t="shared" si="55"/>
        <v>1433119.5100723286</v>
      </c>
      <c r="M298" s="10"/>
      <c r="N298" s="72">
        <f t="shared" si="45"/>
        <v>1433119.5100723286</v>
      </c>
    </row>
    <row r="299" spans="1:14" x14ac:dyDescent="0.25">
      <c r="A299" s="67"/>
      <c r="B299" s="51" t="s">
        <v>203</v>
      </c>
      <c r="C299" s="35">
        <v>4</v>
      </c>
      <c r="D299" s="55">
        <v>31.819799999999997</v>
      </c>
      <c r="E299" s="128">
        <v>2437</v>
      </c>
      <c r="F299" s="125">
        <v>1102700</v>
      </c>
      <c r="G299" s="41">
        <v>100</v>
      </c>
      <c r="H299" s="50">
        <f t="shared" si="52"/>
        <v>1102700</v>
      </c>
      <c r="I299" s="10">
        <f t="shared" si="51"/>
        <v>0</v>
      </c>
      <c r="J299" s="10">
        <f t="shared" si="53"/>
        <v>452.48256052523595</v>
      </c>
      <c r="K299" s="10">
        <f t="shared" si="54"/>
        <v>525.36168883382243</v>
      </c>
      <c r="L299" s="10">
        <f t="shared" si="55"/>
        <v>1049642.2515080438</v>
      </c>
      <c r="M299" s="10"/>
      <c r="N299" s="72">
        <f t="shared" si="45"/>
        <v>1049642.2515080438</v>
      </c>
    </row>
    <row r="300" spans="1:14" x14ac:dyDescent="0.25">
      <c r="A300" s="67"/>
      <c r="B300" s="51" t="s">
        <v>766</v>
      </c>
      <c r="C300" s="35">
        <v>4</v>
      </c>
      <c r="D300" s="55">
        <v>13.022600000000001</v>
      </c>
      <c r="E300" s="128">
        <v>1503</v>
      </c>
      <c r="F300" s="125">
        <v>438710</v>
      </c>
      <c r="G300" s="41">
        <v>100</v>
      </c>
      <c r="H300" s="50">
        <f t="shared" si="52"/>
        <v>438710</v>
      </c>
      <c r="I300" s="10">
        <f t="shared" si="51"/>
        <v>0</v>
      </c>
      <c r="J300" s="10">
        <f t="shared" si="53"/>
        <v>291.88955422488357</v>
      </c>
      <c r="K300" s="10">
        <f t="shared" si="54"/>
        <v>685.95469513417481</v>
      </c>
      <c r="L300" s="10">
        <f t="shared" si="55"/>
        <v>1048835.5826723818</v>
      </c>
      <c r="M300" s="10"/>
      <c r="N300" s="72">
        <f t="shared" si="45"/>
        <v>1048835.5826723818</v>
      </c>
    </row>
    <row r="301" spans="1:14" x14ac:dyDescent="0.25">
      <c r="A301" s="67"/>
      <c r="B301" s="51" t="s">
        <v>204</v>
      </c>
      <c r="C301" s="35">
        <v>4</v>
      </c>
      <c r="D301" s="55">
        <v>32.696100000000001</v>
      </c>
      <c r="E301" s="128">
        <v>2781</v>
      </c>
      <c r="F301" s="125">
        <v>502500</v>
      </c>
      <c r="G301" s="41">
        <v>100</v>
      </c>
      <c r="H301" s="50">
        <f t="shared" si="52"/>
        <v>502500</v>
      </c>
      <c r="I301" s="10">
        <f t="shared" si="51"/>
        <v>0</v>
      </c>
      <c r="J301" s="10">
        <f t="shared" si="53"/>
        <v>180.69039913700107</v>
      </c>
      <c r="K301" s="10">
        <f t="shared" si="54"/>
        <v>797.15385022205737</v>
      </c>
      <c r="L301" s="10">
        <f t="shared" si="55"/>
        <v>1416990.7038454693</v>
      </c>
      <c r="M301" s="10"/>
      <c r="N301" s="72">
        <f t="shared" si="45"/>
        <v>1416990.7038454693</v>
      </c>
    </row>
    <row r="302" spans="1:14" x14ac:dyDescent="0.25">
      <c r="A302" s="67"/>
      <c r="B302" s="51" t="s">
        <v>205</v>
      </c>
      <c r="C302" s="35">
        <v>4</v>
      </c>
      <c r="D302" s="55">
        <v>13.414200000000001</v>
      </c>
      <c r="E302" s="128">
        <v>1442</v>
      </c>
      <c r="F302" s="125">
        <v>319080</v>
      </c>
      <c r="G302" s="41">
        <v>100</v>
      </c>
      <c r="H302" s="50">
        <f t="shared" si="52"/>
        <v>319080</v>
      </c>
      <c r="I302" s="10">
        <f t="shared" si="51"/>
        <v>0</v>
      </c>
      <c r="J302" s="10">
        <f t="shared" si="53"/>
        <v>221.27600554785022</v>
      </c>
      <c r="K302" s="10">
        <f t="shared" si="54"/>
        <v>756.56824381120816</v>
      </c>
      <c r="L302" s="10">
        <f t="shared" si="55"/>
        <v>1125248.1739881991</v>
      </c>
      <c r="M302" s="10"/>
      <c r="N302" s="72">
        <f t="shared" si="45"/>
        <v>1125248.1739881991</v>
      </c>
    </row>
    <row r="303" spans="1:14" x14ac:dyDescent="0.25">
      <c r="A303" s="67"/>
      <c r="B303" s="51" t="s">
        <v>767</v>
      </c>
      <c r="C303" s="35">
        <v>4</v>
      </c>
      <c r="D303" s="55">
        <v>42.579099999999997</v>
      </c>
      <c r="E303" s="128">
        <v>4094</v>
      </c>
      <c r="F303" s="125">
        <v>680700</v>
      </c>
      <c r="G303" s="41">
        <v>100</v>
      </c>
      <c r="H303" s="50">
        <f t="shared" si="52"/>
        <v>680700</v>
      </c>
      <c r="I303" s="10">
        <f t="shared" si="51"/>
        <v>0</v>
      </c>
      <c r="J303" s="10">
        <f t="shared" si="53"/>
        <v>166.26770884220812</v>
      </c>
      <c r="K303" s="10">
        <f t="shared" si="54"/>
        <v>811.57654051685029</v>
      </c>
      <c r="L303" s="10">
        <f t="shared" si="55"/>
        <v>1640784.2509243041</v>
      </c>
      <c r="M303" s="10"/>
      <c r="N303" s="72">
        <f t="shared" si="45"/>
        <v>1640784.2509243041</v>
      </c>
    </row>
    <row r="304" spans="1:14" x14ac:dyDescent="0.25">
      <c r="A304" s="67"/>
      <c r="B304" s="51" t="s">
        <v>206</v>
      </c>
      <c r="C304" s="35">
        <v>4</v>
      </c>
      <c r="D304" s="55">
        <v>14.5875</v>
      </c>
      <c r="E304" s="128">
        <v>5393</v>
      </c>
      <c r="F304" s="125">
        <v>6804340</v>
      </c>
      <c r="G304" s="41">
        <v>100</v>
      </c>
      <c r="H304" s="50">
        <f t="shared" si="52"/>
        <v>6804340</v>
      </c>
      <c r="I304" s="10">
        <f t="shared" si="51"/>
        <v>0</v>
      </c>
      <c r="J304" s="10">
        <f t="shared" si="53"/>
        <v>1261.6984980530317</v>
      </c>
      <c r="K304" s="10">
        <f t="shared" si="54"/>
        <v>-283.85424869397332</v>
      </c>
      <c r="L304" s="10">
        <f t="shared" si="55"/>
        <v>756033.85067586147</v>
      </c>
      <c r="M304" s="10"/>
      <c r="N304" s="72">
        <f t="shared" si="45"/>
        <v>756033.85067586147</v>
      </c>
    </row>
    <row r="305" spans="1:14" x14ac:dyDescent="0.25">
      <c r="A305" s="67"/>
      <c r="B305" s="51" t="s">
        <v>207</v>
      </c>
      <c r="C305" s="35">
        <v>4</v>
      </c>
      <c r="D305" s="55">
        <v>24.872399999999999</v>
      </c>
      <c r="E305" s="128">
        <v>2189</v>
      </c>
      <c r="F305" s="125">
        <v>552260</v>
      </c>
      <c r="G305" s="41">
        <v>100</v>
      </c>
      <c r="H305" s="50">
        <f t="shared" si="52"/>
        <v>552260</v>
      </c>
      <c r="I305" s="10">
        <f t="shared" si="51"/>
        <v>0</v>
      </c>
      <c r="J305" s="10">
        <f t="shared" si="53"/>
        <v>252.28871630881682</v>
      </c>
      <c r="K305" s="10">
        <f t="shared" si="54"/>
        <v>725.55553305024159</v>
      </c>
      <c r="L305" s="10">
        <f t="shared" si="55"/>
        <v>1227491.5904903021</v>
      </c>
      <c r="M305" s="10"/>
      <c r="N305" s="72">
        <f t="shared" si="45"/>
        <v>1227491.5904903021</v>
      </c>
    </row>
    <row r="306" spans="1:14" x14ac:dyDescent="0.25">
      <c r="A306" s="67"/>
      <c r="B306" s="51" t="s">
        <v>208</v>
      </c>
      <c r="C306" s="35">
        <v>4</v>
      </c>
      <c r="D306" s="55">
        <v>24.0137</v>
      </c>
      <c r="E306" s="128">
        <v>2154</v>
      </c>
      <c r="F306" s="125">
        <v>780540</v>
      </c>
      <c r="G306" s="41">
        <v>100</v>
      </c>
      <c r="H306" s="50">
        <f t="shared" si="52"/>
        <v>780540</v>
      </c>
      <c r="I306" s="10">
        <f t="shared" si="51"/>
        <v>0</v>
      </c>
      <c r="J306" s="10">
        <f t="shared" si="53"/>
        <v>362.36768802228414</v>
      </c>
      <c r="K306" s="10">
        <f t="shared" si="54"/>
        <v>615.47656133677424</v>
      </c>
      <c r="L306" s="10">
        <f t="shared" si="55"/>
        <v>1090508.0798134634</v>
      </c>
      <c r="M306" s="10"/>
      <c r="N306" s="72">
        <f t="shared" si="45"/>
        <v>1090508.0798134634</v>
      </c>
    </row>
    <row r="307" spans="1:14" x14ac:dyDescent="0.25">
      <c r="A307" s="67"/>
      <c r="B307" s="51" t="s">
        <v>209</v>
      </c>
      <c r="C307" s="35">
        <v>4</v>
      </c>
      <c r="D307" s="55">
        <v>25.411999999999999</v>
      </c>
      <c r="E307" s="128">
        <v>2516</v>
      </c>
      <c r="F307" s="125">
        <v>7774310</v>
      </c>
      <c r="G307" s="41">
        <v>100</v>
      </c>
      <c r="H307" s="50">
        <f t="shared" si="52"/>
        <v>7774310</v>
      </c>
      <c r="I307" s="10">
        <f t="shared" si="51"/>
        <v>0</v>
      </c>
      <c r="J307" s="10">
        <f t="shared" si="53"/>
        <v>3089.9483306836246</v>
      </c>
      <c r="K307" s="10">
        <f t="shared" si="54"/>
        <v>-2112.1040813245663</v>
      </c>
      <c r="L307" s="10">
        <f t="shared" si="55"/>
        <v>419663.16835479892</v>
      </c>
      <c r="M307" s="10"/>
      <c r="N307" s="72">
        <f t="shared" si="45"/>
        <v>419663.16835479892</v>
      </c>
    </row>
    <row r="308" spans="1:14" x14ac:dyDescent="0.25">
      <c r="A308" s="67"/>
      <c r="B308" s="51" t="s">
        <v>210</v>
      </c>
      <c r="C308" s="35">
        <v>4</v>
      </c>
      <c r="D308" s="55">
        <v>15.786300000000002</v>
      </c>
      <c r="E308" s="128">
        <v>1619</v>
      </c>
      <c r="F308" s="125">
        <v>394700</v>
      </c>
      <c r="G308" s="41">
        <v>100</v>
      </c>
      <c r="H308" s="50">
        <f t="shared" si="52"/>
        <v>394700</v>
      </c>
      <c r="I308" s="10">
        <f t="shared" si="51"/>
        <v>0</v>
      </c>
      <c r="J308" s="10">
        <f t="shared" si="53"/>
        <v>243.79246448424954</v>
      </c>
      <c r="K308" s="10">
        <f t="shared" si="54"/>
        <v>734.05178487480885</v>
      </c>
      <c r="L308" s="10">
        <f t="shared" si="55"/>
        <v>1130420.304319076</v>
      </c>
      <c r="M308" s="10"/>
      <c r="N308" s="72">
        <f t="shared" si="45"/>
        <v>1130420.304319076</v>
      </c>
    </row>
    <row r="309" spans="1:14" x14ac:dyDescent="0.25">
      <c r="A309" s="67"/>
      <c r="B309" s="51" t="s">
        <v>211</v>
      </c>
      <c r="C309" s="35">
        <v>4</v>
      </c>
      <c r="D309" s="55">
        <v>10.5017</v>
      </c>
      <c r="E309" s="128">
        <v>1155</v>
      </c>
      <c r="F309" s="125">
        <v>265540</v>
      </c>
      <c r="G309" s="41">
        <v>100</v>
      </c>
      <c r="H309" s="50">
        <f t="shared" si="52"/>
        <v>265540</v>
      </c>
      <c r="I309" s="10">
        <f t="shared" si="51"/>
        <v>0</v>
      </c>
      <c r="J309" s="10">
        <f t="shared" si="53"/>
        <v>229.9047619047619</v>
      </c>
      <c r="K309" s="10">
        <f t="shared" si="54"/>
        <v>747.93948745429645</v>
      </c>
      <c r="L309" s="10">
        <f t="shared" si="55"/>
        <v>1067190.1124268817</v>
      </c>
      <c r="M309" s="10"/>
      <c r="N309" s="72">
        <f t="shared" ref="N309:N372" si="56">L309+M309</f>
        <v>1067190.1124268817</v>
      </c>
    </row>
    <row r="310" spans="1:14" x14ac:dyDescent="0.25">
      <c r="A310" s="67"/>
      <c r="B310" s="51" t="s">
        <v>212</v>
      </c>
      <c r="C310" s="35">
        <v>4</v>
      </c>
      <c r="D310" s="55">
        <v>24.389000000000003</v>
      </c>
      <c r="E310" s="128">
        <v>2905</v>
      </c>
      <c r="F310" s="125">
        <v>1169580</v>
      </c>
      <c r="G310" s="41">
        <v>100</v>
      </c>
      <c r="H310" s="50">
        <f t="shared" si="52"/>
        <v>1169580</v>
      </c>
      <c r="I310" s="10">
        <f t="shared" si="51"/>
        <v>0</v>
      </c>
      <c r="J310" s="10">
        <f t="shared" si="53"/>
        <v>402.60929432013768</v>
      </c>
      <c r="K310" s="10">
        <f t="shared" si="54"/>
        <v>575.2349550389207</v>
      </c>
      <c r="L310" s="10">
        <f t="shared" si="55"/>
        <v>1142551.9372516586</v>
      </c>
      <c r="M310" s="10"/>
      <c r="N310" s="72">
        <f t="shared" si="56"/>
        <v>1142551.9372516586</v>
      </c>
    </row>
    <row r="311" spans="1:14" x14ac:dyDescent="0.25">
      <c r="A311" s="67"/>
      <c r="B311" s="51" t="s">
        <v>768</v>
      </c>
      <c r="C311" s="35">
        <v>4</v>
      </c>
      <c r="D311" s="55">
        <v>23.262899999999998</v>
      </c>
      <c r="E311" s="128">
        <v>1821</v>
      </c>
      <c r="F311" s="125">
        <v>573470</v>
      </c>
      <c r="G311" s="41">
        <v>100</v>
      </c>
      <c r="H311" s="50">
        <f t="shared" si="52"/>
        <v>573470</v>
      </c>
      <c r="I311" s="10">
        <f t="shared" si="51"/>
        <v>0</v>
      </c>
      <c r="J311" s="10">
        <f t="shared" si="53"/>
        <v>314.92037342119716</v>
      </c>
      <c r="K311" s="10">
        <f t="shared" si="54"/>
        <v>662.92387593786123</v>
      </c>
      <c r="L311" s="10">
        <f t="shared" si="55"/>
        <v>1100109.0872837673</v>
      </c>
      <c r="M311" s="10"/>
      <c r="N311" s="72">
        <f t="shared" si="56"/>
        <v>1100109.0872837673</v>
      </c>
    </row>
    <row r="312" spans="1:14" x14ac:dyDescent="0.25">
      <c r="A312" s="67"/>
      <c r="B312" s="51"/>
      <c r="C312" s="35"/>
      <c r="D312" s="55">
        <v>0</v>
      </c>
      <c r="E312" s="130"/>
      <c r="F312" s="73"/>
      <c r="G312" s="41"/>
      <c r="H312" s="73"/>
      <c r="I312" s="74"/>
      <c r="J312" s="74"/>
      <c r="K312" s="10"/>
      <c r="L312" s="10"/>
      <c r="M312" s="10"/>
      <c r="N312" s="72"/>
    </row>
    <row r="313" spans="1:14" x14ac:dyDescent="0.25">
      <c r="A313" s="70" t="s">
        <v>213</v>
      </c>
      <c r="B313" s="43" t="s">
        <v>2</v>
      </c>
      <c r="C313" s="44"/>
      <c r="D313" s="3">
        <v>644.12480000000005</v>
      </c>
      <c r="E313" s="131">
        <f>E314</f>
        <v>38936</v>
      </c>
      <c r="F313" s="37">
        <v>0</v>
      </c>
      <c r="G313" s="41"/>
      <c r="H313" s="37">
        <f>H315</f>
        <v>4259450</v>
      </c>
      <c r="I313" s="8">
        <f>I315</f>
        <v>-4259450</v>
      </c>
      <c r="J313" s="8"/>
      <c r="K313" s="10"/>
      <c r="L313" s="10"/>
      <c r="M313" s="9">
        <f>M315</f>
        <v>24774727.427542098</v>
      </c>
      <c r="N313" s="68">
        <f t="shared" si="56"/>
        <v>24774727.427542098</v>
      </c>
    </row>
    <row r="314" spans="1:14" x14ac:dyDescent="0.25">
      <c r="A314" s="70" t="s">
        <v>213</v>
      </c>
      <c r="B314" s="43" t="s">
        <v>3</v>
      </c>
      <c r="C314" s="44"/>
      <c r="D314" s="3">
        <v>644.12480000000005</v>
      </c>
      <c r="E314" s="131">
        <f>SUM(E316:E337)</f>
        <v>38936</v>
      </c>
      <c r="F314" s="37">
        <f>SUM(F316:F337)</f>
        <v>27823670</v>
      </c>
      <c r="G314" s="41"/>
      <c r="H314" s="37">
        <f>SUM(H316:H337)</f>
        <v>19304770</v>
      </c>
      <c r="I314" s="8">
        <f>SUM(I316:I337)</f>
        <v>8518900</v>
      </c>
      <c r="J314" s="8"/>
      <c r="K314" s="10"/>
      <c r="L314" s="8">
        <f>SUM(L316:L337)</f>
        <v>23467217.568928514</v>
      </c>
      <c r="M314" s="10"/>
      <c r="N314" s="68">
        <f t="shared" si="56"/>
        <v>23467217.568928514</v>
      </c>
    </row>
    <row r="315" spans="1:14" x14ac:dyDescent="0.25">
      <c r="A315" s="67"/>
      <c r="B315" s="51" t="s">
        <v>26</v>
      </c>
      <c r="C315" s="35">
        <v>2</v>
      </c>
      <c r="D315" s="55">
        <v>0</v>
      </c>
      <c r="E315" s="132"/>
      <c r="F315" s="50">
        <v>0</v>
      </c>
      <c r="G315" s="41">
        <v>25</v>
      </c>
      <c r="H315" s="50">
        <f>F328*G315/100</f>
        <v>4259450</v>
      </c>
      <c r="I315" s="10">
        <f t="shared" ref="I315:I337" si="57">F315-H315</f>
        <v>-4259450</v>
      </c>
      <c r="J315" s="10"/>
      <c r="K315" s="10"/>
      <c r="L315" s="10"/>
      <c r="M315" s="10">
        <f>($L$7*$L$8*E313/$L$10)+($L$7*$L$9*D313/$L$11)</f>
        <v>24774727.427542098</v>
      </c>
      <c r="N315" s="72">
        <f t="shared" si="56"/>
        <v>24774727.427542098</v>
      </c>
    </row>
    <row r="316" spans="1:14" x14ac:dyDescent="0.25">
      <c r="A316" s="67"/>
      <c r="B316" s="51" t="s">
        <v>214</v>
      </c>
      <c r="C316" s="35">
        <v>4</v>
      </c>
      <c r="D316" s="55">
        <v>39.805700000000002</v>
      </c>
      <c r="E316" s="128">
        <v>1296</v>
      </c>
      <c r="F316" s="125">
        <v>324780</v>
      </c>
      <c r="G316" s="41">
        <v>100</v>
      </c>
      <c r="H316" s="50">
        <f t="shared" ref="H316:H337" si="58">F316*G316/100</f>
        <v>324780</v>
      </c>
      <c r="I316" s="10">
        <f t="shared" si="57"/>
        <v>0</v>
      </c>
      <c r="J316" s="10">
        <f t="shared" ref="J316:J337" si="59">F316/E316</f>
        <v>250.60185185185185</v>
      </c>
      <c r="K316" s="10">
        <f t="shared" ref="K316:K337" si="60">$J$11*$J$19-J316</f>
        <v>727.24239750720653</v>
      </c>
      <c r="L316" s="10">
        <f t="shared" ref="L316:L337" si="61">IF(K316&gt;0,$J$7*$J$8*(K316/$K$19),0)+$J$7*$J$9*(E316/$E$19)+$J$7*$J$10*(D316/$D$19)</f>
        <v>1166710.2018291792</v>
      </c>
      <c r="M316" s="10"/>
      <c r="N316" s="72">
        <f t="shared" si="56"/>
        <v>1166710.2018291792</v>
      </c>
    </row>
    <row r="317" spans="1:14" x14ac:dyDescent="0.25">
      <c r="A317" s="67"/>
      <c r="B317" s="51" t="s">
        <v>215</v>
      </c>
      <c r="C317" s="35">
        <v>4</v>
      </c>
      <c r="D317" s="55">
        <v>50.628500000000003</v>
      </c>
      <c r="E317" s="128">
        <v>3005</v>
      </c>
      <c r="F317" s="125">
        <v>941390</v>
      </c>
      <c r="G317" s="41">
        <v>100</v>
      </c>
      <c r="H317" s="50">
        <f t="shared" si="58"/>
        <v>941390</v>
      </c>
      <c r="I317" s="10">
        <f t="shared" si="57"/>
        <v>0</v>
      </c>
      <c r="J317" s="10">
        <f t="shared" si="59"/>
        <v>313.27454242928451</v>
      </c>
      <c r="K317" s="10">
        <f t="shared" si="60"/>
        <v>664.56970692977393</v>
      </c>
      <c r="L317" s="10">
        <f t="shared" si="61"/>
        <v>1354969.0444210158</v>
      </c>
      <c r="M317" s="10"/>
      <c r="N317" s="72">
        <f t="shared" si="56"/>
        <v>1354969.0444210158</v>
      </c>
    </row>
    <row r="318" spans="1:14" x14ac:dyDescent="0.25">
      <c r="A318" s="67"/>
      <c r="B318" s="51" t="s">
        <v>54</v>
      </c>
      <c r="C318" s="35">
        <v>4</v>
      </c>
      <c r="D318" s="55">
        <v>17.781400000000001</v>
      </c>
      <c r="E318" s="128">
        <v>670</v>
      </c>
      <c r="F318" s="125">
        <v>148800</v>
      </c>
      <c r="G318" s="41">
        <v>100</v>
      </c>
      <c r="H318" s="50">
        <f t="shared" si="58"/>
        <v>148800</v>
      </c>
      <c r="I318" s="10">
        <f t="shared" si="57"/>
        <v>0</v>
      </c>
      <c r="J318" s="10">
        <f t="shared" si="59"/>
        <v>222.08955223880596</v>
      </c>
      <c r="K318" s="10">
        <f t="shared" si="60"/>
        <v>755.75469712025244</v>
      </c>
      <c r="L318" s="10">
        <f t="shared" si="61"/>
        <v>1039295.0947534601</v>
      </c>
      <c r="M318" s="10"/>
      <c r="N318" s="72">
        <f t="shared" si="56"/>
        <v>1039295.0947534601</v>
      </c>
    </row>
    <row r="319" spans="1:14" x14ac:dyDescent="0.25">
      <c r="A319" s="67"/>
      <c r="B319" s="51" t="s">
        <v>216</v>
      </c>
      <c r="C319" s="35">
        <v>4</v>
      </c>
      <c r="D319" s="55">
        <v>43.372099999999996</v>
      </c>
      <c r="E319" s="128">
        <v>1576</v>
      </c>
      <c r="F319" s="125">
        <v>349090</v>
      </c>
      <c r="G319" s="41">
        <v>100</v>
      </c>
      <c r="H319" s="50">
        <f t="shared" si="58"/>
        <v>349090</v>
      </c>
      <c r="I319" s="10">
        <f t="shared" si="57"/>
        <v>0</v>
      </c>
      <c r="J319" s="10">
        <f t="shared" si="59"/>
        <v>221.503807106599</v>
      </c>
      <c r="K319" s="10">
        <f t="shared" si="60"/>
        <v>756.34044225245941</v>
      </c>
      <c r="L319" s="10">
        <f t="shared" si="61"/>
        <v>1250256.5756811413</v>
      </c>
      <c r="M319" s="10"/>
      <c r="N319" s="72">
        <f t="shared" si="56"/>
        <v>1250256.5756811413</v>
      </c>
    </row>
    <row r="320" spans="1:14" x14ac:dyDescent="0.25">
      <c r="A320" s="67"/>
      <c r="B320" s="51" t="s">
        <v>217</v>
      </c>
      <c r="C320" s="35">
        <v>4</v>
      </c>
      <c r="D320" s="55">
        <v>24.393000000000001</v>
      </c>
      <c r="E320" s="128">
        <v>974</v>
      </c>
      <c r="F320" s="125">
        <v>1164810</v>
      </c>
      <c r="G320" s="41">
        <v>100</v>
      </c>
      <c r="H320" s="50">
        <f t="shared" si="58"/>
        <v>1164810</v>
      </c>
      <c r="I320" s="10">
        <f t="shared" si="57"/>
        <v>0</v>
      </c>
      <c r="J320" s="10">
        <f t="shared" si="59"/>
        <v>1195.9034907597536</v>
      </c>
      <c r="K320" s="10">
        <f t="shared" si="60"/>
        <v>-218.05924140069521</v>
      </c>
      <c r="L320" s="10">
        <f t="shared" si="61"/>
        <v>214834.67813638458</v>
      </c>
      <c r="M320" s="10"/>
      <c r="N320" s="72">
        <f t="shared" si="56"/>
        <v>214834.67813638458</v>
      </c>
    </row>
    <row r="321" spans="1:16" x14ac:dyDescent="0.25">
      <c r="A321" s="67"/>
      <c r="B321" s="51" t="s">
        <v>218</v>
      </c>
      <c r="C321" s="35">
        <v>4</v>
      </c>
      <c r="D321" s="55">
        <v>23.819200000000002</v>
      </c>
      <c r="E321" s="128">
        <v>1300</v>
      </c>
      <c r="F321" s="125">
        <v>440160</v>
      </c>
      <c r="G321" s="41">
        <v>100</v>
      </c>
      <c r="H321" s="50">
        <f t="shared" si="58"/>
        <v>440160</v>
      </c>
      <c r="I321" s="10">
        <f t="shared" si="57"/>
        <v>0</v>
      </c>
      <c r="J321" s="10">
        <f t="shared" si="59"/>
        <v>338.5846153846154</v>
      </c>
      <c r="K321" s="10">
        <f t="shared" si="60"/>
        <v>639.25963397444298</v>
      </c>
      <c r="L321" s="10">
        <f t="shared" si="61"/>
        <v>1006341.3613206471</v>
      </c>
      <c r="M321" s="10"/>
      <c r="N321" s="72">
        <f t="shared" si="56"/>
        <v>1006341.3613206471</v>
      </c>
    </row>
    <row r="322" spans="1:16" s="31" customFormat="1" x14ac:dyDescent="0.25">
      <c r="A322" s="67"/>
      <c r="B322" s="51" t="s">
        <v>219</v>
      </c>
      <c r="C322" s="35">
        <v>4</v>
      </c>
      <c r="D322" s="55">
        <v>26.022399999999998</v>
      </c>
      <c r="E322" s="128">
        <v>1023</v>
      </c>
      <c r="F322" s="126">
        <v>269850</v>
      </c>
      <c r="G322" s="41">
        <v>100</v>
      </c>
      <c r="H322" s="50">
        <f t="shared" si="58"/>
        <v>269850</v>
      </c>
      <c r="I322" s="50">
        <f t="shared" si="57"/>
        <v>0</v>
      </c>
      <c r="J322" s="50">
        <f t="shared" si="59"/>
        <v>263.78299120234607</v>
      </c>
      <c r="K322" s="50">
        <f t="shared" si="60"/>
        <v>714.06125815671226</v>
      </c>
      <c r="L322" s="50">
        <f t="shared" si="61"/>
        <v>1066014.5799653183</v>
      </c>
      <c r="M322" s="50"/>
      <c r="N322" s="109">
        <f t="shared" si="56"/>
        <v>1066014.5799653183</v>
      </c>
      <c r="O322" s="123"/>
      <c r="P322" s="123"/>
    </row>
    <row r="323" spans="1:16" x14ac:dyDescent="0.25">
      <c r="A323" s="67"/>
      <c r="B323" s="51" t="s">
        <v>213</v>
      </c>
      <c r="C323" s="35">
        <v>4</v>
      </c>
      <c r="D323" s="55">
        <v>27.476400000000002</v>
      </c>
      <c r="E323" s="128">
        <v>1479</v>
      </c>
      <c r="F323" s="125">
        <v>367800</v>
      </c>
      <c r="G323" s="41">
        <v>100</v>
      </c>
      <c r="H323" s="50">
        <f t="shared" si="58"/>
        <v>367800</v>
      </c>
      <c r="I323" s="10">
        <f t="shared" si="57"/>
        <v>0</v>
      </c>
      <c r="J323" s="10">
        <f t="shared" si="59"/>
        <v>248.68154158215009</v>
      </c>
      <c r="K323" s="10">
        <f t="shared" si="60"/>
        <v>729.16270777690829</v>
      </c>
      <c r="L323" s="10">
        <f t="shared" si="61"/>
        <v>1148476.1011670711</v>
      </c>
      <c r="M323" s="10"/>
      <c r="N323" s="72">
        <f t="shared" si="56"/>
        <v>1148476.1011670711</v>
      </c>
    </row>
    <row r="324" spans="1:16" x14ac:dyDescent="0.25">
      <c r="A324" s="67"/>
      <c r="B324" s="51" t="s">
        <v>220</v>
      </c>
      <c r="C324" s="35">
        <v>4</v>
      </c>
      <c r="D324" s="55">
        <v>15</v>
      </c>
      <c r="E324" s="128">
        <v>503</v>
      </c>
      <c r="F324" s="125">
        <v>130120</v>
      </c>
      <c r="G324" s="41">
        <v>100</v>
      </c>
      <c r="H324" s="50">
        <f t="shared" si="58"/>
        <v>130120</v>
      </c>
      <c r="I324" s="10">
        <f t="shared" si="57"/>
        <v>0</v>
      </c>
      <c r="J324" s="10">
        <f t="shared" si="59"/>
        <v>258.68787276341948</v>
      </c>
      <c r="K324" s="10">
        <f t="shared" si="60"/>
        <v>719.1563765956389</v>
      </c>
      <c r="L324" s="10">
        <f t="shared" si="61"/>
        <v>964502.95655523252</v>
      </c>
      <c r="M324" s="10"/>
      <c r="N324" s="72">
        <f t="shared" si="56"/>
        <v>964502.95655523252</v>
      </c>
    </row>
    <row r="325" spans="1:16" x14ac:dyDescent="0.25">
      <c r="A325" s="67"/>
      <c r="B325" s="51" t="s">
        <v>221</v>
      </c>
      <c r="C325" s="35">
        <v>4</v>
      </c>
      <c r="D325" s="54">
        <v>39.362300000000005</v>
      </c>
      <c r="E325" s="128">
        <v>1650</v>
      </c>
      <c r="F325" s="125">
        <v>325270</v>
      </c>
      <c r="G325" s="41">
        <v>100</v>
      </c>
      <c r="H325" s="50">
        <f t="shared" si="58"/>
        <v>325270</v>
      </c>
      <c r="I325" s="10">
        <f t="shared" si="57"/>
        <v>0</v>
      </c>
      <c r="J325" s="10">
        <f t="shared" si="59"/>
        <v>197.13333333333333</v>
      </c>
      <c r="K325" s="10">
        <f t="shared" si="60"/>
        <v>780.71091602572506</v>
      </c>
      <c r="L325" s="10">
        <f t="shared" si="61"/>
        <v>1274114.1124840286</v>
      </c>
      <c r="M325" s="10"/>
      <c r="N325" s="72">
        <f t="shared" si="56"/>
        <v>1274114.1124840286</v>
      </c>
    </row>
    <row r="326" spans="1:16" x14ac:dyDescent="0.25">
      <c r="A326" s="67"/>
      <c r="B326" s="51" t="s">
        <v>132</v>
      </c>
      <c r="C326" s="35">
        <v>4</v>
      </c>
      <c r="D326" s="55">
        <v>32.915100000000002</v>
      </c>
      <c r="E326" s="128">
        <v>778</v>
      </c>
      <c r="F326" s="125">
        <v>235540</v>
      </c>
      <c r="G326" s="41">
        <v>100</v>
      </c>
      <c r="H326" s="50">
        <f t="shared" si="58"/>
        <v>235540</v>
      </c>
      <c r="I326" s="10">
        <f t="shared" si="57"/>
        <v>0</v>
      </c>
      <c r="J326" s="10">
        <f t="shared" si="59"/>
        <v>302.75064267352184</v>
      </c>
      <c r="K326" s="10">
        <f t="shared" si="60"/>
        <v>675.09360668553654</v>
      </c>
      <c r="L326" s="10">
        <f t="shared" si="61"/>
        <v>1013072.8122671233</v>
      </c>
      <c r="M326" s="10"/>
      <c r="N326" s="72">
        <f t="shared" si="56"/>
        <v>1013072.8122671233</v>
      </c>
    </row>
    <row r="327" spans="1:16" x14ac:dyDescent="0.25">
      <c r="A327" s="67"/>
      <c r="B327" s="51" t="s">
        <v>769</v>
      </c>
      <c r="C327" s="35">
        <v>4</v>
      </c>
      <c r="D327" s="55">
        <v>27.975200000000001</v>
      </c>
      <c r="E327" s="128">
        <v>1557</v>
      </c>
      <c r="F327" s="125">
        <v>369350</v>
      </c>
      <c r="G327" s="41">
        <v>100</v>
      </c>
      <c r="H327" s="50">
        <f t="shared" si="58"/>
        <v>369350</v>
      </c>
      <c r="I327" s="10">
        <f t="shared" si="57"/>
        <v>0</v>
      </c>
      <c r="J327" s="10">
        <f t="shared" si="59"/>
        <v>237.21901091843287</v>
      </c>
      <c r="K327" s="10">
        <f t="shared" si="60"/>
        <v>740.62523844062548</v>
      </c>
      <c r="L327" s="10">
        <f t="shared" si="61"/>
        <v>1173913.3084297956</v>
      </c>
      <c r="M327" s="10"/>
      <c r="N327" s="72">
        <f t="shared" si="56"/>
        <v>1173913.3084297956</v>
      </c>
    </row>
    <row r="328" spans="1:16" x14ac:dyDescent="0.25">
      <c r="A328" s="67"/>
      <c r="B328" s="51" t="s">
        <v>904</v>
      </c>
      <c r="C328" s="35">
        <v>3</v>
      </c>
      <c r="D328" s="55">
        <v>6.8707000000000011</v>
      </c>
      <c r="E328" s="128">
        <v>8794</v>
      </c>
      <c r="F328" s="125">
        <v>17037800</v>
      </c>
      <c r="G328" s="41">
        <v>50</v>
      </c>
      <c r="H328" s="50">
        <f t="shared" si="58"/>
        <v>8518900</v>
      </c>
      <c r="I328" s="10">
        <f t="shared" si="57"/>
        <v>8518900</v>
      </c>
      <c r="J328" s="10">
        <f t="shared" si="59"/>
        <v>1937.4346145098932</v>
      </c>
      <c r="K328" s="10">
        <f t="shared" si="60"/>
        <v>-959.59036515083483</v>
      </c>
      <c r="L328" s="10">
        <f t="shared" si="61"/>
        <v>1171945.234460653</v>
      </c>
      <c r="M328" s="10"/>
      <c r="N328" s="72">
        <f t="shared" si="56"/>
        <v>1171945.234460653</v>
      </c>
    </row>
    <row r="329" spans="1:16" x14ac:dyDescent="0.25">
      <c r="A329" s="67"/>
      <c r="B329" s="51" t="s">
        <v>223</v>
      </c>
      <c r="C329" s="35">
        <v>4</v>
      </c>
      <c r="D329" s="55">
        <v>14.065399999999999</v>
      </c>
      <c r="E329" s="128">
        <v>568</v>
      </c>
      <c r="F329" s="125">
        <v>148510</v>
      </c>
      <c r="G329" s="41">
        <v>100</v>
      </c>
      <c r="H329" s="50">
        <f t="shared" si="58"/>
        <v>148510</v>
      </c>
      <c r="I329" s="10">
        <f t="shared" si="57"/>
        <v>0</v>
      </c>
      <c r="J329" s="10">
        <f t="shared" si="59"/>
        <v>261.46126760563379</v>
      </c>
      <c r="K329" s="10">
        <f t="shared" si="60"/>
        <v>716.38298175342459</v>
      </c>
      <c r="L329" s="10">
        <f t="shared" si="61"/>
        <v>966361.28896287235</v>
      </c>
      <c r="M329" s="10"/>
      <c r="N329" s="72">
        <f t="shared" si="56"/>
        <v>966361.28896287235</v>
      </c>
    </row>
    <row r="330" spans="1:16" x14ac:dyDescent="0.25">
      <c r="A330" s="67"/>
      <c r="B330" s="51" t="s">
        <v>224</v>
      </c>
      <c r="C330" s="35">
        <v>4</v>
      </c>
      <c r="D330" s="55">
        <v>39.993099999999998</v>
      </c>
      <c r="E330" s="128">
        <v>1269</v>
      </c>
      <c r="F330" s="125">
        <v>361460</v>
      </c>
      <c r="G330" s="41">
        <v>100</v>
      </c>
      <c r="H330" s="50">
        <f t="shared" si="58"/>
        <v>361460</v>
      </c>
      <c r="I330" s="10">
        <f t="shared" si="57"/>
        <v>0</v>
      </c>
      <c r="J330" s="10">
        <f t="shared" si="59"/>
        <v>284.83845547675332</v>
      </c>
      <c r="K330" s="10">
        <f t="shared" si="60"/>
        <v>693.00579388230506</v>
      </c>
      <c r="L330" s="10">
        <f t="shared" si="61"/>
        <v>1123638.8743203618</v>
      </c>
      <c r="M330" s="10"/>
      <c r="N330" s="72">
        <f t="shared" si="56"/>
        <v>1123638.8743203618</v>
      </c>
    </row>
    <row r="331" spans="1:16" x14ac:dyDescent="0.25">
      <c r="A331" s="67"/>
      <c r="B331" s="51" t="s">
        <v>225</v>
      </c>
      <c r="C331" s="35">
        <v>4</v>
      </c>
      <c r="D331" s="55">
        <v>8.6809999999999992</v>
      </c>
      <c r="E331" s="128">
        <v>1040</v>
      </c>
      <c r="F331" s="125">
        <v>447610</v>
      </c>
      <c r="G331" s="41">
        <v>100</v>
      </c>
      <c r="H331" s="50">
        <f t="shared" si="58"/>
        <v>447610</v>
      </c>
      <c r="I331" s="10">
        <f t="shared" si="57"/>
        <v>0</v>
      </c>
      <c r="J331" s="10">
        <f t="shared" si="59"/>
        <v>430.39423076923077</v>
      </c>
      <c r="K331" s="10">
        <f t="shared" si="60"/>
        <v>547.45001858982755</v>
      </c>
      <c r="L331" s="10">
        <f t="shared" si="61"/>
        <v>810088.68861763773</v>
      </c>
      <c r="M331" s="10"/>
      <c r="N331" s="72">
        <f t="shared" si="56"/>
        <v>810088.68861763773</v>
      </c>
    </row>
    <row r="332" spans="1:16" x14ac:dyDescent="0.25">
      <c r="A332" s="67"/>
      <c r="B332" s="51" t="s">
        <v>226</v>
      </c>
      <c r="C332" s="35">
        <v>4</v>
      </c>
      <c r="D332" s="55">
        <v>23.636699999999998</v>
      </c>
      <c r="E332" s="128">
        <v>902</v>
      </c>
      <c r="F332" s="125">
        <v>221980</v>
      </c>
      <c r="G332" s="41">
        <v>100</v>
      </c>
      <c r="H332" s="50">
        <f t="shared" si="58"/>
        <v>221980</v>
      </c>
      <c r="I332" s="10">
        <f t="shared" si="57"/>
        <v>0</v>
      </c>
      <c r="J332" s="10">
        <f t="shared" si="59"/>
        <v>246.09756097560975</v>
      </c>
      <c r="K332" s="10">
        <f t="shared" si="60"/>
        <v>731.7466883834486</v>
      </c>
      <c r="L332" s="10">
        <f t="shared" si="61"/>
        <v>1062423.2043127143</v>
      </c>
      <c r="M332" s="10"/>
      <c r="N332" s="72">
        <f t="shared" si="56"/>
        <v>1062423.2043127143</v>
      </c>
    </row>
    <row r="333" spans="1:16" x14ac:dyDescent="0.25">
      <c r="A333" s="67"/>
      <c r="B333" s="51" t="s">
        <v>227</v>
      </c>
      <c r="C333" s="35">
        <v>4</v>
      </c>
      <c r="D333" s="55">
        <v>35.176200000000001</v>
      </c>
      <c r="E333" s="128">
        <v>1556</v>
      </c>
      <c r="F333" s="125">
        <v>353530</v>
      </c>
      <c r="G333" s="41">
        <v>100</v>
      </c>
      <c r="H333" s="50">
        <f t="shared" si="58"/>
        <v>353530</v>
      </c>
      <c r="I333" s="10">
        <f t="shared" si="57"/>
        <v>0</v>
      </c>
      <c r="J333" s="10">
        <f t="shared" si="59"/>
        <v>227.2043701799486</v>
      </c>
      <c r="K333" s="10">
        <f t="shared" si="60"/>
        <v>750.63987917910981</v>
      </c>
      <c r="L333" s="10">
        <f t="shared" si="61"/>
        <v>1211459.455867141</v>
      </c>
      <c r="M333" s="10"/>
      <c r="N333" s="72">
        <f t="shared" si="56"/>
        <v>1211459.455867141</v>
      </c>
    </row>
    <row r="334" spans="1:16" x14ac:dyDescent="0.25">
      <c r="A334" s="67"/>
      <c r="B334" s="51" t="s">
        <v>228</v>
      </c>
      <c r="C334" s="35">
        <v>4</v>
      </c>
      <c r="D334" s="55">
        <v>33.835300000000004</v>
      </c>
      <c r="E334" s="128">
        <v>1680</v>
      </c>
      <c r="F334" s="125">
        <v>554900</v>
      </c>
      <c r="G334" s="41">
        <v>100</v>
      </c>
      <c r="H334" s="50">
        <f t="shared" si="58"/>
        <v>554900</v>
      </c>
      <c r="I334" s="10">
        <f t="shared" si="57"/>
        <v>0</v>
      </c>
      <c r="J334" s="10">
        <f t="shared" si="59"/>
        <v>330.29761904761904</v>
      </c>
      <c r="K334" s="10">
        <f t="shared" si="60"/>
        <v>647.54663031143934</v>
      </c>
      <c r="L334" s="10">
        <f t="shared" si="61"/>
        <v>1101690.5325479433</v>
      </c>
      <c r="M334" s="10"/>
      <c r="N334" s="72">
        <f t="shared" si="56"/>
        <v>1101690.5325479433</v>
      </c>
    </row>
    <row r="335" spans="1:16" x14ac:dyDescent="0.25">
      <c r="A335" s="67"/>
      <c r="B335" s="51" t="s">
        <v>770</v>
      </c>
      <c r="C335" s="35">
        <v>4</v>
      </c>
      <c r="D335" s="55">
        <v>47.278100000000009</v>
      </c>
      <c r="E335" s="128">
        <v>2973</v>
      </c>
      <c r="F335" s="125">
        <v>1168920</v>
      </c>
      <c r="G335" s="41">
        <v>100</v>
      </c>
      <c r="H335" s="50">
        <f t="shared" si="58"/>
        <v>1168920</v>
      </c>
      <c r="I335" s="10">
        <f t="shared" si="57"/>
        <v>0</v>
      </c>
      <c r="J335" s="10">
        <f t="shared" si="59"/>
        <v>393.17860746720487</v>
      </c>
      <c r="K335" s="10">
        <f t="shared" si="60"/>
        <v>584.66564189185351</v>
      </c>
      <c r="L335" s="10">
        <f t="shared" si="61"/>
        <v>1244862.6235615944</v>
      </c>
      <c r="M335" s="10"/>
      <c r="N335" s="72">
        <f t="shared" si="56"/>
        <v>1244862.6235615944</v>
      </c>
    </row>
    <row r="336" spans="1:16" x14ac:dyDescent="0.25">
      <c r="A336" s="67"/>
      <c r="B336" s="51" t="s">
        <v>229</v>
      </c>
      <c r="C336" s="35">
        <v>4</v>
      </c>
      <c r="D336" s="55">
        <v>17.511099999999999</v>
      </c>
      <c r="E336" s="128">
        <v>604</v>
      </c>
      <c r="F336" s="125">
        <v>138570</v>
      </c>
      <c r="G336" s="41">
        <v>100</v>
      </c>
      <c r="H336" s="50">
        <f t="shared" si="58"/>
        <v>138570</v>
      </c>
      <c r="I336" s="10">
        <f t="shared" si="57"/>
        <v>0</v>
      </c>
      <c r="J336" s="10">
        <f t="shared" si="59"/>
        <v>229.42052980132451</v>
      </c>
      <c r="K336" s="10">
        <f t="shared" si="60"/>
        <v>748.42371955773388</v>
      </c>
      <c r="L336" s="10">
        <f t="shared" si="61"/>
        <v>1021099.5543305303</v>
      </c>
      <c r="M336" s="10"/>
      <c r="N336" s="72">
        <f t="shared" si="56"/>
        <v>1021099.5543305303</v>
      </c>
    </row>
    <row r="337" spans="1:14" x14ac:dyDescent="0.25">
      <c r="A337" s="67"/>
      <c r="B337" s="51" t="s">
        <v>230</v>
      </c>
      <c r="C337" s="35">
        <v>4</v>
      </c>
      <c r="D337" s="55">
        <v>48.5259</v>
      </c>
      <c r="E337" s="128">
        <v>3739</v>
      </c>
      <c r="F337" s="125">
        <v>2323430</v>
      </c>
      <c r="G337" s="41">
        <v>100</v>
      </c>
      <c r="H337" s="50">
        <f t="shared" si="58"/>
        <v>2323430</v>
      </c>
      <c r="I337" s="10">
        <f t="shared" si="57"/>
        <v>0</v>
      </c>
      <c r="J337" s="10">
        <f t="shared" si="59"/>
        <v>621.40411874832841</v>
      </c>
      <c r="K337" s="10">
        <f t="shared" si="60"/>
        <v>356.44013061072997</v>
      </c>
      <c r="L337" s="10">
        <f t="shared" si="61"/>
        <v>1081147.2849366642</v>
      </c>
      <c r="M337" s="10"/>
      <c r="N337" s="72">
        <f t="shared" si="56"/>
        <v>1081147.2849366642</v>
      </c>
    </row>
    <row r="338" spans="1:14" x14ac:dyDescent="0.25">
      <c r="A338" s="67"/>
      <c r="B338" s="51"/>
      <c r="C338" s="35"/>
      <c r="D338" s="55">
        <v>0</v>
      </c>
      <c r="E338" s="130"/>
      <c r="F338" s="73"/>
      <c r="G338" s="41"/>
      <c r="H338" s="73"/>
      <c r="I338" s="74"/>
      <c r="J338" s="74"/>
      <c r="K338" s="10"/>
      <c r="L338" s="10"/>
      <c r="M338" s="10"/>
      <c r="N338" s="72"/>
    </row>
    <row r="339" spans="1:14" x14ac:dyDescent="0.25">
      <c r="A339" s="70" t="s">
        <v>231</v>
      </c>
      <c r="B339" s="43" t="s">
        <v>2</v>
      </c>
      <c r="C339" s="44"/>
      <c r="D339" s="3">
        <v>999.91469999999981</v>
      </c>
      <c r="E339" s="131">
        <f>E340</f>
        <v>77530</v>
      </c>
      <c r="F339" s="37">
        <v>0</v>
      </c>
      <c r="G339" s="41"/>
      <c r="H339" s="37">
        <f>H341</f>
        <v>8125015</v>
      </c>
      <c r="I339" s="8">
        <f>I341</f>
        <v>-8125015</v>
      </c>
      <c r="J339" s="8"/>
      <c r="K339" s="10"/>
      <c r="L339" s="10"/>
      <c r="M339" s="9">
        <f>M341</f>
        <v>44272523.542292371</v>
      </c>
      <c r="N339" s="68">
        <f t="shared" si="56"/>
        <v>44272523.542292371</v>
      </c>
    </row>
    <row r="340" spans="1:14" x14ac:dyDescent="0.25">
      <c r="A340" s="70" t="s">
        <v>231</v>
      </c>
      <c r="B340" s="43" t="s">
        <v>3</v>
      </c>
      <c r="C340" s="44"/>
      <c r="D340" s="3">
        <v>999.91469999999981</v>
      </c>
      <c r="E340" s="131">
        <f>SUM(E342:E369)</f>
        <v>77530</v>
      </c>
      <c r="F340" s="37">
        <f>SUM(F342:F369)</f>
        <v>54101060</v>
      </c>
      <c r="G340" s="41"/>
      <c r="H340" s="37">
        <f>SUM(H342:H369)</f>
        <v>37851030</v>
      </c>
      <c r="I340" s="8">
        <f>SUM(I342:I369)</f>
        <v>16250030</v>
      </c>
      <c r="J340" s="8"/>
      <c r="K340" s="10"/>
      <c r="L340" s="8">
        <f>SUM(L342:L369)</f>
        <v>34402600.508270785</v>
      </c>
      <c r="M340" s="10"/>
      <c r="N340" s="68">
        <f t="shared" si="56"/>
        <v>34402600.508270785</v>
      </c>
    </row>
    <row r="341" spans="1:14" x14ac:dyDescent="0.25">
      <c r="A341" s="67"/>
      <c r="B341" s="51" t="s">
        <v>26</v>
      </c>
      <c r="C341" s="35">
        <v>2</v>
      </c>
      <c r="D341" s="55">
        <v>0</v>
      </c>
      <c r="E341" s="132"/>
      <c r="F341" s="50">
        <v>0</v>
      </c>
      <c r="G341" s="41">
        <v>25</v>
      </c>
      <c r="H341" s="50">
        <f>F358*G341/100</f>
        <v>8125015</v>
      </c>
      <c r="I341" s="10">
        <f t="shared" ref="I341:I369" si="62">F341-H341</f>
        <v>-8125015</v>
      </c>
      <c r="J341" s="10"/>
      <c r="K341" s="10"/>
      <c r="L341" s="10"/>
      <c r="M341" s="10">
        <f>($L$7*$L$8*E339/$L$10)+($L$7*$L$9*D339/$L$11)</f>
        <v>44272523.542292371</v>
      </c>
      <c r="N341" s="72">
        <f t="shared" si="56"/>
        <v>44272523.542292371</v>
      </c>
    </row>
    <row r="342" spans="1:14" x14ac:dyDescent="0.25">
      <c r="A342" s="67"/>
      <c r="B342" s="51" t="s">
        <v>232</v>
      </c>
      <c r="C342" s="35">
        <v>4</v>
      </c>
      <c r="D342" s="55">
        <v>11.5388</v>
      </c>
      <c r="E342" s="128">
        <v>475</v>
      </c>
      <c r="F342" s="125">
        <v>247750</v>
      </c>
      <c r="G342" s="41">
        <v>100</v>
      </c>
      <c r="H342" s="50">
        <f t="shared" ref="H342:H369" si="63">F342*G342/100</f>
        <v>247750</v>
      </c>
      <c r="I342" s="10">
        <f t="shared" si="62"/>
        <v>0</v>
      </c>
      <c r="J342" s="10">
        <f t="shared" ref="J342:J369" si="64">F342/E342</f>
        <v>521.57894736842104</v>
      </c>
      <c r="K342" s="10">
        <f t="shared" ref="K342:K369" si="65">$J$11*$J$19-J342</f>
        <v>456.26530199063734</v>
      </c>
      <c r="L342" s="10">
        <f t="shared" ref="L342:L369" si="66">IF(K342&gt;0,$J$7*$J$8*(K342/$K$19),0)+$J$7*$J$9*(E342/$E$19)+$J$7*$J$10*(D342/$D$19)</f>
        <v>639534.87630162435</v>
      </c>
      <c r="M342" s="10"/>
      <c r="N342" s="72">
        <f t="shared" si="56"/>
        <v>639534.87630162435</v>
      </c>
    </row>
    <row r="343" spans="1:14" x14ac:dyDescent="0.25">
      <c r="A343" s="67"/>
      <c r="B343" s="51" t="s">
        <v>233</v>
      </c>
      <c r="C343" s="35">
        <v>4</v>
      </c>
      <c r="D343" s="55">
        <v>28.083100000000002</v>
      </c>
      <c r="E343" s="128">
        <v>1443</v>
      </c>
      <c r="F343" s="125">
        <v>432890</v>
      </c>
      <c r="G343" s="41">
        <v>100</v>
      </c>
      <c r="H343" s="50">
        <f t="shared" si="63"/>
        <v>432890</v>
      </c>
      <c r="I343" s="10">
        <f t="shared" si="62"/>
        <v>0</v>
      </c>
      <c r="J343" s="10">
        <f t="shared" si="64"/>
        <v>299.99306999306998</v>
      </c>
      <c r="K343" s="10">
        <f t="shared" si="65"/>
        <v>677.8511793659884</v>
      </c>
      <c r="L343" s="10">
        <f t="shared" si="66"/>
        <v>1085678.6999996896</v>
      </c>
      <c r="M343" s="10"/>
      <c r="N343" s="72">
        <f t="shared" si="56"/>
        <v>1085678.6999996896</v>
      </c>
    </row>
    <row r="344" spans="1:14" x14ac:dyDescent="0.25">
      <c r="A344" s="67"/>
      <c r="B344" s="51" t="s">
        <v>30</v>
      </c>
      <c r="C344" s="35">
        <v>4</v>
      </c>
      <c r="D344" s="55">
        <v>59.606300000000005</v>
      </c>
      <c r="E344" s="128">
        <v>4700</v>
      </c>
      <c r="F344" s="125">
        <v>1511870</v>
      </c>
      <c r="G344" s="41">
        <v>100</v>
      </c>
      <c r="H344" s="50">
        <f t="shared" si="63"/>
        <v>1511870</v>
      </c>
      <c r="I344" s="10">
        <f t="shared" si="62"/>
        <v>0</v>
      </c>
      <c r="J344" s="10">
        <f t="shared" si="64"/>
        <v>321.67446808510635</v>
      </c>
      <c r="K344" s="10">
        <f t="shared" si="65"/>
        <v>656.16978127395203</v>
      </c>
      <c r="L344" s="10">
        <f t="shared" si="66"/>
        <v>1598525.905090742</v>
      </c>
      <c r="M344" s="10"/>
      <c r="N344" s="72">
        <f t="shared" si="56"/>
        <v>1598525.905090742</v>
      </c>
    </row>
    <row r="345" spans="1:14" x14ac:dyDescent="0.25">
      <c r="A345" s="67"/>
      <c r="B345" s="51" t="s">
        <v>234</v>
      </c>
      <c r="C345" s="35">
        <v>4</v>
      </c>
      <c r="D345" s="55">
        <v>51.997199999999999</v>
      </c>
      <c r="E345" s="128">
        <v>2969</v>
      </c>
      <c r="F345" s="125">
        <v>633380</v>
      </c>
      <c r="G345" s="41">
        <v>100</v>
      </c>
      <c r="H345" s="50">
        <f t="shared" si="63"/>
        <v>633380</v>
      </c>
      <c r="I345" s="10">
        <f t="shared" si="62"/>
        <v>0</v>
      </c>
      <c r="J345" s="10">
        <f t="shared" si="64"/>
        <v>213.33108790838665</v>
      </c>
      <c r="K345" s="10">
        <f t="shared" si="65"/>
        <v>764.51316145067176</v>
      </c>
      <c r="L345" s="10">
        <f t="shared" si="66"/>
        <v>1472617.4760264915</v>
      </c>
      <c r="M345" s="10"/>
      <c r="N345" s="72">
        <f t="shared" si="56"/>
        <v>1472617.4760264915</v>
      </c>
    </row>
    <row r="346" spans="1:14" x14ac:dyDescent="0.25">
      <c r="A346" s="67"/>
      <c r="B346" s="51" t="s">
        <v>235</v>
      </c>
      <c r="C346" s="35">
        <v>4</v>
      </c>
      <c r="D346" s="55">
        <v>25.761199999999999</v>
      </c>
      <c r="E346" s="128">
        <v>1123</v>
      </c>
      <c r="F346" s="125">
        <v>415240</v>
      </c>
      <c r="G346" s="41">
        <v>100</v>
      </c>
      <c r="H346" s="50">
        <f t="shared" si="63"/>
        <v>415240</v>
      </c>
      <c r="I346" s="10">
        <f t="shared" si="62"/>
        <v>0</v>
      </c>
      <c r="J346" s="10">
        <f t="shared" si="64"/>
        <v>369.75957257346391</v>
      </c>
      <c r="K346" s="10">
        <f t="shared" si="65"/>
        <v>608.08467678559441</v>
      </c>
      <c r="L346" s="10">
        <f t="shared" si="66"/>
        <v>953612.20479224238</v>
      </c>
      <c r="M346" s="10"/>
      <c r="N346" s="72">
        <f t="shared" si="56"/>
        <v>953612.20479224238</v>
      </c>
    </row>
    <row r="347" spans="1:14" x14ac:dyDescent="0.25">
      <c r="A347" s="67"/>
      <c r="B347" s="51" t="s">
        <v>231</v>
      </c>
      <c r="C347" s="35">
        <v>4</v>
      </c>
      <c r="D347" s="55">
        <v>32.075200000000002</v>
      </c>
      <c r="E347" s="128">
        <v>2603</v>
      </c>
      <c r="F347" s="125">
        <v>608390</v>
      </c>
      <c r="G347" s="41">
        <v>100</v>
      </c>
      <c r="H347" s="50">
        <f t="shared" si="63"/>
        <v>608390</v>
      </c>
      <c r="I347" s="10">
        <f t="shared" si="62"/>
        <v>0</v>
      </c>
      <c r="J347" s="10">
        <f t="shared" si="64"/>
        <v>233.72646945831733</v>
      </c>
      <c r="K347" s="10">
        <f t="shared" si="65"/>
        <v>744.11777990074108</v>
      </c>
      <c r="L347" s="10">
        <f t="shared" si="66"/>
        <v>1329225.3917863013</v>
      </c>
      <c r="M347" s="10"/>
      <c r="N347" s="72">
        <f t="shared" si="56"/>
        <v>1329225.3917863013</v>
      </c>
    </row>
    <row r="348" spans="1:14" x14ac:dyDescent="0.25">
      <c r="A348" s="67"/>
      <c r="B348" s="51" t="s">
        <v>236</v>
      </c>
      <c r="C348" s="35">
        <v>4</v>
      </c>
      <c r="D348" s="55">
        <v>30.424000000000003</v>
      </c>
      <c r="E348" s="128">
        <v>1114</v>
      </c>
      <c r="F348" s="125">
        <v>268850</v>
      </c>
      <c r="G348" s="41">
        <v>100</v>
      </c>
      <c r="H348" s="50">
        <f t="shared" si="63"/>
        <v>268850</v>
      </c>
      <c r="I348" s="10">
        <f t="shared" si="62"/>
        <v>0</v>
      </c>
      <c r="J348" s="10">
        <f t="shared" si="64"/>
        <v>241.33752244165171</v>
      </c>
      <c r="K348" s="10">
        <f t="shared" si="65"/>
        <v>736.5067269174067</v>
      </c>
      <c r="L348" s="10">
        <f t="shared" si="66"/>
        <v>1120094.2836464008</v>
      </c>
      <c r="M348" s="10"/>
      <c r="N348" s="72">
        <f t="shared" si="56"/>
        <v>1120094.2836464008</v>
      </c>
    </row>
    <row r="349" spans="1:14" x14ac:dyDescent="0.25">
      <c r="A349" s="67"/>
      <c r="B349" s="51" t="s">
        <v>237</v>
      </c>
      <c r="C349" s="35">
        <v>4</v>
      </c>
      <c r="D349" s="55">
        <v>44.851599999999998</v>
      </c>
      <c r="E349" s="128">
        <v>1968</v>
      </c>
      <c r="F349" s="125">
        <v>642440</v>
      </c>
      <c r="G349" s="41">
        <v>100</v>
      </c>
      <c r="H349" s="50">
        <f t="shared" si="63"/>
        <v>642440</v>
      </c>
      <c r="I349" s="10">
        <f t="shared" si="62"/>
        <v>0</v>
      </c>
      <c r="J349" s="10">
        <f t="shared" si="64"/>
        <v>326.4430894308943</v>
      </c>
      <c r="K349" s="10">
        <f t="shared" si="65"/>
        <v>651.40115992816413</v>
      </c>
      <c r="L349" s="10">
        <f t="shared" si="66"/>
        <v>1183429.218969842</v>
      </c>
      <c r="M349" s="10"/>
      <c r="N349" s="72">
        <f t="shared" si="56"/>
        <v>1183429.218969842</v>
      </c>
    </row>
    <row r="350" spans="1:14" x14ac:dyDescent="0.25">
      <c r="A350" s="67"/>
      <c r="B350" s="51" t="s">
        <v>771</v>
      </c>
      <c r="C350" s="35">
        <v>4</v>
      </c>
      <c r="D350" s="55">
        <v>31.656999999999996</v>
      </c>
      <c r="E350" s="128">
        <v>1485</v>
      </c>
      <c r="F350" s="125">
        <v>485470</v>
      </c>
      <c r="G350" s="41">
        <v>100</v>
      </c>
      <c r="H350" s="50">
        <f t="shared" si="63"/>
        <v>485470</v>
      </c>
      <c r="I350" s="10">
        <f t="shared" si="62"/>
        <v>0</v>
      </c>
      <c r="J350" s="10">
        <f t="shared" si="64"/>
        <v>326.91582491582494</v>
      </c>
      <c r="K350" s="10">
        <f t="shared" si="65"/>
        <v>650.92842444323344</v>
      </c>
      <c r="L350" s="10">
        <f t="shared" si="66"/>
        <v>1072386.9199610548</v>
      </c>
      <c r="M350" s="10"/>
      <c r="N350" s="72">
        <f t="shared" si="56"/>
        <v>1072386.9199610548</v>
      </c>
    </row>
    <row r="351" spans="1:14" x14ac:dyDescent="0.25">
      <c r="A351" s="67"/>
      <c r="B351" s="51" t="s">
        <v>772</v>
      </c>
      <c r="C351" s="35">
        <v>4</v>
      </c>
      <c r="D351" s="55">
        <v>21.204299999999996</v>
      </c>
      <c r="E351" s="128">
        <v>1556</v>
      </c>
      <c r="F351" s="125">
        <v>413520</v>
      </c>
      <c r="G351" s="41">
        <v>100</v>
      </c>
      <c r="H351" s="50">
        <f t="shared" si="63"/>
        <v>413520</v>
      </c>
      <c r="I351" s="10">
        <f t="shared" si="62"/>
        <v>0</v>
      </c>
      <c r="J351" s="10">
        <f t="shared" si="64"/>
        <v>265.75835475578407</v>
      </c>
      <c r="K351" s="10">
        <f t="shared" si="65"/>
        <v>712.08589460327426</v>
      </c>
      <c r="L351" s="10">
        <f t="shared" si="66"/>
        <v>1115889.8424966112</v>
      </c>
      <c r="M351" s="10"/>
      <c r="N351" s="72">
        <f t="shared" si="56"/>
        <v>1115889.8424966112</v>
      </c>
    </row>
    <row r="352" spans="1:14" x14ac:dyDescent="0.25">
      <c r="A352" s="67"/>
      <c r="B352" s="51" t="s">
        <v>238</v>
      </c>
      <c r="C352" s="35">
        <v>4</v>
      </c>
      <c r="D352" s="55">
        <v>60.041400000000003</v>
      </c>
      <c r="E352" s="128">
        <v>2086</v>
      </c>
      <c r="F352" s="125">
        <v>607650</v>
      </c>
      <c r="G352" s="41">
        <v>100</v>
      </c>
      <c r="H352" s="50">
        <f t="shared" si="63"/>
        <v>607650</v>
      </c>
      <c r="I352" s="10">
        <f t="shared" si="62"/>
        <v>0</v>
      </c>
      <c r="J352" s="10">
        <f t="shared" si="64"/>
        <v>291.29913710450626</v>
      </c>
      <c r="K352" s="10">
        <f t="shared" si="65"/>
        <v>686.54511225455212</v>
      </c>
      <c r="L352" s="10">
        <f t="shared" si="66"/>
        <v>1294768.4910398195</v>
      </c>
      <c r="M352" s="10"/>
      <c r="N352" s="72">
        <f t="shared" si="56"/>
        <v>1294768.4910398195</v>
      </c>
    </row>
    <row r="353" spans="1:14" x14ac:dyDescent="0.25">
      <c r="A353" s="67"/>
      <c r="B353" s="51" t="s">
        <v>239</v>
      </c>
      <c r="C353" s="35">
        <v>4</v>
      </c>
      <c r="D353" s="55">
        <v>21.527699999999999</v>
      </c>
      <c r="E353" s="128">
        <v>1464</v>
      </c>
      <c r="F353" s="125">
        <v>329030</v>
      </c>
      <c r="G353" s="41">
        <v>100</v>
      </c>
      <c r="H353" s="50">
        <f t="shared" si="63"/>
        <v>329030</v>
      </c>
      <c r="I353" s="10">
        <f t="shared" si="62"/>
        <v>0</v>
      </c>
      <c r="J353" s="10">
        <f t="shared" si="64"/>
        <v>224.74726775956285</v>
      </c>
      <c r="K353" s="10">
        <f t="shared" si="65"/>
        <v>753.09698159949551</v>
      </c>
      <c r="L353" s="10">
        <f t="shared" si="66"/>
        <v>1153234.0663424286</v>
      </c>
      <c r="M353" s="10"/>
      <c r="N353" s="72">
        <f t="shared" si="56"/>
        <v>1153234.0663424286</v>
      </c>
    </row>
    <row r="354" spans="1:14" x14ac:dyDescent="0.25">
      <c r="A354" s="67"/>
      <c r="B354" s="51" t="s">
        <v>773</v>
      </c>
      <c r="C354" s="35">
        <v>4</v>
      </c>
      <c r="D354" s="55">
        <v>46.965600000000009</v>
      </c>
      <c r="E354" s="128">
        <v>2880</v>
      </c>
      <c r="F354" s="125">
        <v>928010</v>
      </c>
      <c r="G354" s="41">
        <v>100</v>
      </c>
      <c r="H354" s="50">
        <f t="shared" si="63"/>
        <v>928010</v>
      </c>
      <c r="I354" s="10">
        <f t="shared" si="62"/>
        <v>0</v>
      </c>
      <c r="J354" s="10">
        <f t="shared" si="64"/>
        <v>322.22569444444446</v>
      </c>
      <c r="K354" s="10">
        <f t="shared" si="65"/>
        <v>655.61855491461392</v>
      </c>
      <c r="L354" s="10">
        <f t="shared" si="66"/>
        <v>1314965.8505984284</v>
      </c>
      <c r="M354" s="10"/>
      <c r="N354" s="72">
        <f t="shared" si="56"/>
        <v>1314965.8505984284</v>
      </c>
    </row>
    <row r="355" spans="1:14" x14ac:dyDescent="0.25">
      <c r="A355" s="67"/>
      <c r="B355" s="51" t="s">
        <v>240</v>
      </c>
      <c r="C355" s="35">
        <v>4</v>
      </c>
      <c r="D355" s="55">
        <v>29.545500000000004</v>
      </c>
      <c r="E355" s="128">
        <v>1287</v>
      </c>
      <c r="F355" s="125">
        <v>269840</v>
      </c>
      <c r="G355" s="41">
        <v>100</v>
      </c>
      <c r="H355" s="50">
        <f t="shared" si="63"/>
        <v>269840</v>
      </c>
      <c r="I355" s="10">
        <f t="shared" si="62"/>
        <v>0</v>
      </c>
      <c r="J355" s="10">
        <f t="shared" si="64"/>
        <v>209.66588966588967</v>
      </c>
      <c r="K355" s="10">
        <f t="shared" si="65"/>
        <v>768.17835969316866</v>
      </c>
      <c r="L355" s="10">
        <f t="shared" si="66"/>
        <v>1176711.849900665</v>
      </c>
      <c r="M355" s="10"/>
      <c r="N355" s="72">
        <f t="shared" si="56"/>
        <v>1176711.849900665</v>
      </c>
    </row>
    <row r="356" spans="1:14" x14ac:dyDescent="0.25">
      <c r="A356" s="67"/>
      <c r="B356" s="51" t="s">
        <v>241</v>
      </c>
      <c r="C356" s="35">
        <v>4</v>
      </c>
      <c r="D356" s="55">
        <v>52.421900000000001</v>
      </c>
      <c r="E356" s="128">
        <v>2984</v>
      </c>
      <c r="F356" s="125">
        <v>586420</v>
      </c>
      <c r="G356" s="41">
        <v>100</v>
      </c>
      <c r="H356" s="50">
        <f t="shared" si="63"/>
        <v>586420</v>
      </c>
      <c r="I356" s="10">
        <f t="shared" si="62"/>
        <v>0</v>
      </c>
      <c r="J356" s="10">
        <f t="shared" si="64"/>
        <v>196.52144772117961</v>
      </c>
      <c r="K356" s="10">
        <f t="shared" si="65"/>
        <v>781.3228016378788</v>
      </c>
      <c r="L356" s="10">
        <f t="shared" si="66"/>
        <v>1495851.5032068151</v>
      </c>
      <c r="M356" s="10"/>
      <c r="N356" s="72">
        <f t="shared" si="56"/>
        <v>1495851.5032068151</v>
      </c>
    </row>
    <row r="357" spans="1:14" x14ac:dyDescent="0.25">
      <c r="A357" s="67"/>
      <c r="B357" s="51" t="s">
        <v>242</v>
      </c>
      <c r="C357" s="35">
        <v>4</v>
      </c>
      <c r="D357" s="55">
        <v>38.638800000000003</v>
      </c>
      <c r="E357" s="128">
        <v>2679</v>
      </c>
      <c r="F357" s="125">
        <v>1003130</v>
      </c>
      <c r="G357" s="41">
        <v>100</v>
      </c>
      <c r="H357" s="50">
        <f t="shared" si="63"/>
        <v>1003130</v>
      </c>
      <c r="I357" s="10">
        <f t="shared" si="62"/>
        <v>0</v>
      </c>
      <c r="J357" s="10">
        <f t="shared" si="64"/>
        <v>374.44195595371406</v>
      </c>
      <c r="K357" s="10">
        <f t="shared" si="65"/>
        <v>603.40229340534438</v>
      </c>
      <c r="L357" s="10">
        <f t="shared" si="66"/>
        <v>1197435.7280800003</v>
      </c>
      <c r="M357" s="10"/>
      <c r="N357" s="72">
        <f t="shared" si="56"/>
        <v>1197435.7280800003</v>
      </c>
    </row>
    <row r="358" spans="1:14" x14ac:dyDescent="0.25">
      <c r="A358" s="67"/>
      <c r="B358" s="51" t="s">
        <v>905</v>
      </c>
      <c r="C358" s="35">
        <v>3</v>
      </c>
      <c r="D358" s="55">
        <v>11.920599999999999</v>
      </c>
      <c r="E358" s="128">
        <v>16701</v>
      </c>
      <c r="F358" s="125">
        <v>32500060</v>
      </c>
      <c r="G358" s="41">
        <v>50</v>
      </c>
      <c r="H358" s="50">
        <f t="shared" si="63"/>
        <v>16250030</v>
      </c>
      <c r="I358" s="10">
        <f t="shared" si="62"/>
        <v>16250030</v>
      </c>
      <c r="J358" s="10">
        <f t="shared" si="64"/>
        <v>1945.994850607748</v>
      </c>
      <c r="K358" s="10">
        <f t="shared" si="65"/>
        <v>-968.15060124868967</v>
      </c>
      <c r="L358" s="10">
        <f t="shared" si="66"/>
        <v>2221625.0788244014</v>
      </c>
      <c r="M358" s="10"/>
      <c r="N358" s="72">
        <f t="shared" si="56"/>
        <v>2221625.0788244014</v>
      </c>
    </row>
    <row r="359" spans="1:14" x14ac:dyDescent="0.25">
      <c r="A359" s="67"/>
      <c r="B359" s="51" t="s">
        <v>244</v>
      </c>
      <c r="C359" s="35">
        <v>4</v>
      </c>
      <c r="D359" s="55">
        <v>15.653800000000002</v>
      </c>
      <c r="E359" s="128">
        <v>671</v>
      </c>
      <c r="F359" s="125">
        <v>119650</v>
      </c>
      <c r="G359" s="41">
        <v>100</v>
      </c>
      <c r="H359" s="50">
        <f t="shared" si="63"/>
        <v>119650</v>
      </c>
      <c r="I359" s="10">
        <f t="shared" si="62"/>
        <v>0</v>
      </c>
      <c r="J359" s="10">
        <f t="shared" si="64"/>
        <v>178.31594634873323</v>
      </c>
      <c r="K359" s="10">
        <f t="shared" si="65"/>
        <v>799.52830301032509</v>
      </c>
      <c r="L359" s="10">
        <f t="shared" si="66"/>
        <v>1083198.0034618736</v>
      </c>
      <c r="M359" s="10"/>
      <c r="N359" s="72">
        <f t="shared" si="56"/>
        <v>1083198.0034618736</v>
      </c>
    </row>
    <row r="360" spans="1:14" x14ac:dyDescent="0.25">
      <c r="A360" s="67"/>
      <c r="B360" s="51" t="s">
        <v>245</v>
      </c>
      <c r="C360" s="35">
        <v>4</v>
      </c>
      <c r="D360" s="55">
        <v>83.219699999999989</v>
      </c>
      <c r="E360" s="128">
        <v>7281</v>
      </c>
      <c r="F360" s="125">
        <v>2367480</v>
      </c>
      <c r="G360" s="41">
        <v>100</v>
      </c>
      <c r="H360" s="50">
        <f t="shared" si="63"/>
        <v>2367480</v>
      </c>
      <c r="I360" s="10">
        <f t="shared" si="62"/>
        <v>0</v>
      </c>
      <c r="J360" s="10">
        <f t="shared" si="64"/>
        <v>325.15863205603625</v>
      </c>
      <c r="K360" s="10">
        <f t="shared" si="65"/>
        <v>652.68561730302213</v>
      </c>
      <c r="L360" s="10">
        <f t="shared" si="66"/>
        <v>2016103.4890268159</v>
      </c>
      <c r="M360" s="10"/>
      <c r="N360" s="72">
        <f t="shared" si="56"/>
        <v>2016103.4890268159</v>
      </c>
    </row>
    <row r="361" spans="1:14" x14ac:dyDescent="0.25">
      <c r="A361" s="67"/>
      <c r="B361" s="51" t="s">
        <v>246</v>
      </c>
      <c r="C361" s="35">
        <v>4</v>
      </c>
      <c r="D361" s="55">
        <v>17.054500000000001</v>
      </c>
      <c r="E361" s="128">
        <v>814</v>
      </c>
      <c r="F361" s="125">
        <v>202300</v>
      </c>
      <c r="G361" s="41">
        <v>100</v>
      </c>
      <c r="H361" s="50">
        <f t="shared" si="63"/>
        <v>202300</v>
      </c>
      <c r="I361" s="10">
        <f t="shared" si="62"/>
        <v>0</v>
      </c>
      <c r="J361" s="10">
        <f t="shared" si="64"/>
        <v>248.52579852579854</v>
      </c>
      <c r="K361" s="10">
        <f t="shared" si="65"/>
        <v>729.31845083325982</v>
      </c>
      <c r="L361" s="10">
        <f t="shared" si="66"/>
        <v>1024406.1116090016</v>
      </c>
      <c r="M361" s="10"/>
      <c r="N361" s="72">
        <f t="shared" si="56"/>
        <v>1024406.1116090016</v>
      </c>
    </row>
    <row r="362" spans="1:14" x14ac:dyDescent="0.25">
      <c r="A362" s="67"/>
      <c r="B362" s="51" t="s">
        <v>247</v>
      </c>
      <c r="C362" s="35">
        <v>4</v>
      </c>
      <c r="D362" s="55">
        <v>28.305500000000002</v>
      </c>
      <c r="E362" s="128">
        <v>939</v>
      </c>
      <c r="F362" s="125">
        <v>407130</v>
      </c>
      <c r="G362" s="41">
        <v>100</v>
      </c>
      <c r="H362" s="50">
        <f t="shared" si="63"/>
        <v>407130</v>
      </c>
      <c r="I362" s="10">
        <f t="shared" si="62"/>
        <v>0</v>
      </c>
      <c r="J362" s="10">
        <f t="shared" si="64"/>
        <v>433.57827476038341</v>
      </c>
      <c r="K362" s="10">
        <f t="shared" si="65"/>
        <v>544.26597459867503</v>
      </c>
      <c r="L362" s="10">
        <f t="shared" si="66"/>
        <v>863785.11686694669</v>
      </c>
      <c r="M362" s="10"/>
      <c r="N362" s="72">
        <f t="shared" si="56"/>
        <v>863785.11686694669</v>
      </c>
    </row>
    <row r="363" spans="1:14" x14ac:dyDescent="0.25">
      <c r="A363" s="67"/>
      <c r="B363" s="51" t="s">
        <v>248</v>
      </c>
      <c r="C363" s="35">
        <v>4</v>
      </c>
      <c r="D363" s="55">
        <v>24.119200000000003</v>
      </c>
      <c r="E363" s="128">
        <v>1634</v>
      </c>
      <c r="F363" s="125">
        <v>208480</v>
      </c>
      <c r="G363" s="41">
        <v>100</v>
      </c>
      <c r="H363" s="50">
        <f t="shared" si="63"/>
        <v>208480</v>
      </c>
      <c r="I363" s="10">
        <f t="shared" si="62"/>
        <v>0</v>
      </c>
      <c r="J363" s="10">
        <f t="shared" si="64"/>
        <v>127.58873929008568</v>
      </c>
      <c r="K363" s="10">
        <f t="shared" si="65"/>
        <v>850.25551006897274</v>
      </c>
      <c r="L363" s="10">
        <f t="shared" si="66"/>
        <v>1298884.2594253302</v>
      </c>
      <c r="M363" s="10"/>
      <c r="N363" s="72">
        <f t="shared" si="56"/>
        <v>1298884.2594253302</v>
      </c>
    </row>
    <row r="364" spans="1:14" x14ac:dyDescent="0.25">
      <c r="A364" s="67"/>
      <c r="B364" s="51" t="s">
        <v>249</v>
      </c>
      <c r="C364" s="35">
        <v>4</v>
      </c>
      <c r="D364" s="55">
        <v>35.9437</v>
      </c>
      <c r="E364" s="128">
        <v>1413</v>
      </c>
      <c r="F364" s="125">
        <v>476320</v>
      </c>
      <c r="G364" s="41">
        <v>100</v>
      </c>
      <c r="H364" s="50">
        <f t="shared" si="63"/>
        <v>476320</v>
      </c>
      <c r="I364" s="10">
        <f t="shared" si="62"/>
        <v>0</v>
      </c>
      <c r="J364" s="10">
        <f t="shared" si="64"/>
        <v>337.09837225760793</v>
      </c>
      <c r="K364" s="10">
        <f t="shared" si="65"/>
        <v>640.74587710145045</v>
      </c>
      <c r="L364" s="10">
        <f t="shared" si="66"/>
        <v>1066455.5199239741</v>
      </c>
      <c r="M364" s="10"/>
      <c r="N364" s="72">
        <f t="shared" si="56"/>
        <v>1066455.5199239741</v>
      </c>
    </row>
    <row r="365" spans="1:14" x14ac:dyDescent="0.25">
      <c r="A365" s="67"/>
      <c r="B365" s="51" t="s">
        <v>774</v>
      </c>
      <c r="C365" s="35">
        <v>4</v>
      </c>
      <c r="D365" s="55">
        <v>23.410100000000003</v>
      </c>
      <c r="E365" s="128">
        <v>760</v>
      </c>
      <c r="F365" s="125">
        <v>185410</v>
      </c>
      <c r="G365" s="41">
        <v>100</v>
      </c>
      <c r="H365" s="50">
        <f t="shared" si="63"/>
        <v>185410</v>
      </c>
      <c r="I365" s="10">
        <f t="shared" si="62"/>
        <v>0</v>
      </c>
      <c r="J365" s="10">
        <f t="shared" si="64"/>
        <v>243.96052631578948</v>
      </c>
      <c r="K365" s="10">
        <f t="shared" si="65"/>
        <v>733.8837230432689</v>
      </c>
      <c r="L365" s="10">
        <f t="shared" si="66"/>
        <v>1045593.9353849684</v>
      </c>
      <c r="M365" s="10"/>
      <c r="N365" s="72">
        <f t="shared" si="56"/>
        <v>1045593.9353849684</v>
      </c>
    </row>
    <row r="366" spans="1:14" x14ac:dyDescent="0.25">
      <c r="A366" s="67"/>
      <c r="B366" s="51" t="s">
        <v>250</v>
      </c>
      <c r="C366" s="35">
        <v>4</v>
      </c>
      <c r="D366" s="55">
        <v>56.730699999999999</v>
      </c>
      <c r="E366" s="128">
        <v>4158</v>
      </c>
      <c r="F366" s="125">
        <v>1558730</v>
      </c>
      <c r="G366" s="41">
        <v>100</v>
      </c>
      <c r="H366" s="50">
        <f t="shared" si="63"/>
        <v>1558730</v>
      </c>
      <c r="I366" s="10">
        <f t="shared" si="62"/>
        <v>0</v>
      </c>
      <c r="J366" s="10">
        <f t="shared" si="64"/>
        <v>374.87493987493986</v>
      </c>
      <c r="K366" s="10">
        <f t="shared" si="65"/>
        <v>602.96930948411853</v>
      </c>
      <c r="L366" s="10">
        <f t="shared" si="66"/>
        <v>1454968.8525911961</v>
      </c>
      <c r="M366" s="10"/>
      <c r="N366" s="72">
        <f t="shared" si="56"/>
        <v>1454968.8525911961</v>
      </c>
    </row>
    <row r="367" spans="1:14" x14ac:dyDescent="0.25">
      <c r="A367" s="67"/>
      <c r="B367" s="51" t="s">
        <v>775</v>
      </c>
      <c r="C367" s="35">
        <v>4</v>
      </c>
      <c r="D367" s="55">
        <v>43.787799999999997</v>
      </c>
      <c r="E367" s="128">
        <v>4056</v>
      </c>
      <c r="F367" s="125">
        <v>1675370</v>
      </c>
      <c r="G367" s="41">
        <v>100</v>
      </c>
      <c r="H367" s="50">
        <f t="shared" si="63"/>
        <v>1675370</v>
      </c>
      <c r="I367" s="10">
        <f t="shared" si="62"/>
        <v>0</v>
      </c>
      <c r="J367" s="10">
        <f t="shared" si="64"/>
        <v>413.05966469428006</v>
      </c>
      <c r="K367" s="10">
        <f t="shared" si="65"/>
        <v>564.78458466477832</v>
      </c>
      <c r="L367" s="10">
        <f t="shared" si="66"/>
        <v>1350229.2053595532</v>
      </c>
      <c r="M367" s="10"/>
      <c r="N367" s="72">
        <f t="shared" si="56"/>
        <v>1350229.2053595532</v>
      </c>
    </row>
    <row r="368" spans="1:14" x14ac:dyDescent="0.25">
      <c r="A368" s="67"/>
      <c r="B368" s="51" t="s">
        <v>251</v>
      </c>
      <c r="C368" s="35">
        <v>4</v>
      </c>
      <c r="D368" s="55">
        <v>40.653300000000002</v>
      </c>
      <c r="E368" s="128">
        <v>4024</v>
      </c>
      <c r="F368" s="125">
        <v>4130530</v>
      </c>
      <c r="G368" s="41">
        <v>100</v>
      </c>
      <c r="H368" s="50">
        <f t="shared" si="63"/>
        <v>4130530</v>
      </c>
      <c r="I368" s="10">
        <f t="shared" si="62"/>
        <v>0</v>
      </c>
      <c r="J368" s="10">
        <f t="shared" si="64"/>
        <v>1026.4736580516899</v>
      </c>
      <c r="K368" s="10">
        <f t="shared" si="65"/>
        <v>-48.6294086926315</v>
      </c>
      <c r="L368" s="10">
        <f t="shared" si="66"/>
        <v>671231.11157641746</v>
      </c>
      <c r="M368" s="10"/>
      <c r="N368" s="72">
        <f t="shared" si="56"/>
        <v>671231.11157641746</v>
      </c>
    </row>
    <row r="369" spans="1:14" x14ac:dyDescent="0.25">
      <c r="A369" s="67"/>
      <c r="B369" s="51" t="s">
        <v>252</v>
      </c>
      <c r="C369" s="35">
        <v>4</v>
      </c>
      <c r="D369" s="55">
        <v>32.776199999999996</v>
      </c>
      <c r="E369" s="128">
        <v>2263</v>
      </c>
      <c r="F369" s="125">
        <v>885720</v>
      </c>
      <c r="G369" s="41">
        <v>100</v>
      </c>
      <c r="H369" s="50">
        <f t="shared" si="63"/>
        <v>885720</v>
      </c>
      <c r="I369" s="10">
        <f t="shared" si="62"/>
        <v>0</v>
      </c>
      <c r="J369" s="10">
        <f t="shared" si="64"/>
        <v>391.39195757843572</v>
      </c>
      <c r="K369" s="10">
        <f t="shared" si="65"/>
        <v>586.45229178062266</v>
      </c>
      <c r="L369" s="10">
        <f t="shared" si="66"/>
        <v>1102157.5159811545</v>
      </c>
      <c r="M369" s="10"/>
      <c r="N369" s="72">
        <f t="shared" si="56"/>
        <v>1102157.5159811545</v>
      </c>
    </row>
    <row r="370" spans="1:14" x14ac:dyDescent="0.25">
      <c r="A370" s="67"/>
      <c r="B370" s="51"/>
      <c r="C370" s="35"/>
      <c r="D370" s="55">
        <v>0</v>
      </c>
      <c r="E370" s="130"/>
      <c r="F370" s="73"/>
      <c r="G370" s="41"/>
      <c r="H370" s="73"/>
      <c r="I370" s="74"/>
      <c r="J370" s="74"/>
      <c r="K370" s="10"/>
      <c r="L370" s="10"/>
      <c r="M370" s="10"/>
      <c r="N370" s="72"/>
    </row>
    <row r="371" spans="1:14" x14ac:dyDescent="0.25">
      <c r="A371" s="70" t="s">
        <v>253</v>
      </c>
      <c r="B371" s="43" t="s">
        <v>2</v>
      </c>
      <c r="C371" s="44"/>
      <c r="D371" s="3">
        <v>327.73879300000004</v>
      </c>
      <c r="E371" s="131">
        <f>E372</f>
        <v>34723</v>
      </c>
      <c r="F371" s="37">
        <v>0</v>
      </c>
      <c r="G371" s="41"/>
      <c r="H371" s="37">
        <f>H373</f>
        <v>0</v>
      </c>
      <c r="I371" s="8">
        <f>I373</f>
        <v>0</v>
      </c>
      <c r="J371" s="8"/>
      <c r="K371" s="10"/>
      <c r="L371" s="10"/>
      <c r="M371" s="9">
        <f>M373</f>
        <v>17678803.190774582</v>
      </c>
      <c r="N371" s="68">
        <f t="shared" si="56"/>
        <v>17678803.190774582</v>
      </c>
    </row>
    <row r="372" spans="1:14" x14ac:dyDescent="0.25">
      <c r="A372" s="70" t="s">
        <v>253</v>
      </c>
      <c r="B372" s="43" t="s">
        <v>3</v>
      </c>
      <c r="C372" s="44"/>
      <c r="D372" s="3">
        <v>327.73879300000004</v>
      </c>
      <c r="E372" s="131">
        <f>SUM(E374:E384)</f>
        <v>34723</v>
      </c>
      <c r="F372" s="37">
        <f>SUM(F374:F384)</f>
        <v>22352360</v>
      </c>
      <c r="G372" s="41"/>
      <c r="H372" s="37">
        <f>SUM(H374:H384)</f>
        <v>22352360</v>
      </c>
      <c r="I372" s="8">
        <f>SUM(I374:I384)</f>
        <v>0</v>
      </c>
      <c r="J372" s="8"/>
      <c r="K372" s="10"/>
      <c r="L372" s="8">
        <f>SUM(L374:L384)</f>
        <v>10864250.267180612</v>
      </c>
      <c r="M372" s="10"/>
      <c r="N372" s="68">
        <f t="shared" si="56"/>
        <v>10864250.267180612</v>
      </c>
    </row>
    <row r="373" spans="1:14" x14ac:dyDescent="0.25">
      <c r="A373" s="67"/>
      <c r="B373" s="51" t="s">
        <v>26</v>
      </c>
      <c r="C373" s="35">
        <v>2</v>
      </c>
      <c r="D373" s="55">
        <v>0</v>
      </c>
      <c r="E373" s="132"/>
      <c r="F373" s="50">
        <v>0</v>
      </c>
      <c r="G373" s="41">
        <v>25</v>
      </c>
      <c r="H373" s="50"/>
      <c r="I373" s="10">
        <f t="shared" ref="I373:I384" si="67">F373-H373</f>
        <v>0</v>
      </c>
      <c r="J373" s="10"/>
      <c r="K373" s="10"/>
      <c r="L373" s="10"/>
      <c r="M373" s="10">
        <f>($L$7*$L$8*E371/$L$10)+($L$7*$L$9*D371/$L$11)</f>
        <v>17678803.190774582</v>
      </c>
      <c r="N373" s="72">
        <f t="shared" ref="N373:N436" si="68">L373+M373</f>
        <v>17678803.190774582</v>
      </c>
    </row>
    <row r="374" spans="1:14" x14ac:dyDescent="0.25">
      <c r="A374" s="67"/>
      <c r="B374" s="51" t="s">
        <v>254</v>
      </c>
      <c r="C374" s="35">
        <v>4</v>
      </c>
      <c r="D374" s="55">
        <v>30.5382</v>
      </c>
      <c r="E374" s="128">
        <v>3918</v>
      </c>
      <c r="F374" s="125">
        <v>3597750</v>
      </c>
      <c r="G374" s="41">
        <v>100</v>
      </c>
      <c r="H374" s="50">
        <f t="shared" ref="H374:H384" si="69">F374*G374/100</f>
        <v>3597750</v>
      </c>
      <c r="I374" s="10">
        <f t="shared" si="67"/>
        <v>0</v>
      </c>
      <c r="J374" s="10">
        <f t="shared" ref="J374:J384" si="70">F374/E374</f>
        <v>918.26186830015308</v>
      </c>
      <c r="K374" s="10">
        <f t="shared" ref="K374:K384" si="71">$J$11*$J$19-J374</f>
        <v>59.582381058905298</v>
      </c>
      <c r="L374" s="10">
        <f t="shared" ref="L374:L384" si="72">IF(K374&gt;0,$J$7*$J$8*(K374/$K$19),0)+$J$7*$J$9*(E374/$E$19)+$J$7*$J$10*(D374/$D$19)</f>
        <v>691007.70829024597</v>
      </c>
      <c r="M374" s="10"/>
      <c r="N374" s="72">
        <f t="shared" si="68"/>
        <v>691007.70829024597</v>
      </c>
    </row>
    <row r="375" spans="1:14" x14ac:dyDescent="0.25">
      <c r="A375" s="67"/>
      <c r="B375" s="51" t="s">
        <v>196</v>
      </c>
      <c r="C375" s="35">
        <v>4</v>
      </c>
      <c r="D375" s="55">
        <v>18.514592999999998</v>
      </c>
      <c r="E375" s="128">
        <v>3791</v>
      </c>
      <c r="F375" s="125">
        <v>1018820</v>
      </c>
      <c r="G375" s="41">
        <v>100</v>
      </c>
      <c r="H375" s="50">
        <f t="shared" si="69"/>
        <v>1018820</v>
      </c>
      <c r="I375" s="10">
        <f t="shared" si="67"/>
        <v>0</v>
      </c>
      <c r="J375" s="10">
        <f t="shared" si="70"/>
        <v>268.74703244526512</v>
      </c>
      <c r="K375" s="10">
        <f t="shared" si="71"/>
        <v>709.09721691379332</v>
      </c>
      <c r="L375" s="10">
        <f t="shared" si="72"/>
        <v>1394267.757374052</v>
      </c>
      <c r="M375" s="10"/>
      <c r="N375" s="72">
        <f t="shared" si="68"/>
        <v>1394267.757374052</v>
      </c>
    </row>
    <row r="376" spans="1:14" x14ac:dyDescent="0.25">
      <c r="A376" s="67"/>
      <c r="B376" s="51" t="s">
        <v>255</v>
      </c>
      <c r="C376" s="35">
        <v>4</v>
      </c>
      <c r="D376" s="55">
        <v>44.072099999999999</v>
      </c>
      <c r="E376" s="128">
        <v>5819</v>
      </c>
      <c r="F376" s="125">
        <v>4881190</v>
      </c>
      <c r="G376" s="41">
        <v>100</v>
      </c>
      <c r="H376" s="50">
        <f t="shared" si="69"/>
        <v>4881190</v>
      </c>
      <c r="I376" s="10">
        <f t="shared" si="67"/>
        <v>0</v>
      </c>
      <c r="J376" s="10">
        <f t="shared" si="70"/>
        <v>838.83656985736377</v>
      </c>
      <c r="K376" s="10">
        <f t="shared" si="71"/>
        <v>139.00767950169461</v>
      </c>
      <c r="L376" s="10">
        <f t="shared" si="72"/>
        <v>1081014.846539272</v>
      </c>
      <c r="M376" s="10"/>
      <c r="N376" s="72">
        <f t="shared" si="68"/>
        <v>1081014.846539272</v>
      </c>
    </row>
    <row r="377" spans="1:14" x14ac:dyDescent="0.25">
      <c r="A377" s="67"/>
      <c r="B377" s="51" t="s">
        <v>776</v>
      </c>
      <c r="C377" s="35">
        <v>4</v>
      </c>
      <c r="D377" s="55">
        <v>50.002099999999999</v>
      </c>
      <c r="E377" s="128">
        <v>3262</v>
      </c>
      <c r="F377" s="125">
        <v>1546020</v>
      </c>
      <c r="G377" s="41">
        <v>100</v>
      </c>
      <c r="H377" s="50">
        <f t="shared" si="69"/>
        <v>1546020</v>
      </c>
      <c r="I377" s="10">
        <f t="shared" si="67"/>
        <v>0</v>
      </c>
      <c r="J377" s="10">
        <f t="shared" si="70"/>
        <v>473.94849785407723</v>
      </c>
      <c r="K377" s="10">
        <f t="shared" si="71"/>
        <v>503.89575150498115</v>
      </c>
      <c r="L377" s="10">
        <f t="shared" si="72"/>
        <v>1197472.1053658775</v>
      </c>
      <c r="M377" s="10"/>
      <c r="N377" s="72">
        <f t="shared" si="68"/>
        <v>1197472.1053658775</v>
      </c>
    </row>
    <row r="378" spans="1:14" x14ac:dyDescent="0.25">
      <c r="A378" s="67"/>
      <c r="B378" s="51" t="s">
        <v>256</v>
      </c>
      <c r="C378" s="35">
        <v>4</v>
      </c>
      <c r="D378" s="55">
        <v>19.601399999999998</v>
      </c>
      <c r="E378" s="128">
        <v>2314</v>
      </c>
      <c r="F378" s="125">
        <v>879850</v>
      </c>
      <c r="G378" s="41">
        <v>100</v>
      </c>
      <c r="H378" s="50">
        <f t="shared" si="69"/>
        <v>879850</v>
      </c>
      <c r="I378" s="10">
        <f t="shared" si="67"/>
        <v>0</v>
      </c>
      <c r="J378" s="10">
        <f t="shared" si="70"/>
        <v>380.22904062229907</v>
      </c>
      <c r="K378" s="10">
        <f t="shared" si="71"/>
        <v>597.61520873675931</v>
      </c>
      <c r="L378" s="10">
        <f t="shared" si="72"/>
        <v>1074519.8402098182</v>
      </c>
      <c r="M378" s="10"/>
      <c r="N378" s="72">
        <f t="shared" si="68"/>
        <v>1074519.8402098182</v>
      </c>
    </row>
    <row r="379" spans="1:14" x14ac:dyDescent="0.25">
      <c r="A379" s="67"/>
      <c r="B379" s="51" t="s">
        <v>777</v>
      </c>
      <c r="C379" s="35">
        <v>4</v>
      </c>
      <c r="D379" s="55">
        <v>9.5202999999999989</v>
      </c>
      <c r="E379" s="128">
        <v>696</v>
      </c>
      <c r="F379" s="125">
        <v>125380</v>
      </c>
      <c r="G379" s="41">
        <v>100</v>
      </c>
      <c r="H379" s="50">
        <f t="shared" si="69"/>
        <v>125380</v>
      </c>
      <c r="I379" s="10">
        <f t="shared" si="67"/>
        <v>0</v>
      </c>
      <c r="J379" s="10">
        <f t="shared" si="70"/>
        <v>180.14367816091954</v>
      </c>
      <c r="K379" s="10">
        <f t="shared" si="71"/>
        <v>797.70057119813885</v>
      </c>
      <c r="L379" s="10">
        <f t="shared" si="72"/>
        <v>1062242.3801070424</v>
      </c>
      <c r="M379" s="10"/>
      <c r="N379" s="72">
        <f t="shared" si="68"/>
        <v>1062242.3801070424</v>
      </c>
    </row>
    <row r="380" spans="1:14" x14ac:dyDescent="0.25">
      <c r="A380" s="67"/>
      <c r="B380" s="51" t="s">
        <v>257</v>
      </c>
      <c r="C380" s="35">
        <v>4</v>
      </c>
      <c r="D380" s="55">
        <v>34.553199999999997</v>
      </c>
      <c r="E380" s="128">
        <v>2573</v>
      </c>
      <c r="F380" s="125">
        <v>2807190</v>
      </c>
      <c r="G380" s="41">
        <v>100</v>
      </c>
      <c r="H380" s="50">
        <f t="shared" si="69"/>
        <v>2807190</v>
      </c>
      <c r="I380" s="10">
        <f t="shared" si="67"/>
        <v>0</v>
      </c>
      <c r="J380" s="10">
        <f t="shared" si="70"/>
        <v>1091.0182666148464</v>
      </c>
      <c r="K380" s="10">
        <f t="shared" si="71"/>
        <v>-113.17401725578804</v>
      </c>
      <c r="L380" s="10">
        <f t="shared" si="72"/>
        <v>459991.14063553722</v>
      </c>
      <c r="M380" s="10"/>
      <c r="N380" s="72">
        <f t="shared" si="68"/>
        <v>459991.14063553722</v>
      </c>
    </row>
    <row r="381" spans="1:14" x14ac:dyDescent="0.25">
      <c r="A381" s="67"/>
      <c r="B381" s="51" t="s">
        <v>258</v>
      </c>
      <c r="C381" s="35">
        <v>4</v>
      </c>
      <c r="D381" s="55">
        <v>30.720999999999997</v>
      </c>
      <c r="E381" s="128">
        <v>2738</v>
      </c>
      <c r="F381" s="125">
        <v>1396490</v>
      </c>
      <c r="G381" s="41">
        <v>100</v>
      </c>
      <c r="H381" s="50">
        <f t="shared" si="69"/>
        <v>1396490</v>
      </c>
      <c r="I381" s="10">
        <f t="shared" si="67"/>
        <v>0</v>
      </c>
      <c r="J381" s="10">
        <f t="shared" si="70"/>
        <v>510.04017531044559</v>
      </c>
      <c r="K381" s="10">
        <f t="shared" si="71"/>
        <v>467.80407404861279</v>
      </c>
      <c r="L381" s="10">
        <f t="shared" si="72"/>
        <v>1017333.1898700723</v>
      </c>
      <c r="M381" s="10"/>
      <c r="N381" s="72">
        <f t="shared" si="68"/>
        <v>1017333.1898700723</v>
      </c>
    </row>
    <row r="382" spans="1:14" x14ac:dyDescent="0.25">
      <c r="A382" s="67"/>
      <c r="B382" s="51" t="s">
        <v>259</v>
      </c>
      <c r="C382" s="35">
        <v>4</v>
      </c>
      <c r="D382" s="55">
        <v>18.347899999999999</v>
      </c>
      <c r="E382" s="128">
        <v>2600</v>
      </c>
      <c r="F382" s="126">
        <v>811470</v>
      </c>
      <c r="G382" s="41">
        <v>100</v>
      </c>
      <c r="H382" s="50">
        <f t="shared" si="69"/>
        <v>811470</v>
      </c>
      <c r="I382" s="10">
        <f t="shared" si="67"/>
        <v>0</v>
      </c>
      <c r="J382" s="10">
        <f t="shared" si="70"/>
        <v>312.10384615384618</v>
      </c>
      <c r="K382" s="10">
        <f t="shared" si="71"/>
        <v>665.74040320521226</v>
      </c>
      <c r="L382" s="10">
        <f t="shared" si="72"/>
        <v>1187357.478486527</v>
      </c>
      <c r="M382" s="10"/>
      <c r="N382" s="72">
        <f t="shared" si="68"/>
        <v>1187357.478486527</v>
      </c>
    </row>
    <row r="383" spans="1:14" x14ac:dyDescent="0.25">
      <c r="A383" s="67"/>
      <c r="B383" s="51" t="s">
        <v>778</v>
      </c>
      <c r="C383" s="35">
        <v>4</v>
      </c>
      <c r="D383" s="55">
        <v>41.204600000000006</v>
      </c>
      <c r="E383" s="128">
        <v>3505</v>
      </c>
      <c r="F383" s="125">
        <v>2076400</v>
      </c>
      <c r="G383" s="41">
        <v>100</v>
      </c>
      <c r="H383" s="50">
        <f t="shared" si="69"/>
        <v>2076400</v>
      </c>
      <c r="I383" s="10">
        <f t="shared" si="67"/>
        <v>0</v>
      </c>
      <c r="J383" s="10">
        <f t="shared" si="70"/>
        <v>592.41084165477889</v>
      </c>
      <c r="K383" s="10">
        <f t="shared" si="71"/>
        <v>385.43340770427949</v>
      </c>
      <c r="L383" s="10">
        <f t="shared" si="72"/>
        <v>1058340.2889527208</v>
      </c>
      <c r="M383" s="10"/>
      <c r="N383" s="72">
        <f t="shared" si="68"/>
        <v>1058340.2889527208</v>
      </c>
    </row>
    <row r="384" spans="1:14" x14ac:dyDescent="0.25">
      <c r="A384" s="67"/>
      <c r="B384" s="51" t="s">
        <v>260</v>
      </c>
      <c r="C384" s="35">
        <v>4</v>
      </c>
      <c r="D384" s="55">
        <v>30.663400000000003</v>
      </c>
      <c r="E384" s="128">
        <v>3507</v>
      </c>
      <c r="F384" s="125">
        <v>3211800</v>
      </c>
      <c r="G384" s="41">
        <v>100</v>
      </c>
      <c r="H384" s="50">
        <f t="shared" si="69"/>
        <v>3211800</v>
      </c>
      <c r="I384" s="10">
        <f t="shared" si="67"/>
        <v>0</v>
      </c>
      <c r="J384" s="10">
        <f t="shared" si="70"/>
        <v>915.82549187339612</v>
      </c>
      <c r="K384" s="10">
        <f t="shared" si="71"/>
        <v>62.018757485662263</v>
      </c>
      <c r="L384" s="10">
        <f t="shared" si="72"/>
        <v>640703.53134944662</v>
      </c>
      <c r="M384" s="10"/>
      <c r="N384" s="72">
        <f t="shared" si="68"/>
        <v>640703.53134944662</v>
      </c>
    </row>
    <row r="385" spans="1:14" x14ac:dyDescent="0.25">
      <c r="A385" s="67"/>
      <c r="B385" s="51"/>
      <c r="C385" s="35"/>
      <c r="D385" s="55">
        <v>0</v>
      </c>
      <c r="E385" s="130"/>
      <c r="F385" s="73"/>
      <c r="G385" s="41"/>
      <c r="H385" s="73"/>
      <c r="I385" s="74"/>
      <c r="J385" s="74"/>
      <c r="K385" s="10"/>
      <c r="L385" s="10"/>
      <c r="M385" s="10"/>
      <c r="N385" s="72"/>
    </row>
    <row r="386" spans="1:14" x14ac:dyDescent="0.25">
      <c r="A386" s="70" t="s">
        <v>261</v>
      </c>
      <c r="B386" s="43" t="s">
        <v>2</v>
      </c>
      <c r="C386" s="44"/>
      <c r="D386" s="3">
        <v>932.91639999999973</v>
      </c>
      <c r="E386" s="131">
        <f>E387</f>
        <v>75692</v>
      </c>
      <c r="F386" s="37">
        <v>0</v>
      </c>
      <c r="G386" s="41"/>
      <c r="H386" s="37">
        <f>H388</f>
        <v>9831955</v>
      </c>
      <c r="I386" s="8">
        <f>I388</f>
        <v>-9831955</v>
      </c>
      <c r="J386" s="8"/>
      <c r="K386" s="10"/>
      <c r="L386" s="10"/>
      <c r="M386" s="9">
        <f>M388</f>
        <v>42448097.795822613</v>
      </c>
      <c r="N386" s="68">
        <f t="shared" si="68"/>
        <v>42448097.795822613</v>
      </c>
    </row>
    <row r="387" spans="1:14" x14ac:dyDescent="0.25">
      <c r="A387" s="70" t="s">
        <v>261</v>
      </c>
      <c r="B387" s="43" t="s">
        <v>3</v>
      </c>
      <c r="C387" s="44"/>
      <c r="D387" s="3">
        <v>932.91639999999973</v>
      </c>
      <c r="E387" s="131">
        <f>SUM(E389:E420)</f>
        <v>75692</v>
      </c>
      <c r="F387" s="37">
        <f>SUM(F389:F420)</f>
        <v>66725860</v>
      </c>
      <c r="G387" s="41"/>
      <c r="H387" s="37">
        <f>SUM(H389:H420)</f>
        <v>47061950</v>
      </c>
      <c r="I387" s="8">
        <f>SUM(I389:I420)</f>
        <v>19663910</v>
      </c>
      <c r="J387" s="8"/>
      <c r="K387" s="10"/>
      <c r="L387" s="8">
        <f>SUM(L389:L420)</f>
        <v>36282389.08183872</v>
      </c>
      <c r="M387" s="10"/>
      <c r="N387" s="68">
        <f t="shared" si="68"/>
        <v>36282389.08183872</v>
      </c>
    </row>
    <row r="388" spans="1:14" x14ac:dyDescent="0.25">
      <c r="A388" s="67"/>
      <c r="B388" s="51" t="s">
        <v>26</v>
      </c>
      <c r="C388" s="35">
        <v>2</v>
      </c>
      <c r="D388" s="55">
        <v>0</v>
      </c>
      <c r="E388" s="132"/>
      <c r="F388" s="50">
        <v>0</v>
      </c>
      <c r="G388" s="41">
        <v>25</v>
      </c>
      <c r="H388" s="50">
        <f>F402*G388/100</f>
        <v>9831955</v>
      </c>
      <c r="I388" s="10">
        <f t="shared" ref="I388:I420" si="73">F388-H388</f>
        <v>-9831955</v>
      </c>
      <c r="J388" s="10"/>
      <c r="K388" s="10"/>
      <c r="L388" s="10"/>
      <c r="M388" s="10">
        <f>($L$7*$L$8*E386/$L$10)+($L$7*$L$9*D386/$L$11)</f>
        <v>42448097.795822613</v>
      </c>
      <c r="N388" s="72">
        <f t="shared" si="68"/>
        <v>42448097.795822613</v>
      </c>
    </row>
    <row r="389" spans="1:14" x14ac:dyDescent="0.25">
      <c r="A389" s="67"/>
      <c r="B389" s="51" t="s">
        <v>262</v>
      </c>
      <c r="C389" s="35">
        <v>4</v>
      </c>
      <c r="D389" s="55">
        <v>17.2576</v>
      </c>
      <c r="E389" s="128">
        <v>606</v>
      </c>
      <c r="F389" s="106">
        <v>82450</v>
      </c>
      <c r="G389" s="41">
        <v>100</v>
      </c>
      <c r="H389" s="50">
        <f t="shared" ref="H389:H420" si="74">F389*G389/100</f>
        <v>82450</v>
      </c>
      <c r="I389" s="10">
        <f t="shared" si="73"/>
        <v>0</v>
      </c>
      <c r="J389" s="10">
        <f t="shared" ref="J389:J420" si="75">F389/E389</f>
        <v>136.05610561056105</v>
      </c>
      <c r="K389" s="10">
        <f t="shared" ref="K389:K420" si="76">$J$11*$J$19-J389</f>
        <v>841.7881437484973</v>
      </c>
      <c r="L389" s="10">
        <f t="shared" ref="L389:L420" si="77">IF(K389&gt;0,$J$7*$J$8*(K389/$K$19),0)+$J$7*$J$9*(E389/$E$19)+$J$7*$J$10*(D389/$D$19)</f>
        <v>1130138.7907171019</v>
      </c>
      <c r="M389" s="10"/>
      <c r="N389" s="72">
        <f t="shared" si="68"/>
        <v>1130138.7907171019</v>
      </c>
    </row>
    <row r="390" spans="1:14" x14ac:dyDescent="0.25">
      <c r="A390" s="67"/>
      <c r="B390" s="51" t="s">
        <v>263</v>
      </c>
      <c r="C390" s="35">
        <v>4</v>
      </c>
      <c r="D390" s="55">
        <v>17.919</v>
      </c>
      <c r="E390" s="128">
        <v>1036</v>
      </c>
      <c r="F390" s="125">
        <v>226610</v>
      </c>
      <c r="G390" s="41">
        <v>100</v>
      </c>
      <c r="H390" s="50">
        <f t="shared" si="74"/>
        <v>226610</v>
      </c>
      <c r="I390" s="10">
        <f t="shared" si="73"/>
        <v>0</v>
      </c>
      <c r="J390" s="10">
        <f t="shared" si="75"/>
        <v>218.73552123552125</v>
      </c>
      <c r="K390" s="10">
        <f t="shared" si="76"/>
        <v>759.10872812353716</v>
      </c>
      <c r="L390" s="10">
        <f t="shared" si="77"/>
        <v>1091477.3391926442</v>
      </c>
      <c r="M390" s="10"/>
      <c r="N390" s="72">
        <f t="shared" si="68"/>
        <v>1091477.3391926442</v>
      </c>
    </row>
    <row r="391" spans="1:14" x14ac:dyDescent="0.25">
      <c r="A391" s="67"/>
      <c r="B391" s="51" t="s">
        <v>264</v>
      </c>
      <c r="C391" s="35">
        <v>4</v>
      </c>
      <c r="D391" s="55">
        <v>14.108099999999999</v>
      </c>
      <c r="E391" s="128">
        <v>639</v>
      </c>
      <c r="F391" s="125">
        <v>338960</v>
      </c>
      <c r="G391" s="41">
        <v>100</v>
      </c>
      <c r="H391" s="50">
        <f t="shared" si="74"/>
        <v>338960</v>
      </c>
      <c r="I391" s="10">
        <f t="shared" si="73"/>
        <v>0</v>
      </c>
      <c r="J391" s="10">
        <f t="shared" si="75"/>
        <v>530.45383411580599</v>
      </c>
      <c r="K391" s="10">
        <f t="shared" si="76"/>
        <v>447.39041524325239</v>
      </c>
      <c r="L391" s="10">
        <f t="shared" si="77"/>
        <v>659747.64580017829</v>
      </c>
      <c r="M391" s="10"/>
      <c r="N391" s="72">
        <f t="shared" si="68"/>
        <v>659747.64580017829</v>
      </c>
    </row>
    <row r="392" spans="1:14" x14ac:dyDescent="0.25">
      <c r="A392" s="67"/>
      <c r="B392" s="51" t="s">
        <v>265</v>
      </c>
      <c r="C392" s="35">
        <v>4</v>
      </c>
      <c r="D392" s="55">
        <v>33.1967</v>
      </c>
      <c r="E392" s="128">
        <v>1503</v>
      </c>
      <c r="F392" s="125">
        <v>585540</v>
      </c>
      <c r="G392" s="41">
        <v>100</v>
      </c>
      <c r="H392" s="50">
        <f t="shared" si="74"/>
        <v>585540</v>
      </c>
      <c r="I392" s="10">
        <f t="shared" si="73"/>
        <v>0</v>
      </c>
      <c r="J392" s="10">
        <f t="shared" si="75"/>
        <v>389.5808383233533</v>
      </c>
      <c r="K392" s="10">
        <f t="shared" si="76"/>
        <v>588.26341103570508</v>
      </c>
      <c r="L392" s="10">
        <f t="shared" si="77"/>
        <v>1006652.438608373</v>
      </c>
      <c r="M392" s="10"/>
      <c r="N392" s="72">
        <f t="shared" si="68"/>
        <v>1006652.438608373</v>
      </c>
    </row>
    <row r="393" spans="1:14" x14ac:dyDescent="0.25">
      <c r="A393" s="67"/>
      <c r="B393" s="51" t="s">
        <v>266</v>
      </c>
      <c r="C393" s="35">
        <v>4</v>
      </c>
      <c r="D393" s="55">
        <v>56.851199999999992</v>
      </c>
      <c r="E393" s="128">
        <v>4718</v>
      </c>
      <c r="F393" s="125">
        <v>1779380</v>
      </c>
      <c r="G393" s="41">
        <v>100</v>
      </c>
      <c r="H393" s="50">
        <f t="shared" si="74"/>
        <v>1779380</v>
      </c>
      <c r="I393" s="10">
        <f t="shared" si="73"/>
        <v>0</v>
      </c>
      <c r="J393" s="10">
        <f t="shared" si="75"/>
        <v>377.14709622721494</v>
      </c>
      <c r="K393" s="10">
        <f t="shared" si="76"/>
        <v>600.69715313184338</v>
      </c>
      <c r="L393" s="10">
        <f t="shared" si="77"/>
        <v>1525787.8714449732</v>
      </c>
      <c r="M393" s="10"/>
      <c r="N393" s="72">
        <f t="shared" si="68"/>
        <v>1525787.8714449732</v>
      </c>
    </row>
    <row r="394" spans="1:14" x14ac:dyDescent="0.25">
      <c r="A394" s="67"/>
      <c r="B394" s="51" t="s">
        <v>267</v>
      </c>
      <c r="C394" s="35">
        <v>4</v>
      </c>
      <c r="D394" s="55">
        <v>25.022300000000001</v>
      </c>
      <c r="E394" s="128">
        <v>1438</v>
      </c>
      <c r="F394" s="125">
        <v>1736450</v>
      </c>
      <c r="G394" s="41">
        <v>100</v>
      </c>
      <c r="H394" s="50">
        <f t="shared" si="74"/>
        <v>1736450</v>
      </c>
      <c r="I394" s="10">
        <f t="shared" si="73"/>
        <v>0</v>
      </c>
      <c r="J394" s="10">
        <f t="shared" si="75"/>
        <v>1207.5452016689846</v>
      </c>
      <c r="K394" s="10">
        <f t="shared" si="76"/>
        <v>-229.70095230992627</v>
      </c>
      <c r="L394" s="10">
        <f t="shared" si="77"/>
        <v>277630.24567213369</v>
      </c>
      <c r="M394" s="10"/>
      <c r="N394" s="72">
        <f t="shared" si="68"/>
        <v>277630.24567213369</v>
      </c>
    </row>
    <row r="395" spans="1:14" x14ac:dyDescent="0.25">
      <c r="A395" s="67"/>
      <c r="B395" s="51" t="s">
        <v>268</v>
      </c>
      <c r="C395" s="35">
        <v>4</v>
      </c>
      <c r="D395" s="55">
        <v>28.352600000000002</v>
      </c>
      <c r="E395" s="128">
        <v>1572</v>
      </c>
      <c r="F395" s="125">
        <v>394170</v>
      </c>
      <c r="G395" s="41">
        <v>100</v>
      </c>
      <c r="H395" s="50">
        <f t="shared" si="74"/>
        <v>394170</v>
      </c>
      <c r="I395" s="10">
        <f t="shared" si="73"/>
        <v>0</v>
      </c>
      <c r="J395" s="10">
        <f t="shared" si="75"/>
        <v>250.74427480916032</v>
      </c>
      <c r="K395" s="10">
        <f t="shared" si="76"/>
        <v>727.09997454989809</v>
      </c>
      <c r="L395" s="10">
        <f t="shared" si="77"/>
        <v>1161337.7618534723</v>
      </c>
      <c r="M395" s="10"/>
      <c r="N395" s="72">
        <f t="shared" si="68"/>
        <v>1161337.7618534723</v>
      </c>
    </row>
    <row r="396" spans="1:14" x14ac:dyDescent="0.25">
      <c r="A396" s="67"/>
      <c r="B396" s="51" t="s">
        <v>269</v>
      </c>
      <c r="C396" s="35">
        <v>4</v>
      </c>
      <c r="D396" s="55">
        <v>36.885599999999997</v>
      </c>
      <c r="E396" s="128">
        <v>1154</v>
      </c>
      <c r="F396" s="125">
        <v>315460</v>
      </c>
      <c r="G396" s="41">
        <v>100</v>
      </c>
      <c r="H396" s="50">
        <f t="shared" si="74"/>
        <v>315460</v>
      </c>
      <c r="I396" s="10">
        <f t="shared" si="73"/>
        <v>0</v>
      </c>
      <c r="J396" s="10">
        <f t="shared" si="75"/>
        <v>273.36221837088391</v>
      </c>
      <c r="K396" s="10">
        <f t="shared" si="76"/>
        <v>704.48203098817453</v>
      </c>
      <c r="L396" s="10">
        <f t="shared" si="77"/>
        <v>1110938.0806995144</v>
      </c>
      <c r="M396" s="10"/>
      <c r="N396" s="72">
        <f t="shared" si="68"/>
        <v>1110938.0806995144</v>
      </c>
    </row>
    <row r="397" spans="1:14" x14ac:dyDescent="0.25">
      <c r="A397" s="67"/>
      <c r="B397" s="51" t="s">
        <v>270</v>
      </c>
      <c r="C397" s="35">
        <v>4</v>
      </c>
      <c r="D397" s="55">
        <v>19.1204</v>
      </c>
      <c r="E397" s="128">
        <v>1029</v>
      </c>
      <c r="F397" s="125">
        <v>257950</v>
      </c>
      <c r="G397" s="41">
        <v>100</v>
      </c>
      <c r="H397" s="50">
        <f t="shared" si="74"/>
        <v>257950</v>
      </c>
      <c r="I397" s="10">
        <f t="shared" si="73"/>
        <v>0</v>
      </c>
      <c r="J397" s="10">
        <f t="shared" si="75"/>
        <v>250.68027210884352</v>
      </c>
      <c r="K397" s="10">
        <f t="shared" si="76"/>
        <v>727.16397725021488</v>
      </c>
      <c r="L397" s="10">
        <f t="shared" si="77"/>
        <v>1057356.3227667389</v>
      </c>
      <c r="M397" s="10"/>
      <c r="N397" s="72">
        <f t="shared" si="68"/>
        <v>1057356.3227667389</v>
      </c>
    </row>
    <row r="398" spans="1:14" x14ac:dyDescent="0.25">
      <c r="A398" s="67"/>
      <c r="B398" s="51" t="s">
        <v>271</v>
      </c>
      <c r="C398" s="35">
        <v>4</v>
      </c>
      <c r="D398" s="55">
        <v>7.6936999999999998</v>
      </c>
      <c r="E398" s="128">
        <v>508</v>
      </c>
      <c r="F398" s="125">
        <v>133920</v>
      </c>
      <c r="G398" s="41">
        <v>100</v>
      </c>
      <c r="H398" s="50">
        <f t="shared" si="74"/>
        <v>133920</v>
      </c>
      <c r="I398" s="10">
        <f t="shared" si="73"/>
        <v>0</v>
      </c>
      <c r="J398" s="10">
        <f t="shared" si="75"/>
        <v>263.62204724409446</v>
      </c>
      <c r="K398" s="10">
        <f t="shared" si="76"/>
        <v>714.22220211496392</v>
      </c>
      <c r="L398" s="10">
        <f t="shared" si="77"/>
        <v>933068.59303455695</v>
      </c>
      <c r="M398" s="10"/>
      <c r="N398" s="72">
        <f t="shared" si="68"/>
        <v>933068.59303455695</v>
      </c>
    </row>
    <row r="399" spans="1:14" x14ac:dyDescent="0.25">
      <c r="A399" s="67"/>
      <c r="B399" s="51" t="s">
        <v>272</v>
      </c>
      <c r="C399" s="35">
        <v>4</v>
      </c>
      <c r="D399" s="55">
        <v>27.951700000000002</v>
      </c>
      <c r="E399" s="128">
        <v>1099</v>
      </c>
      <c r="F399" s="125">
        <v>245270</v>
      </c>
      <c r="G399" s="41">
        <v>100</v>
      </c>
      <c r="H399" s="50">
        <f t="shared" si="74"/>
        <v>245270</v>
      </c>
      <c r="I399" s="10">
        <f t="shared" si="73"/>
        <v>0</v>
      </c>
      <c r="J399" s="10">
        <f t="shared" si="75"/>
        <v>223.17561419472247</v>
      </c>
      <c r="K399" s="10">
        <f t="shared" si="76"/>
        <v>754.66863516433591</v>
      </c>
      <c r="L399" s="10">
        <f t="shared" si="77"/>
        <v>1130579.3494738624</v>
      </c>
      <c r="M399" s="10"/>
      <c r="N399" s="72">
        <f t="shared" si="68"/>
        <v>1130579.3494738624</v>
      </c>
    </row>
    <row r="400" spans="1:14" x14ac:dyDescent="0.25">
      <c r="A400" s="67"/>
      <c r="B400" s="51" t="s">
        <v>273</v>
      </c>
      <c r="C400" s="35">
        <v>4</v>
      </c>
      <c r="D400" s="55">
        <v>31.550799999999999</v>
      </c>
      <c r="E400" s="128">
        <v>1820</v>
      </c>
      <c r="F400" s="125">
        <v>399190</v>
      </c>
      <c r="G400" s="41">
        <v>100</v>
      </c>
      <c r="H400" s="50">
        <f t="shared" si="74"/>
        <v>399190</v>
      </c>
      <c r="I400" s="10">
        <f t="shared" si="73"/>
        <v>0</v>
      </c>
      <c r="J400" s="10">
        <f t="shared" si="75"/>
        <v>219.33516483516485</v>
      </c>
      <c r="K400" s="10">
        <f t="shared" si="76"/>
        <v>758.50908452389353</v>
      </c>
      <c r="L400" s="10">
        <f t="shared" si="77"/>
        <v>1242099.8925255376</v>
      </c>
      <c r="M400" s="10"/>
      <c r="N400" s="72">
        <f t="shared" si="68"/>
        <v>1242099.8925255376</v>
      </c>
    </row>
    <row r="401" spans="1:16" x14ac:dyDescent="0.25">
      <c r="A401" s="67"/>
      <c r="B401" s="51" t="s">
        <v>274</v>
      </c>
      <c r="C401" s="35">
        <v>4</v>
      </c>
      <c r="D401" s="55">
        <v>44.9495</v>
      </c>
      <c r="E401" s="128">
        <v>8528</v>
      </c>
      <c r="F401" s="125">
        <v>10495940</v>
      </c>
      <c r="G401" s="41">
        <v>100</v>
      </c>
      <c r="H401" s="50">
        <f t="shared" si="74"/>
        <v>10495940</v>
      </c>
      <c r="I401" s="10">
        <f t="shared" si="73"/>
        <v>0</v>
      </c>
      <c r="J401" s="10">
        <f t="shared" si="75"/>
        <v>1230.7621951219512</v>
      </c>
      <c r="K401" s="10">
        <f t="shared" si="76"/>
        <v>-252.91794576289283</v>
      </c>
      <c r="L401" s="10">
        <f t="shared" si="77"/>
        <v>1274259.9599657916</v>
      </c>
      <c r="M401" s="10"/>
      <c r="N401" s="72">
        <f t="shared" si="68"/>
        <v>1274259.9599657916</v>
      </c>
    </row>
    <row r="402" spans="1:16" x14ac:dyDescent="0.25">
      <c r="A402" s="67"/>
      <c r="B402" s="51" t="s">
        <v>880</v>
      </c>
      <c r="C402" s="35">
        <v>3</v>
      </c>
      <c r="D402" s="55">
        <v>63.640900000000002</v>
      </c>
      <c r="E402" s="128">
        <v>19441</v>
      </c>
      <c r="F402" s="125">
        <v>39327820</v>
      </c>
      <c r="G402" s="41">
        <v>50</v>
      </c>
      <c r="H402" s="50">
        <f t="shared" si="74"/>
        <v>19663910</v>
      </c>
      <c r="I402" s="10">
        <f t="shared" si="73"/>
        <v>19663910</v>
      </c>
      <c r="J402" s="10">
        <f t="shared" si="75"/>
        <v>2022.9319479450646</v>
      </c>
      <c r="K402" s="10">
        <f t="shared" si="76"/>
        <v>-1045.0876985860064</v>
      </c>
      <c r="L402" s="10">
        <f t="shared" si="77"/>
        <v>2765173.1971736094</v>
      </c>
      <c r="M402" s="10"/>
      <c r="N402" s="72">
        <f t="shared" si="68"/>
        <v>2765173.1971736094</v>
      </c>
    </row>
    <row r="403" spans="1:16" x14ac:dyDescent="0.25">
      <c r="A403" s="67"/>
      <c r="B403" s="51" t="s">
        <v>275</v>
      </c>
      <c r="C403" s="35">
        <v>4</v>
      </c>
      <c r="D403" s="55">
        <v>31.273899999999998</v>
      </c>
      <c r="E403" s="128">
        <v>2539</v>
      </c>
      <c r="F403" s="125">
        <v>833860</v>
      </c>
      <c r="G403" s="41">
        <v>100</v>
      </c>
      <c r="H403" s="50">
        <f t="shared" si="74"/>
        <v>833860</v>
      </c>
      <c r="I403" s="10">
        <f t="shared" si="73"/>
        <v>0</v>
      </c>
      <c r="J403" s="10">
        <f t="shared" si="75"/>
        <v>328.42063804647501</v>
      </c>
      <c r="K403" s="10">
        <f t="shared" si="76"/>
        <v>649.42361131258338</v>
      </c>
      <c r="L403" s="10">
        <f t="shared" si="77"/>
        <v>1206740.2651580633</v>
      </c>
      <c r="M403" s="10"/>
      <c r="N403" s="72">
        <f t="shared" si="68"/>
        <v>1206740.2651580633</v>
      </c>
    </row>
    <row r="404" spans="1:16" x14ac:dyDescent="0.25">
      <c r="A404" s="67"/>
      <c r="B404" s="51" t="s">
        <v>779</v>
      </c>
      <c r="C404" s="35">
        <v>4</v>
      </c>
      <c r="D404" s="55">
        <v>21.880900000000004</v>
      </c>
      <c r="E404" s="128">
        <v>1230</v>
      </c>
      <c r="F404" s="125">
        <v>335180</v>
      </c>
      <c r="G404" s="41">
        <v>100</v>
      </c>
      <c r="H404" s="50">
        <f t="shared" si="74"/>
        <v>335180</v>
      </c>
      <c r="I404" s="10">
        <f t="shared" si="73"/>
        <v>0</v>
      </c>
      <c r="J404" s="10">
        <f t="shared" si="75"/>
        <v>272.5040650406504</v>
      </c>
      <c r="K404" s="10">
        <f t="shared" si="76"/>
        <v>705.34018431840798</v>
      </c>
      <c r="L404" s="10">
        <f t="shared" si="77"/>
        <v>1067870.7135661223</v>
      </c>
      <c r="M404" s="10"/>
      <c r="N404" s="72">
        <f t="shared" si="68"/>
        <v>1067870.7135661223</v>
      </c>
    </row>
    <row r="405" spans="1:16" x14ac:dyDescent="0.25">
      <c r="A405" s="67"/>
      <c r="B405" s="51" t="s">
        <v>276</v>
      </c>
      <c r="C405" s="35">
        <v>4</v>
      </c>
      <c r="D405" s="55">
        <v>30.774899999999995</v>
      </c>
      <c r="E405" s="128">
        <v>933</v>
      </c>
      <c r="F405" s="125">
        <v>487240</v>
      </c>
      <c r="G405" s="41">
        <v>100</v>
      </c>
      <c r="H405" s="50">
        <f t="shared" si="74"/>
        <v>487240</v>
      </c>
      <c r="I405" s="10">
        <f t="shared" si="73"/>
        <v>0</v>
      </c>
      <c r="J405" s="10">
        <f t="shared" si="75"/>
        <v>522.2293676312969</v>
      </c>
      <c r="K405" s="10">
        <f>$J$11*$J$19-J405</f>
        <v>455.61488172776149</v>
      </c>
      <c r="L405" s="10">
        <f>IF(K405&gt;0,$J$7*$J$8*(K405/$K$19),0)+$J$7*$J$9*(E405/$E$19)+$J$7*$J$10*(D405/$D$19)</f>
        <v>767734.87193204463</v>
      </c>
      <c r="M405" s="10"/>
      <c r="N405" s="72">
        <f t="shared" si="68"/>
        <v>767734.87193204463</v>
      </c>
    </row>
    <row r="406" spans="1:16" x14ac:dyDescent="0.25">
      <c r="A406" s="67"/>
      <c r="B406" s="51" t="s">
        <v>277</v>
      </c>
      <c r="C406" s="35">
        <v>4</v>
      </c>
      <c r="D406" s="55">
        <v>29.421599999999998</v>
      </c>
      <c r="E406" s="128">
        <v>3020</v>
      </c>
      <c r="F406" s="125">
        <v>652550</v>
      </c>
      <c r="G406" s="41">
        <v>100</v>
      </c>
      <c r="H406" s="50">
        <f t="shared" si="74"/>
        <v>652550</v>
      </c>
      <c r="I406" s="10">
        <f t="shared" si="73"/>
        <v>0</v>
      </c>
      <c r="J406" s="10">
        <f t="shared" si="75"/>
        <v>216.07615894039736</v>
      </c>
      <c r="K406" s="10">
        <f t="shared" si="76"/>
        <v>761.76809041866102</v>
      </c>
      <c r="L406" s="10">
        <f t="shared" si="77"/>
        <v>1394813.686237328</v>
      </c>
      <c r="M406" s="10"/>
      <c r="N406" s="72">
        <f t="shared" si="68"/>
        <v>1394813.686237328</v>
      </c>
    </row>
    <row r="407" spans="1:16" x14ac:dyDescent="0.25">
      <c r="A407" s="67"/>
      <c r="B407" s="51" t="s">
        <v>780</v>
      </c>
      <c r="C407" s="35">
        <v>4</v>
      </c>
      <c r="D407" s="55">
        <v>13.160600000000001</v>
      </c>
      <c r="E407" s="128">
        <v>980</v>
      </c>
      <c r="F407" s="125">
        <v>242080</v>
      </c>
      <c r="G407" s="41">
        <v>100</v>
      </c>
      <c r="H407" s="50">
        <f t="shared" si="74"/>
        <v>242080</v>
      </c>
      <c r="I407" s="10">
        <f t="shared" si="73"/>
        <v>0</v>
      </c>
      <c r="J407" s="10">
        <f t="shared" si="75"/>
        <v>247.0204081632653</v>
      </c>
      <c r="K407" s="10">
        <f t="shared" si="76"/>
        <v>730.82384119579308</v>
      </c>
      <c r="L407" s="10">
        <f t="shared" si="77"/>
        <v>1033819.2027034278</v>
      </c>
      <c r="M407" s="10"/>
      <c r="N407" s="72">
        <f t="shared" si="68"/>
        <v>1033819.2027034278</v>
      </c>
    </row>
    <row r="408" spans="1:16" x14ac:dyDescent="0.25">
      <c r="A408" s="67"/>
      <c r="B408" s="51" t="s">
        <v>781</v>
      </c>
      <c r="C408" s="35">
        <v>4</v>
      </c>
      <c r="D408" s="55">
        <v>31.3569</v>
      </c>
      <c r="E408" s="128">
        <v>1436</v>
      </c>
      <c r="F408" s="125">
        <v>335210</v>
      </c>
      <c r="G408" s="41">
        <v>100</v>
      </c>
      <c r="H408" s="50">
        <f t="shared" si="74"/>
        <v>335210</v>
      </c>
      <c r="I408" s="10">
        <f t="shared" si="73"/>
        <v>0</v>
      </c>
      <c r="J408" s="10">
        <f t="shared" si="75"/>
        <v>233.43314763231197</v>
      </c>
      <c r="K408" s="10">
        <f t="shared" si="76"/>
        <v>744.41110172674644</v>
      </c>
      <c r="L408" s="10">
        <f t="shared" si="77"/>
        <v>1174744.195869877</v>
      </c>
      <c r="M408" s="10"/>
      <c r="N408" s="72">
        <f t="shared" si="68"/>
        <v>1174744.195869877</v>
      </c>
    </row>
    <row r="409" spans="1:16" x14ac:dyDescent="0.25">
      <c r="A409" s="67"/>
      <c r="B409" s="51" t="s">
        <v>278</v>
      </c>
      <c r="C409" s="35">
        <v>4</v>
      </c>
      <c r="D409" s="55">
        <v>29.774799999999999</v>
      </c>
      <c r="E409" s="128">
        <v>1681</v>
      </c>
      <c r="F409" s="125">
        <v>450650</v>
      </c>
      <c r="G409" s="41">
        <v>100</v>
      </c>
      <c r="H409" s="50">
        <f t="shared" si="74"/>
        <v>450650</v>
      </c>
      <c r="I409" s="10">
        <f t="shared" si="73"/>
        <v>0</v>
      </c>
      <c r="J409" s="10">
        <f t="shared" si="75"/>
        <v>268.08447352766211</v>
      </c>
      <c r="K409" s="10">
        <f t="shared" si="76"/>
        <v>709.75977583139627</v>
      </c>
      <c r="L409" s="10">
        <f t="shared" si="77"/>
        <v>1160302.3925555297</v>
      </c>
      <c r="M409" s="10"/>
      <c r="N409" s="72">
        <f t="shared" si="68"/>
        <v>1160302.3925555297</v>
      </c>
    </row>
    <row r="410" spans="1:16" x14ac:dyDescent="0.25">
      <c r="A410" s="67"/>
      <c r="B410" s="51" t="s">
        <v>279</v>
      </c>
      <c r="C410" s="35">
        <v>4</v>
      </c>
      <c r="D410" s="55">
        <v>17.8398</v>
      </c>
      <c r="E410" s="128">
        <v>1214</v>
      </c>
      <c r="F410" s="125">
        <v>253430</v>
      </c>
      <c r="G410" s="41">
        <v>100</v>
      </c>
      <c r="H410" s="50">
        <f t="shared" si="74"/>
        <v>253430</v>
      </c>
      <c r="I410" s="10">
        <f t="shared" si="73"/>
        <v>0</v>
      </c>
      <c r="J410" s="10">
        <f t="shared" si="75"/>
        <v>208.75617792421747</v>
      </c>
      <c r="K410" s="10">
        <f t="shared" si="76"/>
        <v>769.08807143484091</v>
      </c>
      <c r="L410" s="10">
        <f t="shared" si="77"/>
        <v>1126137.752937095</v>
      </c>
      <c r="M410" s="10"/>
      <c r="N410" s="72">
        <f t="shared" si="68"/>
        <v>1126137.752937095</v>
      </c>
    </row>
    <row r="411" spans="1:16" s="31" customFormat="1" x14ac:dyDescent="0.25">
      <c r="A411" s="67"/>
      <c r="B411" s="51" t="s">
        <v>280</v>
      </c>
      <c r="C411" s="35">
        <v>4</v>
      </c>
      <c r="D411" s="55">
        <v>43.423200000000001</v>
      </c>
      <c r="E411" s="128">
        <v>2085</v>
      </c>
      <c r="F411" s="126">
        <v>2887980</v>
      </c>
      <c r="G411" s="41">
        <v>100</v>
      </c>
      <c r="H411" s="50">
        <f t="shared" si="74"/>
        <v>2887980</v>
      </c>
      <c r="I411" s="50">
        <f t="shared" si="73"/>
        <v>0</v>
      </c>
      <c r="J411" s="50">
        <f t="shared" si="75"/>
        <v>1385.1223021582734</v>
      </c>
      <c r="K411" s="50">
        <f t="shared" si="76"/>
        <v>-407.27805279921506</v>
      </c>
      <c r="L411" s="50">
        <f t="shared" si="77"/>
        <v>428245.19651076029</v>
      </c>
      <c r="M411" s="50"/>
      <c r="N411" s="109">
        <f t="shared" si="68"/>
        <v>428245.19651076029</v>
      </c>
      <c r="O411" s="123"/>
      <c r="P411" s="123"/>
    </row>
    <row r="412" spans="1:16" x14ac:dyDescent="0.25">
      <c r="A412" s="67"/>
      <c r="B412" s="51" t="s">
        <v>281</v>
      </c>
      <c r="C412" s="35">
        <v>4</v>
      </c>
      <c r="D412" s="55">
        <v>23.677600000000002</v>
      </c>
      <c r="E412" s="128">
        <v>1147</v>
      </c>
      <c r="F412" s="125">
        <v>232590</v>
      </c>
      <c r="G412" s="41">
        <v>100</v>
      </c>
      <c r="H412" s="50">
        <f t="shared" si="74"/>
        <v>232590</v>
      </c>
      <c r="I412" s="10">
        <f t="shared" si="73"/>
        <v>0</v>
      </c>
      <c r="J412" s="10">
        <f t="shared" si="75"/>
        <v>202.78116826503924</v>
      </c>
      <c r="K412" s="10">
        <f t="shared" si="76"/>
        <v>775.06308109401914</v>
      </c>
      <c r="L412" s="10">
        <f t="shared" si="77"/>
        <v>1145422.7515380101</v>
      </c>
      <c r="M412" s="10"/>
      <c r="N412" s="72">
        <f t="shared" si="68"/>
        <v>1145422.7515380101</v>
      </c>
    </row>
    <row r="413" spans="1:16" x14ac:dyDescent="0.25">
      <c r="A413" s="67"/>
      <c r="B413" s="51" t="s">
        <v>782</v>
      </c>
      <c r="C413" s="35">
        <v>4</v>
      </c>
      <c r="D413" s="55">
        <v>35.131500000000003</v>
      </c>
      <c r="E413" s="128">
        <v>1992</v>
      </c>
      <c r="F413" s="125">
        <v>482480</v>
      </c>
      <c r="G413" s="41">
        <v>100</v>
      </c>
      <c r="H413" s="50">
        <f t="shared" si="74"/>
        <v>482480</v>
      </c>
      <c r="I413" s="10">
        <f t="shared" si="73"/>
        <v>0</v>
      </c>
      <c r="J413" s="10">
        <f t="shared" si="75"/>
        <v>242.20883534136547</v>
      </c>
      <c r="K413" s="10">
        <f t="shared" si="76"/>
        <v>735.63541401769294</v>
      </c>
      <c r="L413" s="10">
        <f t="shared" si="77"/>
        <v>1250548.8777210922</v>
      </c>
      <c r="M413" s="10"/>
      <c r="N413" s="72">
        <f t="shared" si="68"/>
        <v>1250548.8777210922</v>
      </c>
    </row>
    <row r="414" spans="1:16" x14ac:dyDescent="0.25">
      <c r="A414" s="67"/>
      <c r="B414" s="51" t="s">
        <v>282</v>
      </c>
      <c r="C414" s="35">
        <v>4</v>
      </c>
      <c r="D414" s="55">
        <v>21.135199999999998</v>
      </c>
      <c r="E414" s="128">
        <v>1173</v>
      </c>
      <c r="F414" s="125">
        <v>334210</v>
      </c>
      <c r="G414" s="41">
        <v>100</v>
      </c>
      <c r="H414" s="50">
        <f t="shared" si="74"/>
        <v>334210</v>
      </c>
      <c r="I414" s="10">
        <f t="shared" si="73"/>
        <v>0</v>
      </c>
      <c r="J414" s="10">
        <f t="shared" si="75"/>
        <v>284.91901108269394</v>
      </c>
      <c r="K414" s="10">
        <f t="shared" si="76"/>
        <v>692.92523827636444</v>
      </c>
      <c r="L414" s="10">
        <f t="shared" si="77"/>
        <v>1043165.7071586777</v>
      </c>
      <c r="M414" s="10"/>
      <c r="N414" s="72">
        <f t="shared" si="68"/>
        <v>1043165.7071586777</v>
      </c>
    </row>
    <row r="415" spans="1:16" x14ac:dyDescent="0.25">
      <c r="A415" s="67"/>
      <c r="B415" s="51" t="s">
        <v>783</v>
      </c>
      <c r="C415" s="35">
        <v>4</v>
      </c>
      <c r="D415" s="55">
        <v>33.507600000000004</v>
      </c>
      <c r="E415" s="128">
        <v>1813</v>
      </c>
      <c r="F415" s="125">
        <v>539340</v>
      </c>
      <c r="G415" s="41">
        <v>100</v>
      </c>
      <c r="H415" s="50">
        <f t="shared" si="74"/>
        <v>539340</v>
      </c>
      <c r="I415" s="10">
        <f t="shared" si="73"/>
        <v>0</v>
      </c>
      <c r="J415" s="10">
        <f t="shared" si="75"/>
        <v>297.48483177054607</v>
      </c>
      <c r="K415" s="10">
        <f t="shared" si="76"/>
        <v>680.35941758851231</v>
      </c>
      <c r="L415" s="10">
        <f t="shared" si="77"/>
        <v>1156412.4903553429</v>
      </c>
      <c r="M415" s="10"/>
      <c r="N415" s="72">
        <f t="shared" si="68"/>
        <v>1156412.4903553429</v>
      </c>
    </row>
    <row r="416" spans="1:16" x14ac:dyDescent="0.25">
      <c r="A416" s="67"/>
      <c r="B416" s="51" t="s">
        <v>283</v>
      </c>
      <c r="C416" s="35">
        <v>4</v>
      </c>
      <c r="D416" s="55">
        <v>26.096699999999998</v>
      </c>
      <c r="E416" s="128">
        <v>1253</v>
      </c>
      <c r="F416" s="125">
        <v>416750</v>
      </c>
      <c r="G416" s="41">
        <v>100</v>
      </c>
      <c r="H416" s="50">
        <f t="shared" si="74"/>
        <v>416750</v>
      </c>
      <c r="I416" s="10">
        <f t="shared" si="73"/>
        <v>0</v>
      </c>
      <c r="J416" s="10">
        <f t="shared" si="75"/>
        <v>332.6017557861133</v>
      </c>
      <c r="K416" s="10">
        <f t="shared" si="76"/>
        <v>645.24249357294502</v>
      </c>
      <c r="L416" s="10">
        <f t="shared" si="77"/>
        <v>1015433.9524131481</v>
      </c>
      <c r="M416" s="10"/>
      <c r="N416" s="72">
        <f t="shared" si="68"/>
        <v>1015433.9524131481</v>
      </c>
    </row>
    <row r="417" spans="1:14" x14ac:dyDescent="0.25">
      <c r="A417" s="67"/>
      <c r="B417" s="51" t="s">
        <v>230</v>
      </c>
      <c r="C417" s="35">
        <v>4</v>
      </c>
      <c r="D417" s="54">
        <v>24.5121</v>
      </c>
      <c r="E417" s="128">
        <v>1939</v>
      </c>
      <c r="F417" s="125">
        <v>338010</v>
      </c>
      <c r="G417" s="41">
        <v>100</v>
      </c>
      <c r="H417" s="50">
        <f t="shared" si="74"/>
        <v>338010</v>
      </c>
      <c r="I417" s="10">
        <f t="shared" si="73"/>
        <v>0</v>
      </c>
      <c r="J417" s="10">
        <f t="shared" si="75"/>
        <v>174.32181536874677</v>
      </c>
      <c r="K417" s="10">
        <f t="shared" si="76"/>
        <v>803.52243399031158</v>
      </c>
      <c r="L417" s="10">
        <f t="shared" si="77"/>
        <v>1285181.8374304965</v>
      </c>
      <c r="M417" s="10"/>
      <c r="N417" s="72">
        <f t="shared" si="68"/>
        <v>1285181.8374304965</v>
      </c>
    </row>
    <row r="418" spans="1:14" x14ac:dyDescent="0.25">
      <c r="A418" s="67"/>
      <c r="B418" s="51" t="s">
        <v>284</v>
      </c>
      <c r="C418" s="35">
        <v>4</v>
      </c>
      <c r="D418" s="55">
        <v>32.277900000000002</v>
      </c>
      <c r="E418" s="128">
        <v>2806</v>
      </c>
      <c r="F418" s="125">
        <v>582400</v>
      </c>
      <c r="G418" s="41">
        <v>100</v>
      </c>
      <c r="H418" s="50">
        <f t="shared" si="74"/>
        <v>582400</v>
      </c>
      <c r="I418" s="10">
        <f t="shared" si="73"/>
        <v>0</v>
      </c>
      <c r="J418" s="10">
        <f t="shared" si="75"/>
        <v>207.5552387740556</v>
      </c>
      <c r="K418" s="10">
        <f t="shared" si="76"/>
        <v>770.28901058500276</v>
      </c>
      <c r="L418" s="10">
        <f t="shared" si="77"/>
        <v>1387184.7838015186</v>
      </c>
      <c r="M418" s="10"/>
      <c r="N418" s="72">
        <f t="shared" si="68"/>
        <v>1387184.7838015186</v>
      </c>
    </row>
    <row r="419" spans="1:14" x14ac:dyDescent="0.25">
      <c r="A419" s="67"/>
      <c r="B419" s="51" t="s">
        <v>285</v>
      </c>
      <c r="C419" s="35">
        <v>4</v>
      </c>
      <c r="D419" s="55">
        <v>17.488699999999998</v>
      </c>
      <c r="E419" s="128">
        <v>1300</v>
      </c>
      <c r="F419" s="125">
        <v>356920</v>
      </c>
      <c r="G419" s="41">
        <v>100</v>
      </c>
      <c r="H419" s="50">
        <f t="shared" si="74"/>
        <v>356920</v>
      </c>
      <c r="I419" s="10">
        <f t="shared" si="73"/>
        <v>0</v>
      </c>
      <c r="J419" s="10">
        <f t="shared" si="75"/>
        <v>274.55384615384617</v>
      </c>
      <c r="K419" s="10">
        <f t="shared" si="76"/>
        <v>703.29040320521221</v>
      </c>
      <c r="L419" s="10">
        <f t="shared" si="77"/>
        <v>1058790.2724280329</v>
      </c>
      <c r="M419" s="10"/>
      <c r="N419" s="72">
        <f t="shared" si="68"/>
        <v>1058790.2724280329</v>
      </c>
    </row>
    <row r="420" spans="1:14" x14ac:dyDescent="0.25">
      <c r="A420" s="67"/>
      <c r="B420" s="51" t="s">
        <v>286</v>
      </c>
      <c r="C420" s="35">
        <v>4</v>
      </c>
      <c r="D420" s="55">
        <v>45.682399999999994</v>
      </c>
      <c r="E420" s="128">
        <v>2060</v>
      </c>
      <c r="F420" s="125">
        <v>645870</v>
      </c>
      <c r="G420" s="41">
        <v>100</v>
      </c>
      <c r="H420" s="50">
        <f t="shared" si="74"/>
        <v>645870</v>
      </c>
      <c r="I420" s="10">
        <f t="shared" si="73"/>
        <v>0</v>
      </c>
      <c r="J420" s="10">
        <f t="shared" si="75"/>
        <v>313.52912621359224</v>
      </c>
      <c r="K420" s="10">
        <f t="shared" si="76"/>
        <v>664.31512314546615</v>
      </c>
      <c r="L420" s="10">
        <f t="shared" si="77"/>
        <v>1213592.642593662</v>
      </c>
      <c r="M420" s="10"/>
      <c r="N420" s="72">
        <f t="shared" si="68"/>
        <v>1213592.642593662</v>
      </c>
    </row>
    <row r="421" spans="1:14" x14ac:dyDescent="0.25">
      <c r="A421" s="67"/>
      <c r="B421" s="51"/>
      <c r="C421" s="35"/>
      <c r="D421" s="55">
        <v>0</v>
      </c>
      <c r="E421" s="130"/>
      <c r="F421" s="73"/>
      <c r="G421" s="41"/>
      <c r="H421" s="73"/>
      <c r="I421" s="74"/>
      <c r="J421" s="74"/>
      <c r="K421" s="10"/>
      <c r="L421" s="10"/>
      <c r="M421" s="10"/>
      <c r="N421" s="72"/>
    </row>
    <row r="422" spans="1:14" x14ac:dyDescent="0.25">
      <c r="A422" s="70" t="s">
        <v>287</v>
      </c>
      <c r="B422" s="43" t="s">
        <v>2</v>
      </c>
      <c r="C422" s="44"/>
      <c r="D422" s="3">
        <v>1072.5956999999999</v>
      </c>
      <c r="E422" s="131">
        <f>E423</f>
        <v>82062</v>
      </c>
      <c r="F422" s="37">
        <v>0</v>
      </c>
      <c r="G422" s="41"/>
      <c r="H422" s="37">
        <f>H424</f>
        <v>7048815</v>
      </c>
      <c r="I422" s="8">
        <f>I424</f>
        <v>-7048815</v>
      </c>
      <c r="J422" s="8"/>
      <c r="K422" s="10"/>
      <c r="L422" s="10"/>
      <c r="M422" s="9">
        <f>M424</f>
        <v>47115172.766056314</v>
      </c>
      <c r="N422" s="68">
        <f t="shared" si="68"/>
        <v>47115172.766056314</v>
      </c>
    </row>
    <row r="423" spans="1:14" x14ac:dyDescent="0.25">
      <c r="A423" s="70" t="s">
        <v>287</v>
      </c>
      <c r="B423" s="43" t="s">
        <v>3</v>
      </c>
      <c r="C423" s="44"/>
      <c r="D423" s="3">
        <v>1072.5956999999999</v>
      </c>
      <c r="E423" s="131">
        <f>SUM(E425:E457)</f>
        <v>82062</v>
      </c>
      <c r="F423" s="37">
        <f>SUM(F425:F457)</f>
        <v>51254820</v>
      </c>
      <c r="G423" s="41"/>
      <c r="H423" s="37">
        <f>SUM(H425:H457)</f>
        <v>37157190</v>
      </c>
      <c r="I423" s="8">
        <f>SUM(I425:I457)</f>
        <v>14097630</v>
      </c>
      <c r="J423" s="8"/>
      <c r="K423" s="10"/>
      <c r="L423" s="8">
        <f>SUM(L425:L457)</f>
        <v>39002738.538121872</v>
      </c>
      <c r="M423" s="10"/>
      <c r="N423" s="68">
        <f t="shared" si="68"/>
        <v>39002738.538121872</v>
      </c>
    </row>
    <row r="424" spans="1:14" x14ac:dyDescent="0.25">
      <c r="A424" s="67"/>
      <c r="B424" s="51" t="s">
        <v>26</v>
      </c>
      <c r="C424" s="35">
        <v>2</v>
      </c>
      <c r="D424" s="55">
        <v>0</v>
      </c>
      <c r="E424" s="133"/>
      <c r="F424" s="50">
        <v>0</v>
      </c>
      <c r="G424" s="41">
        <v>25</v>
      </c>
      <c r="H424" s="50">
        <f>F433*G424/100</f>
        <v>7048815</v>
      </c>
      <c r="I424" s="10">
        <f t="shared" ref="I424:I457" si="78">F424-H424</f>
        <v>-7048815</v>
      </c>
      <c r="J424" s="10"/>
      <c r="K424" s="10"/>
      <c r="L424" s="10"/>
      <c r="M424" s="10">
        <f>($L$7*$L$8*E422/$L$10)+($L$7*$L$9*D422/$L$11)</f>
        <v>47115172.766056314</v>
      </c>
      <c r="N424" s="72">
        <f t="shared" si="68"/>
        <v>47115172.766056314</v>
      </c>
    </row>
    <row r="425" spans="1:14" x14ac:dyDescent="0.25">
      <c r="A425" s="67"/>
      <c r="B425" s="51" t="s">
        <v>288</v>
      </c>
      <c r="C425" s="35">
        <v>4</v>
      </c>
      <c r="D425" s="55">
        <v>34.587399999999995</v>
      </c>
      <c r="E425" s="128">
        <v>2450</v>
      </c>
      <c r="F425" s="126">
        <v>2754780</v>
      </c>
      <c r="G425" s="41">
        <v>100</v>
      </c>
      <c r="H425" s="50">
        <f t="shared" ref="H425:H457" si="79">F425*G425/100</f>
        <v>2754780</v>
      </c>
      <c r="I425" s="10">
        <f t="shared" si="78"/>
        <v>0</v>
      </c>
      <c r="J425" s="10">
        <f t="shared" ref="J425:J457" si="80">F425/E425</f>
        <v>1124.4000000000001</v>
      </c>
      <c r="K425" s="10">
        <f t="shared" ref="K425:K457" si="81">$J$11*$J$19-J425</f>
        <v>-146.55575064094171</v>
      </c>
      <c r="L425" s="10">
        <f t="shared" ref="L425:L457" si="82">IF(K425&gt;0,$J$7*$J$8*(K425/$K$19),0)+$J$7*$J$9*(E425/$E$19)+$J$7*$J$10*(D425/$D$19)</f>
        <v>444068.21102283045</v>
      </c>
      <c r="M425" s="10"/>
      <c r="N425" s="72">
        <f t="shared" si="68"/>
        <v>444068.21102283045</v>
      </c>
    </row>
    <row r="426" spans="1:14" x14ac:dyDescent="0.25">
      <c r="A426" s="67"/>
      <c r="B426" s="51" t="s">
        <v>289</v>
      </c>
      <c r="C426" s="35">
        <v>4</v>
      </c>
      <c r="D426" s="55">
        <v>23.7818</v>
      </c>
      <c r="E426" s="128">
        <v>1167</v>
      </c>
      <c r="F426" s="126">
        <v>306910</v>
      </c>
      <c r="G426" s="41">
        <v>100</v>
      </c>
      <c r="H426" s="50">
        <f t="shared" si="79"/>
        <v>306910</v>
      </c>
      <c r="I426" s="10">
        <f t="shared" si="78"/>
        <v>0</v>
      </c>
      <c r="J426" s="10">
        <f t="shared" si="80"/>
        <v>262.99057412167951</v>
      </c>
      <c r="K426" s="10">
        <f t="shared" si="81"/>
        <v>714.85367523737887</v>
      </c>
      <c r="L426" s="10">
        <f t="shared" si="82"/>
        <v>1077668.9434759768</v>
      </c>
      <c r="M426" s="10"/>
      <c r="N426" s="72">
        <f t="shared" si="68"/>
        <v>1077668.9434759768</v>
      </c>
    </row>
    <row r="427" spans="1:14" x14ac:dyDescent="0.25">
      <c r="A427" s="67"/>
      <c r="B427" s="51" t="s">
        <v>784</v>
      </c>
      <c r="C427" s="35">
        <v>4</v>
      </c>
      <c r="D427" s="55">
        <v>19.7803</v>
      </c>
      <c r="E427" s="128">
        <v>1186</v>
      </c>
      <c r="F427" s="126">
        <v>345130</v>
      </c>
      <c r="G427" s="41">
        <v>100</v>
      </c>
      <c r="H427" s="50">
        <f t="shared" si="79"/>
        <v>345130</v>
      </c>
      <c r="I427" s="10">
        <f t="shared" si="78"/>
        <v>0</v>
      </c>
      <c r="J427" s="10">
        <f t="shared" si="80"/>
        <v>291.00337268128163</v>
      </c>
      <c r="K427" s="10">
        <f t="shared" si="81"/>
        <v>686.84087667777681</v>
      </c>
      <c r="L427" s="10">
        <f t="shared" si="82"/>
        <v>1032838.104027954</v>
      </c>
      <c r="M427" s="10"/>
      <c r="N427" s="72">
        <f t="shared" si="68"/>
        <v>1032838.104027954</v>
      </c>
    </row>
    <row r="428" spans="1:14" x14ac:dyDescent="0.25">
      <c r="A428" s="67"/>
      <c r="B428" s="51" t="s">
        <v>290</v>
      </c>
      <c r="C428" s="35">
        <v>4</v>
      </c>
      <c r="D428" s="55">
        <v>46.573199999999993</v>
      </c>
      <c r="E428" s="128">
        <v>2472</v>
      </c>
      <c r="F428" s="125">
        <v>645880</v>
      </c>
      <c r="G428" s="41">
        <v>100</v>
      </c>
      <c r="H428" s="50">
        <f t="shared" si="79"/>
        <v>645880</v>
      </c>
      <c r="I428" s="10">
        <f t="shared" si="78"/>
        <v>0</v>
      </c>
      <c r="J428" s="10">
        <f t="shared" si="80"/>
        <v>261.27831715210357</v>
      </c>
      <c r="K428" s="10">
        <f t="shared" si="81"/>
        <v>716.56593220695481</v>
      </c>
      <c r="L428" s="10">
        <f t="shared" si="82"/>
        <v>1331933.0536095782</v>
      </c>
      <c r="M428" s="10"/>
      <c r="N428" s="72">
        <f t="shared" si="68"/>
        <v>1331933.0536095782</v>
      </c>
    </row>
    <row r="429" spans="1:14" x14ac:dyDescent="0.25">
      <c r="A429" s="67"/>
      <c r="B429" s="51" t="s">
        <v>291</v>
      </c>
      <c r="C429" s="35">
        <v>4</v>
      </c>
      <c r="D429" s="55">
        <v>31.337299999999999</v>
      </c>
      <c r="E429" s="128">
        <v>2622</v>
      </c>
      <c r="F429" s="125">
        <v>914250</v>
      </c>
      <c r="G429" s="41">
        <v>100</v>
      </c>
      <c r="H429" s="50">
        <f t="shared" si="79"/>
        <v>914250</v>
      </c>
      <c r="I429" s="10">
        <f t="shared" si="78"/>
        <v>0</v>
      </c>
      <c r="J429" s="10">
        <f t="shared" si="80"/>
        <v>348.68421052631578</v>
      </c>
      <c r="K429" s="10">
        <f t="shared" si="81"/>
        <v>629.16003883274266</v>
      </c>
      <c r="L429" s="10">
        <f t="shared" si="82"/>
        <v>1193989.2370912747</v>
      </c>
      <c r="M429" s="10"/>
      <c r="N429" s="72">
        <f t="shared" si="68"/>
        <v>1193989.2370912747</v>
      </c>
    </row>
    <row r="430" spans="1:14" x14ac:dyDescent="0.25">
      <c r="A430" s="67"/>
      <c r="B430" s="51" t="s">
        <v>292</v>
      </c>
      <c r="C430" s="35">
        <v>4</v>
      </c>
      <c r="D430" s="55">
        <v>18.4437</v>
      </c>
      <c r="E430" s="128">
        <v>1481</v>
      </c>
      <c r="F430" s="125">
        <v>453910</v>
      </c>
      <c r="G430" s="41">
        <v>100</v>
      </c>
      <c r="H430" s="50">
        <f t="shared" si="79"/>
        <v>453910</v>
      </c>
      <c r="I430" s="10">
        <f t="shared" si="78"/>
        <v>0</v>
      </c>
      <c r="J430" s="10">
        <f t="shared" si="80"/>
        <v>306.48885887913571</v>
      </c>
      <c r="K430" s="10">
        <f t="shared" si="81"/>
        <v>671.35539047992268</v>
      </c>
      <c r="L430" s="10">
        <f t="shared" si="82"/>
        <v>1048319.6723459046</v>
      </c>
      <c r="M430" s="10"/>
      <c r="N430" s="72">
        <f t="shared" si="68"/>
        <v>1048319.6723459046</v>
      </c>
    </row>
    <row r="431" spans="1:14" x14ac:dyDescent="0.25">
      <c r="A431" s="67"/>
      <c r="B431" s="51" t="s">
        <v>293</v>
      </c>
      <c r="C431" s="35">
        <v>4</v>
      </c>
      <c r="D431" s="55">
        <v>52.673500000000004</v>
      </c>
      <c r="E431" s="128">
        <v>2908</v>
      </c>
      <c r="F431" s="125">
        <v>683270</v>
      </c>
      <c r="G431" s="41">
        <v>100</v>
      </c>
      <c r="H431" s="50">
        <f t="shared" si="79"/>
        <v>683270</v>
      </c>
      <c r="I431" s="10">
        <f t="shared" si="78"/>
        <v>0</v>
      </c>
      <c r="J431" s="10">
        <f t="shared" si="80"/>
        <v>234.96217331499312</v>
      </c>
      <c r="K431" s="10">
        <f t="shared" si="81"/>
        <v>742.88207604406523</v>
      </c>
      <c r="L431" s="10">
        <f t="shared" si="82"/>
        <v>1441679.6064921373</v>
      </c>
      <c r="M431" s="10"/>
      <c r="N431" s="72">
        <f t="shared" si="68"/>
        <v>1441679.6064921373</v>
      </c>
    </row>
    <row r="432" spans="1:14" x14ac:dyDescent="0.25">
      <c r="A432" s="67"/>
      <c r="B432" s="51" t="s">
        <v>294</v>
      </c>
      <c r="C432" s="35">
        <v>4</v>
      </c>
      <c r="D432" s="55">
        <v>25.634499999999999</v>
      </c>
      <c r="E432" s="128">
        <v>1600</v>
      </c>
      <c r="F432" s="125">
        <v>366500</v>
      </c>
      <c r="G432" s="41">
        <v>100</v>
      </c>
      <c r="H432" s="50">
        <f t="shared" si="79"/>
        <v>366500</v>
      </c>
      <c r="I432" s="10">
        <f t="shared" si="78"/>
        <v>0</v>
      </c>
      <c r="J432" s="10">
        <f t="shared" si="80"/>
        <v>229.0625</v>
      </c>
      <c r="K432" s="10">
        <f t="shared" si="81"/>
        <v>748.78174935905838</v>
      </c>
      <c r="L432" s="10">
        <f t="shared" si="82"/>
        <v>1180683.3225765219</v>
      </c>
      <c r="M432" s="10"/>
      <c r="N432" s="72">
        <f t="shared" si="68"/>
        <v>1180683.3225765219</v>
      </c>
    </row>
    <row r="433" spans="1:14" x14ac:dyDescent="0.25">
      <c r="A433" s="67"/>
      <c r="B433" s="51" t="s">
        <v>891</v>
      </c>
      <c r="C433" s="35">
        <v>3</v>
      </c>
      <c r="D433" s="55">
        <v>21.541399999999999</v>
      </c>
      <c r="E433" s="128">
        <v>16110</v>
      </c>
      <c r="F433" s="125">
        <v>28195260</v>
      </c>
      <c r="G433" s="41">
        <v>50</v>
      </c>
      <c r="H433" s="50">
        <f>F433*G433/100</f>
        <v>14097630</v>
      </c>
      <c r="I433" s="10">
        <f t="shared" si="78"/>
        <v>14097630</v>
      </c>
      <c r="J433" s="10">
        <f t="shared" si="80"/>
        <v>1750.171322160149</v>
      </c>
      <c r="K433" s="10">
        <f t="shared" si="81"/>
        <v>-772.32707280109059</v>
      </c>
      <c r="L433" s="10">
        <f t="shared" si="82"/>
        <v>2179143.7916333177</v>
      </c>
      <c r="M433" s="10"/>
      <c r="N433" s="72">
        <f t="shared" si="68"/>
        <v>2179143.7916333177</v>
      </c>
    </row>
    <row r="434" spans="1:14" x14ac:dyDescent="0.25">
      <c r="A434" s="67"/>
      <c r="B434" s="51" t="s">
        <v>295</v>
      </c>
      <c r="C434" s="35">
        <v>4</v>
      </c>
      <c r="D434" s="55">
        <v>22.109099999999998</v>
      </c>
      <c r="E434" s="128">
        <v>2113</v>
      </c>
      <c r="F434" s="125">
        <v>1178700</v>
      </c>
      <c r="G434" s="41">
        <v>100</v>
      </c>
      <c r="H434" s="50">
        <f t="shared" si="79"/>
        <v>1178700</v>
      </c>
      <c r="I434" s="10">
        <f t="shared" si="78"/>
        <v>0</v>
      </c>
      <c r="J434" s="10">
        <f t="shared" si="80"/>
        <v>557.83246568859443</v>
      </c>
      <c r="K434" s="10">
        <f t="shared" si="81"/>
        <v>420.01178367046396</v>
      </c>
      <c r="L434" s="10">
        <f t="shared" si="82"/>
        <v>848661.77714397386</v>
      </c>
      <c r="M434" s="10"/>
      <c r="N434" s="72">
        <f t="shared" si="68"/>
        <v>848661.77714397386</v>
      </c>
    </row>
    <row r="435" spans="1:14" x14ac:dyDescent="0.25">
      <c r="A435" s="67"/>
      <c r="B435" s="51" t="s">
        <v>296</v>
      </c>
      <c r="C435" s="35">
        <v>4</v>
      </c>
      <c r="D435" s="55">
        <v>62.467600000000004</v>
      </c>
      <c r="E435" s="128">
        <v>3189</v>
      </c>
      <c r="F435" s="125">
        <v>1385060</v>
      </c>
      <c r="G435" s="41">
        <v>100</v>
      </c>
      <c r="H435" s="50">
        <f t="shared" si="79"/>
        <v>1385060</v>
      </c>
      <c r="I435" s="10">
        <f t="shared" si="78"/>
        <v>0</v>
      </c>
      <c r="J435" s="10">
        <f t="shared" si="80"/>
        <v>434.32423957353404</v>
      </c>
      <c r="K435" s="10">
        <f t="shared" si="81"/>
        <v>543.52000978552428</v>
      </c>
      <c r="L435" s="10">
        <f t="shared" si="82"/>
        <v>1279355.5605121979</v>
      </c>
      <c r="M435" s="10"/>
      <c r="N435" s="72">
        <f t="shared" si="68"/>
        <v>1279355.5605121979</v>
      </c>
    </row>
    <row r="436" spans="1:14" x14ac:dyDescent="0.25">
      <c r="A436" s="67"/>
      <c r="B436" s="51" t="s">
        <v>297</v>
      </c>
      <c r="C436" s="35">
        <v>4</v>
      </c>
      <c r="D436" s="55">
        <v>27.094299999999997</v>
      </c>
      <c r="E436" s="128">
        <v>1955</v>
      </c>
      <c r="F436" s="125">
        <v>507240</v>
      </c>
      <c r="G436" s="41">
        <v>100</v>
      </c>
      <c r="H436" s="50">
        <f t="shared" si="79"/>
        <v>507240</v>
      </c>
      <c r="I436" s="10">
        <f t="shared" si="78"/>
        <v>0</v>
      </c>
      <c r="J436" s="10">
        <f t="shared" si="80"/>
        <v>259.45780051150894</v>
      </c>
      <c r="K436" s="10">
        <f t="shared" si="81"/>
        <v>718.38644884754945</v>
      </c>
      <c r="L436" s="10">
        <f t="shared" si="82"/>
        <v>1196537.2581868158</v>
      </c>
      <c r="M436" s="10"/>
      <c r="N436" s="72">
        <f t="shared" si="68"/>
        <v>1196537.2581868158</v>
      </c>
    </row>
    <row r="437" spans="1:14" x14ac:dyDescent="0.25">
      <c r="A437" s="67"/>
      <c r="B437" s="51" t="s">
        <v>298</v>
      </c>
      <c r="C437" s="35">
        <v>4</v>
      </c>
      <c r="D437" s="55">
        <v>30.487299999999998</v>
      </c>
      <c r="E437" s="128">
        <v>976</v>
      </c>
      <c r="F437" s="125">
        <v>166610</v>
      </c>
      <c r="G437" s="41">
        <v>100</v>
      </c>
      <c r="H437" s="50">
        <f t="shared" si="79"/>
        <v>166610</v>
      </c>
      <c r="I437" s="10">
        <f t="shared" si="78"/>
        <v>0</v>
      </c>
      <c r="J437" s="10">
        <f t="shared" si="80"/>
        <v>170.70696721311475</v>
      </c>
      <c r="K437" s="10">
        <f t="shared" si="81"/>
        <v>807.13728214594357</v>
      </c>
      <c r="L437" s="10">
        <f t="shared" si="82"/>
        <v>1185300.5107117335</v>
      </c>
      <c r="M437" s="10"/>
      <c r="N437" s="72">
        <f t="shared" ref="N437:N500" si="83">L437+M437</f>
        <v>1185300.5107117335</v>
      </c>
    </row>
    <row r="438" spans="1:14" x14ac:dyDescent="0.25">
      <c r="A438" s="67"/>
      <c r="B438" s="51" t="s">
        <v>299</v>
      </c>
      <c r="C438" s="35">
        <v>4</v>
      </c>
      <c r="D438" s="55">
        <v>25.811999999999998</v>
      </c>
      <c r="E438" s="128">
        <v>1041</v>
      </c>
      <c r="F438" s="125">
        <v>241570</v>
      </c>
      <c r="G438" s="41">
        <v>100</v>
      </c>
      <c r="H438" s="50">
        <f t="shared" si="79"/>
        <v>241570</v>
      </c>
      <c r="I438" s="10">
        <f t="shared" si="78"/>
        <v>0</v>
      </c>
      <c r="J438" s="10">
        <f t="shared" si="80"/>
        <v>232.05571565802114</v>
      </c>
      <c r="K438" s="10">
        <f t="shared" si="81"/>
        <v>745.7885337010373</v>
      </c>
      <c r="L438" s="10">
        <f t="shared" si="82"/>
        <v>1104880.9332314627</v>
      </c>
      <c r="M438" s="10"/>
      <c r="N438" s="72">
        <f t="shared" si="83"/>
        <v>1104880.9332314627</v>
      </c>
    </row>
    <row r="439" spans="1:14" x14ac:dyDescent="0.25">
      <c r="A439" s="67"/>
      <c r="B439" s="51" t="s">
        <v>300</v>
      </c>
      <c r="C439" s="35">
        <v>4</v>
      </c>
      <c r="D439" s="55">
        <v>18.983499999999999</v>
      </c>
      <c r="E439" s="128">
        <v>1415</v>
      </c>
      <c r="F439" s="125">
        <v>706830</v>
      </c>
      <c r="G439" s="41">
        <v>100</v>
      </c>
      <c r="H439" s="50">
        <f t="shared" si="79"/>
        <v>706830</v>
      </c>
      <c r="I439" s="10">
        <f t="shared" si="78"/>
        <v>0</v>
      </c>
      <c r="J439" s="10">
        <f t="shared" si="80"/>
        <v>499.52650176678446</v>
      </c>
      <c r="K439" s="10">
        <f t="shared" si="81"/>
        <v>478.31774759227392</v>
      </c>
      <c r="L439" s="10">
        <f t="shared" si="82"/>
        <v>814859.02544209</v>
      </c>
      <c r="M439" s="10"/>
      <c r="N439" s="72">
        <f t="shared" si="83"/>
        <v>814859.02544209</v>
      </c>
    </row>
    <row r="440" spans="1:14" x14ac:dyDescent="0.25">
      <c r="A440" s="67"/>
      <c r="B440" s="51" t="s">
        <v>785</v>
      </c>
      <c r="C440" s="35">
        <v>4</v>
      </c>
      <c r="D440" s="55">
        <v>35.002099999999999</v>
      </c>
      <c r="E440" s="128">
        <v>2350</v>
      </c>
      <c r="F440" s="125">
        <v>384500</v>
      </c>
      <c r="G440" s="41">
        <v>100</v>
      </c>
      <c r="H440" s="50">
        <f t="shared" si="79"/>
        <v>384500</v>
      </c>
      <c r="I440" s="10">
        <f t="shared" si="78"/>
        <v>0</v>
      </c>
      <c r="J440" s="10">
        <f t="shared" si="80"/>
        <v>163.61702127659575</v>
      </c>
      <c r="K440" s="10">
        <f t="shared" si="81"/>
        <v>814.2272280824626</v>
      </c>
      <c r="L440" s="10">
        <f t="shared" si="82"/>
        <v>1389120.8977688765</v>
      </c>
      <c r="M440" s="10"/>
      <c r="N440" s="72">
        <f t="shared" si="83"/>
        <v>1389120.8977688765</v>
      </c>
    </row>
    <row r="441" spans="1:14" x14ac:dyDescent="0.25">
      <c r="A441" s="67"/>
      <c r="B441" s="51" t="s">
        <v>301</v>
      </c>
      <c r="C441" s="35">
        <v>4</v>
      </c>
      <c r="D441" s="55">
        <v>22.695900000000002</v>
      </c>
      <c r="E441" s="128">
        <v>1870</v>
      </c>
      <c r="F441" s="125">
        <v>562070</v>
      </c>
      <c r="G441" s="41">
        <v>100</v>
      </c>
      <c r="H441" s="50">
        <f t="shared" si="79"/>
        <v>562070</v>
      </c>
      <c r="I441" s="10">
        <f t="shared" si="78"/>
        <v>0</v>
      </c>
      <c r="J441" s="10">
        <f t="shared" si="80"/>
        <v>300.57219251336898</v>
      </c>
      <c r="K441" s="10">
        <f t="shared" si="81"/>
        <v>677.27205684568935</v>
      </c>
      <c r="L441" s="10">
        <f t="shared" si="82"/>
        <v>1121318.3594618065</v>
      </c>
      <c r="M441" s="10"/>
      <c r="N441" s="72">
        <f t="shared" si="83"/>
        <v>1121318.3594618065</v>
      </c>
    </row>
    <row r="442" spans="1:14" x14ac:dyDescent="0.25">
      <c r="A442" s="67"/>
      <c r="B442" s="51" t="s">
        <v>302</v>
      </c>
      <c r="C442" s="35">
        <v>4</v>
      </c>
      <c r="D442" s="55">
        <v>29.061799999999998</v>
      </c>
      <c r="E442" s="128">
        <v>1153</v>
      </c>
      <c r="F442" s="125">
        <v>357760</v>
      </c>
      <c r="G442" s="41">
        <v>100</v>
      </c>
      <c r="H442" s="50">
        <f t="shared" si="79"/>
        <v>357760</v>
      </c>
      <c r="I442" s="10">
        <f t="shared" si="78"/>
        <v>0</v>
      </c>
      <c r="J442" s="10">
        <f t="shared" si="80"/>
        <v>310.28620988725066</v>
      </c>
      <c r="K442" s="10">
        <f t="shared" si="81"/>
        <v>667.55803947180766</v>
      </c>
      <c r="L442" s="10">
        <f t="shared" si="82"/>
        <v>1039275.2331899659</v>
      </c>
      <c r="M442" s="10"/>
      <c r="N442" s="72">
        <f t="shared" si="83"/>
        <v>1039275.2331899659</v>
      </c>
    </row>
    <row r="443" spans="1:14" x14ac:dyDescent="0.25">
      <c r="A443" s="67"/>
      <c r="B443" s="51" t="s">
        <v>303</v>
      </c>
      <c r="C443" s="35">
        <v>4</v>
      </c>
      <c r="D443" s="55">
        <v>43.259</v>
      </c>
      <c r="E443" s="128">
        <v>2437</v>
      </c>
      <c r="F443" s="125">
        <v>1164110</v>
      </c>
      <c r="G443" s="41">
        <v>100</v>
      </c>
      <c r="H443" s="50">
        <f t="shared" si="79"/>
        <v>1164110</v>
      </c>
      <c r="I443" s="10">
        <f t="shared" si="78"/>
        <v>0</v>
      </c>
      <c r="J443" s="10">
        <f t="shared" si="80"/>
        <v>477.68157570783751</v>
      </c>
      <c r="K443" s="10">
        <f t="shared" si="81"/>
        <v>500.16267365122087</v>
      </c>
      <c r="L443" s="10">
        <f t="shared" si="82"/>
        <v>1061197.5732059884</v>
      </c>
      <c r="M443" s="10"/>
      <c r="N443" s="72">
        <f t="shared" si="83"/>
        <v>1061197.5732059884</v>
      </c>
    </row>
    <row r="444" spans="1:14" x14ac:dyDescent="0.25">
      <c r="A444" s="67"/>
      <c r="B444" s="51" t="s">
        <v>304</v>
      </c>
      <c r="C444" s="35">
        <v>4</v>
      </c>
      <c r="D444" s="55">
        <v>19.787700000000001</v>
      </c>
      <c r="E444" s="128">
        <v>1428</v>
      </c>
      <c r="F444" s="125">
        <v>282830</v>
      </c>
      <c r="G444" s="41">
        <v>100</v>
      </c>
      <c r="H444" s="50">
        <f t="shared" si="79"/>
        <v>282830</v>
      </c>
      <c r="I444" s="10">
        <f t="shared" si="78"/>
        <v>0</v>
      </c>
      <c r="J444" s="10">
        <f t="shared" si="80"/>
        <v>198.06022408963585</v>
      </c>
      <c r="K444" s="10">
        <f t="shared" si="81"/>
        <v>779.7840252694225</v>
      </c>
      <c r="L444" s="10">
        <f t="shared" si="82"/>
        <v>1173630.4201122376</v>
      </c>
      <c r="M444" s="10"/>
      <c r="N444" s="72">
        <f t="shared" si="83"/>
        <v>1173630.4201122376</v>
      </c>
    </row>
    <row r="445" spans="1:14" x14ac:dyDescent="0.25">
      <c r="A445" s="67"/>
      <c r="B445" s="51" t="s">
        <v>305</v>
      </c>
      <c r="C445" s="35">
        <v>4</v>
      </c>
      <c r="D445" s="55">
        <v>50.122700000000002</v>
      </c>
      <c r="E445" s="128">
        <v>1911</v>
      </c>
      <c r="F445" s="125">
        <v>850500</v>
      </c>
      <c r="G445" s="41">
        <v>100</v>
      </c>
      <c r="H445" s="50">
        <f t="shared" si="79"/>
        <v>850500</v>
      </c>
      <c r="I445" s="10">
        <f t="shared" si="78"/>
        <v>0</v>
      </c>
      <c r="J445" s="10">
        <f t="shared" si="80"/>
        <v>445.05494505494505</v>
      </c>
      <c r="K445" s="10">
        <f t="shared" si="81"/>
        <v>532.78930430411333</v>
      </c>
      <c r="L445" s="10">
        <f t="shared" si="82"/>
        <v>1055607.0723532815</v>
      </c>
      <c r="M445" s="10"/>
      <c r="N445" s="72">
        <f t="shared" si="83"/>
        <v>1055607.0723532815</v>
      </c>
    </row>
    <row r="446" spans="1:14" x14ac:dyDescent="0.25">
      <c r="A446" s="67"/>
      <c r="B446" s="51" t="s">
        <v>786</v>
      </c>
      <c r="C446" s="35">
        <v>4</v>
      </c>
      <c r="D446" s="55">
        <v>36.563299999999998</v>
      </c>
      <c r="E446" s="128">
        <v>2439</v>
      </c>
      <c r="F446" s="125">
        <v>713010</v>
      </c>
      <c r="G446" s="41">
        <v>100</v>
      </c>
      <c r="H446" s="50">
        <f t="shared" si="79"/>
        <v>713010</v>
      </c>
      <c r="I446" s="10">
        <f t="shared" si="78"/>
        <v>0</v>
      </c>
      <c r="J446" s="10">
        <f t="shared" si="80"/>
        <v>292.33702337023368</v>
      </c>
      <c r="K446" s="10">
        <f t="shared" si="81"/>
        <v>685.50722598882476</v>
      </c>
      <c r="L446" s="10">
        <f t="shared" si="82"/>
        <v>1255120.4874166681</v>
      </c>
      <c r="M446" s="10"/>
      <c r="N446" s="72">
        <f t="shared" si="83"/>
        <v>1255120.4874166681</v>
      </c>
    </row>
    <row r="447" spans="1:14" x14ac:dyDescent="0.25">
      <c r="A447" s="67"/>
      <c r="B447" s="51" t="s">
        <v>306</v>
      </c>
      <c r="C447" s="35">
        <v>4</v>
      </c>
      <c r="D447" s="55">
        <v>44.360399999999998</v>
      </c>
      <c r="E447" s="128">
        <v>2428</v>
      </c>
      <c r="F447" s="125">
        <v>462760</v>
      </c>
      <c r="G447" s="41">
        <v>100</v>
      </c>
      <c r="H447" s="50">
        <f t="shared" si="79"/>
        <v>462760</v>
      </c>
      <c r="I447" s="10">
        <f t="shared" si="78"/>
        <v>0</v>
      </c>
      <c r="J447" s="10">
        <f t="shared" si="80"/>
        <v>190.59308072487644</v>
      </c>
      <c r="K447" s="10">
        <f t="shared" si="81"/>
        <v>787.25116863418191</v>
      </c>
      <c r="L447" s="10">
        <f t="shared" si="82"/>
        <v>1401276.4087290722</v>
      </c>
      <c r="M447" s="10"/>
      <c r="N447" s="72">
        <f t="shared" si="83"/>
        <v>1401276.4087290722</v>
      </c>
    </row>
    <row r="448" spans="1:14" x14ac:dyDescent="0.25">
      <c r="A448" s="67"/>
      <c r="B448" s="51" t="s">
        <v>307</v>
      </c>
      <c r="C448" s="35">
        <v>4</v>
      </c>
      <c r="D448" s="55">
        <v>21.852300000000003</v>
      </c>
      <c r="E448" s="128">
        <v>781</v>
      </c>
      <c r="F448" s="125">
        <v>89030</v>
      </c>
      <c r="G448" s="41">
        <v>100</v>
      </c>
      <c r="H448" s="50">
        <f t="shared" si="79"/>
        <v>89030</v>
      </c>
      <c r="I448" s="10">
        <f t="shared" si="78"/>
        <v>0</v>
      </c>
      <c r="J448" s="10">
        <f t="shared" si="80"/>
        <v>113.99487836107555</v>
      </c>
      <c r="K448" s="10">
        <f t="shared" si="81"/>
        <v>863.84937099798287</v>
      </c>
      <c r="L448" s="10">
        <f t="shared" si="82"/>
        <v>1195420.1149526206</v>
      </c>
      <c r="M448" s="10"/>
      <c r="N448" s="72">
        <f t="shared" si="83"/>
        <v>1195420.1149526206</v>
      </c>
    </row>
    <row r="449" spans="1:14" x14ac:dyDescent="0.25">
      <c r="A449" s="67"/>
      <c r="B449" s="51" t="s">
        <v>308</v>
      </c>
      <c r="C449" s="35">
        <v>4</v>
      </c>
      <c r="D449" s="55">
        <v>22.801199999999998</v>
      </c>
      <c r="E449" s="128">
        <v>1248</v>
      </c>
      <c r="F449" s="125">
        <v>243520</v>
      </c>
      <c r="G449" s="41">
        <v>100</v>
      </c>
      <c r="H449" s="50">
        <f t="shared" si="79"/>
        <v>243520</v>
      </c>
      <c r="I449" s="10">
        <f t="shared" si="78"/>
        <v>0</v>
      </c>
      <c r="J449" s="10">
        <f t="shared" si="80"/>
        <v>195.12820512820514</v>
      </c>
      <c r="K449" s="10">
        <f t="shared" si="81"/>
        <v>782.71604423085319</v>
      </c>
      <c r="L449" s="10">
        <f t="shared" si="82"/>
        <v>1164436.4367881236</v>
      </c>
      <c r="M449" s="10"/>
      <c r="N449" s="72">
        <f t="shared" si="83"/>
        <v>1164436.4367881236</v>
      </c>
    </row>
    <row r="450" spans="1:14" x14ac:dyDescent="0.25">
      <c r="A450" s="67"/>
      <c r="B450" s="51" t="s">
        <v>309</v>
      </c>
      <c r="C450" s="35">
        <v>4</v>
      </c>
      <c r="D450" s="55">
        <v>31.886900000000004</v>
      </c>
      <c r="E450" s="128">
        <v>3276</v>
      </c>
      <c r="F450" s="125">
        <v>602260</v>
      </c>
      <c r="G450" s="41">
        <v>100</v>
      </c>
      <c r="H450" s="50">
        <f t="shared" si="79"/>
        <v>602260</v>
      </c>
      <c r="I450" s="10">
        <f t="shared" si="78"/>
        <v>0</v>
      </c>
      <c r="J450" s="10">
        <f t="shared" si="80"/>
        <v>183.84004884004884</v>
      </c>
      <c r="K450" s="10">
        <f t="shared" si="81"/>
        <v>794.0042005190096</v>
      </c>
      <c r="L450" s="10">
        <f t="shared" si="82"/>
        <v>1474953.9372411401</v>
      </c>
      <c r="M450" s="10"/>
      <c r="N450" s="72">
        <f t="shared" si="83"/>
        <v>1474953.9372411401</v>
      </c>
    </row>
    <row r="451" spans="1:14" x14ac:dyDescent="0.25">
      <c r="A451" s="67"/>
      <c r="B451" s="51" t="s">
        <v>310</v>
      </c>
      <c r="C451" s="35">
        <v>4</v>
      </c>
      <c r="D451" s="55">
        <v>28.262299999999996</v>
      </c>
      <c r="E451" s="128">
        <v>1004</v>
      </c>
      <c r="F451" s="125">
        <v>537530</v>
      </c>
      <c r="G451" s="41">
        <v>100</v>
      </c>
      <c r="H451" s="50">
        <f t="shared" si="79"/>
        <v>537530</v>
      </c>
      <c r="I451" s="10">
        <f t="shared" si="78"/>
        <v>0</v>
      </c>
      <c r="J451" s="10">
        <f t="shared" si="80"/>
        <v>535.38844621513942</v>
      </c>
      <c r="K451" s="10">
        <f t="shared" si="81"/>
        <v>442.45580314391896</v>
      </c>
      <c r="L451" s="10">
        <f t="shared" si="82"/>
        <v>752496.18521846912</v>
      </c>
      <c r="M451" s="10"/>
      <c r="N451" s="72">
        <f t="shared" si="83"/>
        <v>752496.18521846912</v>
      </c>
    </row>
    <row r="452" spans="1:14" x14ac:dyDescent="0.25">
      <c r="A452" s="67"/>
      <c r="B452" s="51" t="s">
        <v>311</v>
      </c>
      <c r="C452" s="35">
        <v>4</v>
      </c>
      <c r="D452" s="55">
        <v>58.896599999999999</v>
      </c>
      <c r="E452" s="128">
        <v>2216</v>
      </c>
      <c r="F452" s="125">
        <v>590140</v>
      </c>
      <c r="G452" s="41">
        <v>100</v>
      </c>
      <c r="H452" s="50">
        <f t="shared" si="79"/>
        <v>590140</v>
      </c>
      <c r="I452" s="10">
        <f t="shared" si="78"/>
        <v>0</v>
      </c>
      <c r="J452" s="10">
        <f t="shared" si="80"/>
        <v>266.30866425992781</v>
      </c>
      <c r="K452" s="10">
        <f t="shared" si="81"/>
        <v>711.53558509913057</v>
      </c>
      <c r="L452" s="10">
        <f t="shared" si="82"/>
        <v>1336968.826320034</v>
      </c>
      <c r="M452" s="10"/>
      <c r="N452" s="72">
        <f t="shared" si="83"/>
        <v>1336968.826320034</v>
      </c>
    </row>
    <row r="453" spans="1:14" x14ac:dyDescent="0.25">
      <c r="A453" s="67"/>
      <c r="B453" s="51" t="s">
        <v>312</v>
      </c>
      <c r="C453" s="35">
        <v>4</v>
      </c>
      <c r="D453" s="55">
        <v>18.635300000000001</v>
      </c>
      <c r="E453" s="128">
        <v>3897</v>
      </c>
      <c r="F453" s="125">
        <v>3037920</v>
      </c>
      <c r="G453" s="41">
        <v>100</v>
      </c>
      <c r="H453" s="50">
        <f t="shared" si="79"/>
        <v>3037920</v>
      </c>
      <c r="I453" s="10">
        <f t="shared" si="78"/>
        <v>0</v>
      </c>
      <c r="J453" s="10">
        <f t="shared" si="80"/>
        <v>779.55350269438031</v>
      </c>
      <c r="K453" s="10">
        <f t="shared" si="81"/>
        <v>198.29074666467807</v>
      </c>
      <c r="L453" s="10">
        <f t="shared" si="82"/>
        <v>808402.35107569571</v>
      </c>
      <c r="M453" s="10"/>
      <c r="N453" s="72">
        <f t="shared" si="83"/>
        <v>808402.35107569571</v>
      </c>
    </row>
    <row r="454" spans="1:14" x14ac:dyDescent="0.25">
      <c r="A454" s="67"/>
      <c r="B454" s="51" t="s">
        <v>313</v>
      </c>
      <c r="C454" s="35">
        <v>4</v>
      </c>
      <c r="D454" s="55">
        <v>32.360300000000002</v>
      </c>
      <c r="E454" s="128">
        <v>1859</v>
      </c>
      <c r="F454" s="125">
        <v>695540</v>
      </c>
      <c r="G454" s="41">
        <v>100</v>
      </c>
      <c r="H454" s="50">
        <f t="shared" si="79"/>
        <v>695540</v>
      </c>
      <c r="I454" s="10">
        <f t="shared" si="78"/>
        <v>0</v>
      </c>
      <c r="J454" s="10">
        <f t="shared" si="80"/>
        <v>374.14739107046802</v>
      </c>
      <c r="K454" s="10">
        <f t="shared" si="81"/>
        <v>603.69685828859042</v>
      </c>
      <c r="L454" s="10">
        <f t="shared" si="82"/>
        <v>1068217.135062289</v>
      </c>
      <c r="M454" s="10"/>
      <c r="N454" s="72">
        <f t="shared" si="83"/>
        <v>1068217.135062289</v>
      </c>
    </row>
    <row r="455" spans="1:14" x14ac:dyDescent="0.25">
      <c r="A455" s="67"/>
      <c r="B455" s="51" t="s">
        <v>314</v>
      </c>
      <c r="C455" s="35">
        <v>4</v>
      </c>
      <c r="D455" s="55">
        <v>50.483599999999996</v>
      </c>
      <c r="E455" s="128">
        <v>4310</v>
      </c>
      <c r="F455" s="125">
        <v>928270</v>
      </c>
      <c r="G455" s="41">
        <v>100</v>
      </c>
      <c r="H455" s="50">
        <f t="shared" si="79"/>
        <v>928270</v>
      </c>
      <c r="I455" s="10">
        <f t="shared" si="78"/>
        <v>0</v>
      </c>
      <c r="J455" s="10">
        <f t="shared" si="80"/>
        <v>215.37587006960558</v>
      </c>
      <c r="K455" s="10">
        <f t="shared" si="81"/>
        <v>762.46837928945274</v>
      </c>
      <c r="L455" s="10">
        <f t="shared" si="82"/>
        <v>1639709.2864467932</v>
      </c>
      <c r="M455" s="10"/>
      <c r="N455" s="72">
        <f t="shared" si="83"/>
        <v>1639709.2864467932</v>
      </c>
    </row>
    <row r="456" spans="1:14" x14ac:dyDescent="0.25">
      <c r="A456" s="67"/>
      <c r="B456" s="51" t="s">
        <v>315</v>
      </c>
      <c r="C456" s="35">
        <v>4</v>
      </c>
      <c r="D456" s="55">
        <v>42.430799999999998</v>
      </c>
      <c r="E456" s="128">
        <v>3295</v>
      </c>
      <c r="F456" s="125">
        <v>610780</v>
      </c>
      <c r="G456" s="41">
        <v>100</v>
      </c>
      <c r="H456" s="50">
        <f t="shared" si="79"/>
        <v>610780</v>
      </c>
      <c r="I456" s="10">
        <f t="shared" si="78"/>
        <v>0</v>
      </c>
      <c r="J456" s="10">
        <f t="shared" si="80"/>
        <v>185.36570561456753</v>
      </c>
      <c r="K456" s="10">
        <f t="shared" si="81"/>
        <v>792.47854374449082</v>
      </c>
      <c r="L456" s="10">
        <f t="shared" si="82"/>
        <v>1513579.3931954273</v>
      </c>
      <c r="M456" s="10"/>
      <c r="N456" s="72">
        <f t="shared" si="83"/>
        <v>1513579.3931954273</v>
      </c>
    </row>
    <row r="457" spans="1:14" x14ac:dyDescent="0.25">
      <c r="A457" s="67"/>
      <c r="B457" s="51" t="s">
        <v>316</v>
      </c>
      <c r="C457" s="35">
        <v>4</v>
      </c>
      <c r="D457" s="55">
        <v>22.826599999999999</v>
      </c>
      <c r="E457" s="128">
        <v>1475</v>
      </c>
      <c r="F457" s="125">
        <v>290390</v>
      </c>
      <c r="G457" s="41">
        <v>100</v>
      </c>
      <c r="H457" s="50">
        <f t="shared" si="79"/>
        <v>290390</v>
      </c>
      <c r="I457" s="10">
        <f t="shared" si="78"/>
        <v>0</v>
      </c>
      <c r="J457" s="10">
        <f t="shared" si="80"/>
        <v>196.87457627118644</v>
      </c>
      <c r="K457" s="10">
        <f t="shared" si="81"/>
        <v>780.96967308787191</v>
      </c>
      <c r="L457" s="10">
        <f t="shared" si="82"/>
        <v>1192089.412079606</v>
      </c>
      <c r="M457" s="10"/>
      <c r="N457" s="72">
        <f t="shared" si="83"/>
        <v>1192089.412079606</v>
      </c>
    </row>
    <row r="458" spans="1:14" x14ac:dyDescent="0.25">
      <c r="A458" s="67"/>
      <c r="B458" s="51"/>
      <c r="C458" s="35"/>
      <c r="D458" s="55">
        <v>0</v>
      </c>
      <c r="E458" s="130"/>
      <c r="F458" s="73"/>
      <c r="G458" s="41"/>
      <c r="H458" s="73"/>
      <c r="I458" s="74"/>
      <c r="J458" s="74"/>
      <c r="K458" s="10"/>
      <c r="L458" s="10"/>
      <c r="M458" s="10"/>
      <c r="N458" s="72"/>
    </row>
    <row r="459" spans="1:14" x14ac:dyDescent="0.25">
      <c r="A459" s="70" t="s">
        <v>317</v>
      </c>
      <c r="B459" s="43" t="s">
        <v>2</v>
      </c>
      <c r="C459" s="44"/>
      <c r="D459" s="3">
        <v>1108.1904</v>
      </c>
      <c r="E459" s="131">
        <f>E460</f>
        <v>77800</v>
      </c>
      <c r="F459" s="37">
        <v>0</v>
      </c>
      <c r="G459" s="41"/>
      <c r="H459" s="37">
        <f>H461</f>
        <v>6678155</v>
      </c>
      <c r="I459" s="8">
        <f>I461</f>
        <v>-6678155</v>
      </c>
      <c r="J459" s="8"/>
      <c r="K459" s="10"/>
      <c r="L459" s="10"/>
      <c r="M459" s="9">
        <f>M461</f>
        <v>46302283.694085613</v>
      </c>
      <c r="N459" s="68">
        <f t="shared" si="83"/>
        <v>46302283.694085613</v>
      </c>
    </row>
    <row r="460" spans="1:14" x14ac:dyDescent="0.25">
      <c r="A460" s="70" t="s">
        <v>317</v>
      </c>
      <c r="B460" s="43" t="s">
        <v>3</v>
      </c>
      <c r="C460" s="44"/>
      <c r="D460" s="3">
        <v>1108.1904</v>
      </c>
      <c r="E460" s="131">
        <f>SUM(E462:E501)</f>
        <v>77800</v>
      </c>
      <c r="F460" s="37">
        <f>SUM(F462:F501)</f>
        <v>57031650</v>
      </c>
      <c r="G460" s="41"/>
      <c r="H460" s="37">
        <f>SUM(H462:H501)</f>
        <v>43675340</v>
      </c>
      <c r="I460" s="8">
        <f>SUM(I462:I501)</f>
        <v>13356310</v>
      </c>
      <c r="J460" s="8"/>
      <c r="K460" s="10"/>
      <c r="L460" s="8">
        <f>SUM(L462:L501)</f>
        <v>40061642.672317773</v>
      </c>
      <c r="M460" s="9"/>
      <c r="N460" s="68">
        <f t="shared" si="83"/>
        <v>40061642.672317773</v>
      </c>
    </row>
    <row r="461" spans="1:14" x14ac:dyDescent="0.25">
      <c r="A461" s="67"/>
      <c r="B461" s="51" t="s">
        <v>26</v>
      </c>
      <c r="C461" s="35">
        <v>2</v>
      </c>
      <c r="D461" s="55">
        <v>0</v>
      </c>
      <c r="E461" s="132"/>
      <c r="F461" s="50">
        <v>0</v>
      </c>
      <c r="G461" s="41">
        <v>25</v>
      </c>
      <c r="H461" s="50">
        <f>F473*G461/100</f>
        <v>6678155</v>
      </c>
      <c r="I461" s="10">
        <f t="shared" ref="I461:I501" si="84">F461-H461</f>
        <v>-6678155</v>
      </c>
      <c r="J461" s="10"/>
      <c r="K461" s="10"/>
      <c r="L461" s="10"/>
      <c r="M461" s="10">
        <f>($L$7*$L$8*E459/$L$10)+($L$7*$L$9*D459/$L$11)</f>
        <v>46302283.694085613</v>
      </c>
      <c r="N461" s="72">
        <f t="shared" si="83"/>
        <v>46302283.694085613</v>
      </c>
    </row>
    <row r="462" spans="1:14" x14ac:dyDescent="0.25">
      <c r="A462" s="67"/>
      <c r="B462" s="51" t="s">
        <v>262</v>
      </c>
      <c r="C462" s="35">
        <v>4</v>
      </c>
      <c r="D462" s="55">
        <v>45.602799999999995</v>
      </c>
      <c r="E462" s="128">
        <v>1185</v>
      </c>
      <c r="F462" s="125">
        <v>287910</v>
      </c>
      <c r="G462" s="41">
        <v>100</v>
      </c>
      <c r="H462" s="50">
        <f t="shared" ref="H462:H501" si="85">F462*G462/100</f>
        <v>287910</v>
      </c>
      <c r="I462" s="10">
        <f t="shared" si="84"/>
        <v>0</v>
      </c>
      <c r="J462" s="10">
        <f t="shared" ref="J462:J501" si="86">F462/E462</f>
        <v>242.96202531645571</v>
      </c>
      <c r="K462" s="10">
        <f t="shared" ref="K462:K501" si="87">$J$11*$J$19-J462</f>
        <v>734.88222404260273</v>
      </c>
      <c r="L462" s="10">
        <f t="shared" ref="L462:L501" si="88">IF(K462&gt;0,$J$7*$J$8*(K462/$K$19),0)+$J$7*$J$9*(E462/$E$19)+$J$7*$J$10*(D462/$D$19)</f>
        <v>1182064.6574524872</v>
      </c>
      <c r="M462" s="10"/>
      <c r="N462" s="72">
        <f t="shared" si="83"/>
        <v>1182064.6574524872</v>
      </c>
    </row>
    <row r="463" spans="1:14" x14ac:dyDescent="0.25">
      <c r="A463" s="67"/>
      <c r="B463" s="51" t="s">
        <v>318</v>
      </c>
      <c r="C463" s="35">
        <v>4</v>
      </c>
      <c r="D463" s="55">
        <v>27.1677</v>
      </c>
      <c r="E463" s="128">
        <v>2024</v>
      </c>
      <c r="F463" s="125">
        <v>585500</v>
      </c>
      <c r="G463" s="41">
        <v>100</v>
      </c>
      <c r="H463" s="50">
        <f t="shared" si="85"/>
        <v>585500</v>
      </c>
      <c r="I463" s="10">
        <f t="shared" si="84"/>
        <v>0</v>
      </c>
      <c r="J463" s="10">
        <f t="shared" si="86"/>
        <v>289.27865612648219</v>
      </c>
      <c r="K463" s="10">
        <f t="shared" si="87"/>
        <v>688.56559323257625</v>
      </c>
      <c r="L463" s="10">
        <f t="shared" si="88"/>
        <v>1170767.3344442782</v>
      </c>
      <c r="M463" s="10"/>
      <c r="N463" s="72">
        <f t="shared" si="83"/>
        <v>1170767.3344442782</v>
      </c>
    </row>
    <row r="464" spans="1:14" x14ac:dyDescent="0.25">
      <c r="A464" s="67"/>
      <c r="B464" s="51" t="s">
        <v>787</v>
      </c>
      <c r="C464" s="35">
        <v>4</v>
      </c>
      <c r="D464" s="55">
        <v>26.518599999999999</v>
      </c>
      <c r="E464" s="128">
        <v>1749</v>
      </c>
      <c r="F464" s="125">
        <v>575040</v>
      </c>
      <c r="G464" s="41">
        <v>100</v>
      </c>
      <c r="H464" s="50">
        <f t="shared" si="85"/>
        <v>575040</v>
      </c>
      <c r="I464" s="10">
        <f t="shared" si="84"/>
        <v>0</v>
      </c>
      <c r="J464" s="10">
        <f t="shared" si="86"/>
        <v>328.78216123499141</v>
      </c>
      <c r="K464" s="10">
        <f t="shared" si="87"/>
        <v>649.06208812406703</v>
      </c>
      <c r="L464" s="10">
        <f t="shared" si="88"/>
        <v>1086145.3188214954</v>
      </c>
      <c r="M464" s="10"/>
      <c r="N464" s="72">
        <f t="shared" si="83"/>
        <v>1086145.3188214954</v>
      </c>
    </row>
    <row r="465" spans="1:14" x14ac:dyDescent="0.25">
      <c r="A465" s="67"/>
      <c r="B465" s="51" t="s">
        <v>319</v>
      </c>
      <c r="C465" s="35">
        <v>4</v>
      </c>
      <c r="D465" s="55">
        <v>22.964099999999998</v>
      </c>
      <c r="E465" s="128">
        <v>893</v>
      </c>
      <c r="F465" s="125">
        <v>252670</v>
      </c>
      <c r="G465" s="41">
        <v>100</v>
      </c>
      <c r="H465" s="50">
        <f t="shared" si="85"/>
        <v>252670</v>
      </c>
      <c r="I465" s="10">
        <f t="shared" si="84"/>
        <v>0</v>
      </c>
      <c r="J465" s="10">
        <f t="shared" si="86"/>
        <v>282.9451287793953</v>
      </c>
      <c r="K465" s="10">
        <f t="shared" si="87"/>
        <v>694.89912057966308</v>
      </c>
      <c r="L465" s="10">
        <f t="shared" si="88"/>
        <v>1015538.0760953811</v>
      </c>
      <c r="M465" s="10"/>
      <c r="N465" s="72">
        <f t="shared" si="83"/>
        <v>1015538.0760953811</v>
      </c>
    </row>
    <row r="466" spans="1:14" x14ac:dyDescent="0.25">
      <c r="A466" s="67"/>
      <c r="B466" s="51" t="s">
        <v>320</v>
      </c>
      <c r="C466" s="35">
        <v>4</v>
      </c>
      <c r="D466" s="55">
        <v>23.157800000000002</v>
      </c>
      <c r="E466" s="128">
        <v>1063</v>
      </c>
      <c r="F466" s="125">
        <v>577230</v>
      </c>
      <c r="G466" s="41">
        <v>100</v>
      </c>
      <c r="H466" s="50">
        <f t="shared" si="85"/>
        <v>577230</v>
      </c>
      <c r="I466" s="10">
        <f t="shared" si="84"/>
        <v>0</v>
      </c>
      <c r="J466" s="10">
        <f t="shared" si="86"/>
        <v>543.01975540921921</v>
      </c>
      <c r="K466" s="10">
        <f t="shared" si="87"/>
        <v>434.82449394983917</v>
      </c>
      <c r="L466" s="10">
        <f t="shared" si="88"/>
        <v>732860.19178975478</v>
      </c>
      <c r="M466" s="10"/>
      <c r="N466" s="72">
        <f t="shared" si="83"/>
        <v>732860.19178975478</v>
      </c>
    </row>
    <row r="467" spans="1:14" x14ac:dyDescent="0.25">
      <c r="A467" s="67"/>
      <c r="B467" s="51" t="s">
        <v>321</v>
      </c>
      <c r="C467" s="35">
        <v>4</v>
      </c>
      <c r="D467" s="55">
        <v>52.364100000000001</v>
      </c>
      <c r="E467" s="128">
        <v>2919</v>
      </c>
      <c r="F467" s="125">
        <v>869880</v>
      </c>
      <c r="G467" s="41">
        <v>100</v>
      </c>
      <c r="H467" s="50">
        <f t="shared" si="85"/>
        <v>869880</v>
      </c>
      <c r="I467" s="10">
        <f t="shared" si="84"/>
        <v>0</v>
      </c>
      <c r="J467" s="10">
        <f t="shared" si="86"/>
        <v>298.00616649537511</v>
      </c>
      <c r="K467" s="10">
        <f t="shared" si="87"/>
        <v>679.83808286368321</v>
      </c>
      <c r="L467" s="10">
        <f t="shared" si="88"/>
        <v>1367933.2251277913</v>
      </c>
      <c r="M467" s="10"/>
      <c r="N467" s="72">
        <f t="shared" si="83"/>
        <v>1367933.2251277913</v>
      </c>
    </row>
    <row r="468" spans="1:14" x14ac:dyDescent="0.25">
      <c r="A468" s="67"/>
      <c r="B468" s="51" t="s">
        <v>197</v>
      </c>
      <c r="C468" s="35">
        <v>4</v>
      </c>
      <c r="D468" s="55">
        <v>28.741099999999999</v>
      </c>
      <c r="E468" s="128">
        <v>1475</v>
      </c>
      <c r="F468" s="125">
        <v>326120</v>
      </c>
      <c r="G468" s="41">
        <v>100</v>
      </c>
      <c r="H468" s="50">
        <f t="shared" si="85"/>
        <v>326120</v>
      </c>
      <c r="I468" s="10">
        <f t="shared" si="84"/>
        <v>0</v>
      </c>
      <c r="J468" s="10">
        <f t="shared" si="86"/>
        <v>221.09830508474576</v>
      </c>
      <c r="K468" s="10">
        <f t="shared" si="87"/>
        <v>756.74594427431259</v>
      </c>
      <c r="L468" s="10">
        <f t="shared" si="88"/>
        <v>1184911.4898136153</v>
      </c>
      <c r="M468" s="10"/>
      <c r="N468" s="72">
        <f t="shared" si="83"/>
        <v>1184911.4898136153</v>
      </c>
    </row>
    <row r="469" spans="1:14" x14ac:dyDescent="0.25">
      <c r="A469" s="67"/>
      <c r="B469" s="51" t="s">
        <v>322</v>
      </c>
      <c r="C469" s="35">
        <v>4</v>
      </c>
      <c r="D469" s="55">
        <v>30.527899999999999</v>
      </c>
      <c r="E469" s="128">
        <v>1928</v>
      </c>
      <c r="F469" s="125">
        <v>408480</v>
      </c>
      <c r="G469" s="41">
        <v>100</v>
      </c>
      <c r="H469" s="50">
        <f t="shared" si="85"/>
        <v>408480</v>
      </c>
      <c r="I469" s="10">
        <f t="shared" si="84"/>
        <v>0</v>
      </c>
      <c r="J469" s="10">
        <f t="shared" si="86"/>
        <v>211.86721991701245</v>
      </c>
      <c r="K469" s="10">
        <f t="shared" si="87"/>
        <v>765.97702944204593</v>
      </c>
      <c r="L469" s="10">
        <f t="shared" si="88"/>
        <v>1261282.254058321</v>
      </c>
      <c r="M469" s="10"/>
      <c r="N469" s="72">
        <f t="shared" si="83"/>
        <v>1261282.254058321</v>
      </c>
    </row>
    <row r="470" spans="1:14" x14ac:dyDescent="0.25">
      <c r="A470" s="67"/>
      <c r="B470" s="51" t="s">
        <v>323</v>
      </c>
      <c r="C470" s="35">
        <v>4</v>
      </c>
      <c r="D470" s="55">
        <v>35.814700000000002</v>
      </c>
      <c r="E470" s="128">
        <v>2122</v>
      </c>
      <c r="F470" s="125">
        <v>1422810</v>
      </c>
      <c r="G470" s="41">
        <v>100</v>
      </c>
      <c r="H470" s="50">
        <f t="shared" si="85"/>
        <v>1422810</v>
      </c>
      <c r="I470" s="10">
        <f t="shared" si="84"/>
        <v>0</v>
      </c>
      <c r="J470" s="10">
        <f t="shared" si="86"/>
        <v>670.50424128180964</v>
      </c>
      <c r="K470" s="10">
        <f t="shared" si="87"/>
        <v>307.34000807724874</v>
      </c>
      <c r="L470" s="10">
        <f t="shared" si="88"/>
        <v>766777.62367828365</v>
      </c>
      <c r="M470" s="10"/>
      <c r="N470" s="72">
        <f t="shared" si="83"/>
        <v>766777.62367828365</v>
      </c>
    </row>
    <row r="471" spans="1:14" x14ac:dyDescent="0.25">
      <c r="A471" s="67"/>
      <c r="B471" s="51" t="s">
        <v>324</v>
      </c>
      <c r="C471" s="35">
        <v>4</v>
      </c>
      <c r="D471" s="55">
        <v>50.043500000000009</v>
      </c>
      <c r="E471" s="128">
        <v>3059</v>
      </c>
      <c r="F471" s="125">
        <v>483530</v>
      </c>
      <c r="G471" s="41">
        <v>100</v>
      </c>
      <c r="H471" s="50">
        <f t="shared" si="85"/>
        <v>483530</v>
      </c>
      <c r="I471" s="10">
        <f t="shared" si="84"/>
        <v>0</v>
      </c>
      <c r="J471" s="10">
        <f t="shared" si="86"/>
        <v>158.06799607714939</v>
      </c>
      <c r="K471" s="10">
        <f t="shared" si="87"/>
        <v>819.77625328190902</v>
      </c>
      <c r="L471" s="10">
        <f t="shared" si="88"/>
        <v>1542255.207006495</v>
      </c>
      <c r="M471" s="10"/>
      <c r="N471" s="72">
        <f t="shared" si="83"/>
        <v>1542255.207006495</v>
      </c>
    </row>
    <row r="472" spans="1:14" x14ac:dyDescent="0.25">
      <c r="A472" s="67"/>
      <c r="B472" s="51" t="s">
        <v>325</v>
      </c>
      <c r="C472" s="35">
        <v>4</v>
      </c>
      <c r="D472" s="55">
        <v>22.613199999999999</v>
      </c>
      <c r="E472" s="128">
        <v>1336</v>
      </c>
      <c r="F472" s="125">
        <v>564260</v>
      </c>
      <c r="G472" s="41">
        <v>100</v>
      </c>
      <c r="H472" s="50">
        <f t="shared" si="85"/>
        <v>564260</v>
      </c>
      <c r="I472" s="10">
        <f t="shared" si="84"/>
        <v>0</v>
      </c>
      <c r="J472" s="10">
        <f t="shared" si="86"/>
        <v>422.35029940119762</v>
      </c>
      <c r="K472" s="10">
        <f t="shared" si="87"/>
        <v>555.49394995786076</v>
      </c>
      <c r="L472" s="10">
        <f t="shared" si="88"/>
        <v>908285.03524904186</v>
      </c>
      <c r="M472" s="10"/>
      <c r="N472" s="72">
        <f t="shared" si="83"/>
        <v>908285.03524904186</v>
      </c>
    </row>
    <row r="473" spans="1:14" x14ac:dyDescent="0.25">
      <c r="A473" s="67"/>
      <c r="B473" s="51" t="s">
        <v>892</v>
      </c>
      <c r="C473" s="35">
        <v>3</v>
      </c>
      <c r="D473" s="55">
        <v>15.1205</v>
      </c>
      <c r="E473" s="128">
        <v>12639</v>
      </c>
      <c r="F473" s="125">
        <v>26712620</v>
      </c>
      <c r="G473" s="41">
        <v>50</v>
      </c>
      <c r="H473" s="50">
        <f t="shared" si="85"/>
        <v>13356310</v>
      </c>
      <c r="I473" s="10">
        <f t="shared" si="84"/>
        <v>13356310</v>
      </c>
      <c r="J473" s="10">
        <f t="shared" si="86"/>
        <v>2113.5073977371626</v>
      </c>
      <c r="K473" s="10">
        <f t="shared" si="87"/>
        <v>-1135.6631483781043</v>
      </c>
      <c r="L473" s="10">
        <f t="shared" si="88"/>
        <v>1703230.024051151</v>
      </c>
      <c r="M473" s="10"/>
      <c r="N473" s="72">
        <f t="shared" si="83"/>
        <v>1703230.024051151</v>
      </c>
    </row>
    <row r="474" spans="1:14" x14ac:dyDescent="0.25">
      <c r="A474" s="67"/>
      <c r="B474" s="51" t="s">
        <v>326</v>
      </c>
      <c r="C474" s="35">
        <v>4</v>
      </c>
      <c r="D474" s="55">
        <v>24.532899999999998</v>
      </c>
      <c r="E474" s="128">
        <v>1478</v>
      </c>
      <c r="F474" s="125">
        <v>264340</v>
      </c>
      <c r="G474" s="41">
        <v>100</v>
      </c>
      <c r="H474" s="50">
        <f t="shared" si="85"/>
        <v>264340</v>
      </c>
      <c r="I474" s="10">
        <f t="shared" si="84"/>
        <v>0</v>
      </c>
      <c r="J474" s="10">
        <f t="shared" si="86"/>
        <v>178.84979702300407</v>
      </c>
      <c r="K474" s="10">
        <f t="shared" si="87"/>
        <v>798.99445233605434</v>
      </c>
      <c r="L474" s="10">
        <f t="shared" si="88"/>
        <v>1219797.0753617079</v>
      </c>
      <c r="M474" s="10"/>
      <c r="N474" s="72">
        <f t="shared" si="83"/>
        <v>1219797.0753617079</v>
      </c>
    </row>
    <row r="475" spans="1:14" x14ac:dyDescent="0.25">
      <c r="A475" s="67"/>
      <c r="B475" s="51" t="s">
        <v>327</v>
      </c>
      <c r="C475" s="35">
        <v>4</v>
      </c>
      <c r="D475" s="55">
        <v>34.783699999999996</v>
      </c>
      <c r="E475" s="128">
        <v>2121</v>
      </c>
      <c r="F475" s="125">
        <v>892260</v>
      </c>
      <c r="G475" s="41">
        <v>100</v>
      </c>
      <c r="H475" s="50">
        <f t="shared" si="85"/>
        <v>892260</v>
      </c>
      <c r="I475" s="10">
        <f t="shared" si="84"/>
        <v>0</v>
      </c>
      <c r="J475" s="10">
        <f t="shared" si="86"/>
        <v>420.67892503536069</v>
      </c>
      <c r="K475" s="10">
        <f t="shared" si="87"/>
        <v>557.16532432369763</v>
      </c>
      <c r="L475" s="10">
        <f t="shared" si="88"/>
        <v>1056448.105061485</v>
      </c>
      <c r="M475" s="10"/>
      <c r="N475" s="72">
        <f t="shared" si="83"/>
        <v>1056448.105061485</v>
      </c>
    </row>
    <row r="476" spans="1:14" x14ac:dyDescent="0.25">
      <c r="A476" s="67"/>
      <c r="B476" s="51" t="s">
        <v>328</v>
      </c>
      <c r="C476" s="35">
        <v>4</v>
      </c>
      <c r="D476" s="55">
        <v>42.847299999999997</v>
      </c>
      <c r="E476" s="128">
        <v>3083</v>
      </c>
      <c r="F476" s="125">
        <v>1788130</v>
      </c>
      <c r="G476" s="41">
        <v>100</v>
      </c>
      <c r="H476" s="50">
        <f t="shared" si="85"/>
        <v>1788130</v>
      </c>
      <c r="I476" s="10">
        <f t="shared" si="84"/>
        <v>0</v>
      </c>
      <c r="J476" s="10">
        <f t="shared" si="86"/>
        <v>579.99675640609792</v>
      </c>
      <c r="K476" s="10">
        <f t="shared" si="87"/>
        <v>397.84749295296047</v>
      </c>
      <c r="L476" s="10">
        <f t="shared" si="88"/>
        <v>1023783.8480801649</v>
      </c>
      <c r="M476" s="10"/>
      <c r="N476" s="72">
        <f t="shared" si="83"/>
        <v>1023783.8480801649</v>
      </c>
    </row>
    <row r="477" spans="1:14" x14ac:dyDescent="0.25">
      <c r="A477" s="67"/>
      <c r="B477" s="51" t="s">
        <v>329</v>
      </c>
      <c r="C477" s="35">
        <v>4</v>
      </c>
      <c r="D477" s="55">
        <v>27.030799999999999</v>
      </c>
      <c r="E477" s="128">
        <v>1667</v>
      </c>
      <c r="F477" s="125">
        <v>2885200</v>
      </c>
      <c r="G477" s="41">
        <v>100</v>
      </c>
      <c r="H477" s="50">
        <f t="shared" si="85"/>
        <v>2885200</v>
      </c>
      <c r="I477" s="10">
        <f t="shared" si="84"/>
        <v>0</v>
      </c>
      <c r="J477" s="10">
        <f t="shared" si="86"/>
        <v>1730.7738452309538</v>
      </c>
      <c r="K477" s="10">
        <f t="shared" si="87"/>
        <v>-752.92959587189546</v>
      </c>
      <c r="L477" s="10">
        <f t="shared" si="88"/>
        <v>314731.50466971006</v>
      </c>
      <c r="M477" s="10"/>
      <c r="N477" s="72">
        <f t="shared" si="83"/>
        <v>314731.50466971006</v>
      </c>
    </row>
    <row r="478" spans="1:14" x14ac:dyDescent="0.25">
      <c r="A478" s="67"/>
      <c r="B478" s="51" t="s">
        <v>330</v>
      </c>
      <c r="C478" s="35">
        <v>4</v>
      </c>
      <c r="D478" s="55">
        <v>20.4026</v>
      </c>
      <c r="E478" s="128">
        <v>1339</v>
      </c>
      <c r="F478" s="125">
        <v>700640</v>
      </c>
      <c r="G478" s="41">
        <v>100</v>
      </c>
      <c r="H478" s="50">
        <f t="shared" si="85"/>
        <v>700640</v>
      </c>
      <c r="I478" s="10">
        <f t="shared" si="84"/>
        <v>0</v>
      </c>
      <c r="J478" s="10">
        <f t="shared" si="86"/>
        <v>523.2561613144137</v>
      </c>
      <c r="K478" s="10">
        <f t="shared" si="87"/>
        <v>454.58808804464468</v>
      </c>
      <c r="L478" s="10">
        <f t="shared" si="88"/>
        <v>782171.54541428515</v>
      </c>
      <c r="M478" s="10"/>
      <c r="N478" s="72">
        <f t="shared" si="83"/>
        <v>782171.54541428515</v>
      </c>
    </row>
    <row r="479" spans="1:14" x14ac:dyDescent="0.25">
      <c r="A479" s="67"/>
      <c r="B479" s="51" t="s">
        <v>301</v>
      </c>
      <c r="C479" s="35">
        <v>4</v>
      </c>
      <c r="D479" s="55">
        <v>38.792499999999997</v>
      </c>
      <c r="E479" s="128">
        <v>1504</v>
      </c>
      <c r="F479" s="125">
        <v>282560</v>
      </c>
      <c r="G479" s="41">
        <v>100</v>
      </c>
      <c r="H479" s="50">
        <f t="shared" si="85"/>
        <v>282560</v>
      </c>
      <c r="I479" s="10">
        <f t="shared" si="84"/>
        <v>0</v>
      </c>
      <c r="J479" s="10">
        <f t="shared" si="86"/>
        <v>187.87234042553192</v>
      </c>
      <c r="K479" s="10">
        <f t="shared" si="87"/>
        <v>789.97190893352649</v>
      </c>
      <c r="L479" s="10">
        <f t="shared" si="88"/>
        <v>1263897.7945669836</v>
      </c>
      <c r="M479" s="10"/>
      <c r="N479" s="72">
        <f t="shared" si="83"/>
        <v>1263897.7945669836</v>
      </c>
    </row>
    <row r="480" spans="1:14" x14ac:dyDescent="0.25">
      <c r="A480" s="67"/>
      <c r="B480" s="51" t="s">
        <v>331</v>
      </c>
      <c r="C480" s="35">
        <v>4</v>
      </c>
      <c r="D480" s="55">
        <v>27.402800000000003</v>
      </c>
      <c r="E480" s="128">
        <v>1457</v>
      </c>
      <c r="F480" s="125">
        <v>425090</v>
      </c>
      <c r="G480" s="41">
        <v>100</v>
      </c>
      <c r="H480" s="50">
        <f t="shared" si="85"/>
        <v>425090</v>
      </c>
      <c r="I480" s="10">
        <f t="shared" si="84"/>
        <v>0</v>
      </c>
      <c r="J480" s="10">
        <f t="shared" si="86"/>
        <v>291.75703500343172</v>
      </c>
      <c r="K480" s="10">
        <f t="shared" si="87"/>
        <v>686.08721435562666</v>
      </c>
      <c r="L480" s="10">
        <f t="shared" si="88"/>
        <v>1094733.4239446796</v>
      </c>
      <c r="M480" s="10"/>
      <c r="N480" s="72">
        <f t="shared" si="83"/>
        <v>1094733.4239446796</v>
      </c>
    </row>
    <row r="481" spans="1:14" x14ac:dyDescent="0.25">
      <c r="A481" s="67"/>
      <c r="B481" s="51" t="s">
        <v>332</v>
      </c>
      <c r="C481" s="35">
        <v>4</v>
      </c>
      <c r="D481" s="55">
        <v>19.755499999999998</v>
      </c>
      <c r="E481" s="128">
        <v>1611</v>
      </c>
      <c r="F481" s="125">
        <v>2766680</v>
      </c>
      <c r="G481" s="41">
        <v>100</v>
      </c>
      <c r="H481" s="50">
        <f t="shared" si="85"/>
        <v>2766680</v>
      </c>
      <c r="I481" s="10">
        <f t="shared" si="84"/>
        <v>0</v>
      </c>
      <c r="J481" s="10">
        <f t="shared" si="86"/>
        <v>1717.3680943513345</v>
      </c>
      <c r="K481" s="10">
        <f t="shared" si="87"/>
        <v>-739.52384499227617</v>
      </c>
      <c r="L481" s="10">
        <f t="shared" si="88"/>
        <v>281247.90171832679</v>
      </c>
      <c r="M481" s="10"/>
      <c r="N481" s="72">
        <f t="shared" si="83"/>
        <v>281247.90171832679</v>
      </c>
    </row>
    <row r="482" spans="1:14" x14ac:dyDescent="0.25">
      <c r="A482" s="67"/>
      <c r="B482" s="51" t="s">
        <v>333</v>
      </c>
      <c r="C482" s="35">
        <v>4</v>
      </c>
      <c r="D482" s="55">
        <v>31.557099999999998</v>
      </c>
      <c r="E482" s="128">
        <v>823</v>
      </c>
      <c r="F482" s="125">
        <v>196850</v>
      </c>
      <c r="G482" s="41">
        <v>100</v>
      </c>
      <c r="H482" s="50">
        <f t="shared" si="85"/>
        <v>196850</v>
      </c>
      <c r="I482" s="10">
        <f t="shared" si="84"/>
        <v>0</v>
      </c>
      <c r="J482" s="10">
        <f t="shared" si="86"/>
        <v>239.18590522478738</v>
      </c>
      <c r="K482" s="10">
        <f t="shared" si="87"/>
        <v>738.65834413427103</v>
      </c>
      <c r="L482" s="10">
        <f t="shared" si="88"/>
        <v>1088736.8199932207</v>
      </c>
      <c r="M482" s="10"/>
      <c r="N482" s="72">
        <f t="shared" si="83"/>
        <v>1088736.8199932207</v>
      </c>
    </row>
    <row r="483" spans="1:14" x14ac:dyDescent="0.25">
      <c r="A483" s="67"/>
      <c r="B483" s="51" t="s">
        <v>334</v>
      </c>
      <c r="C483" s="35">
        <v>4</v>
      </c>
      <c r="D483" s="55">
        <v>3.6592000000000002</v>
      </c>
      <c r="E483" s="128">
        <v>1814</v>
      </c>
      <c r="F483" s="125">
        <v>2351680</v>
      </c>
      <c r="G483" s="41">
        <v>100</v>
      </c>
      <c r="H483" s="50">
        <f t="shared" si="85"/>
        <v>2351680</v>
      </c>
      <c r="I483" s="10">
        <f t="shared" si="84"/>
        <v>0</v>
      </c>
      <c r="J483" s="10">
        <f t="shared" si="86"/>
        <v>1296.4057331863285</v>
      </c>
      <c r="K483" s="10">
        <f t="shared" si="87"/>
        <v>-318.56148382727008</v>
      </c>
      <c r="L483" s="10">
        <f t="shared" si="88"/>
        <v>249812.31651485656</v>
      </c>
      <c r="M483" s="10"/>
      <c r="N483" s="72">
        <f t="shared" si="83"/>
        <v>249812.31651485656</v>
      </c>
    </row>
    <row r="484" spans="1:14" x14ac:dyDescent="0.25">
      <c r="A484" s="67"/>
      <c r="B484" s="51" t="s">
        <v>335</v>
      </c>
      <c r="C484" s="35">
        <v>4</v>
      </c>
      <c r="D484" s="55">
        <v>3.3653</v>
      </c>
      <c r="E484" s="128">
        <v>1892</v>
      </c>
      <c r="F484" s="125">
        <v>959320</v>
      </c>
      <c r="G484" s="41">
        <v>100</v>
      </c>
      <c r="H484" s="50">
        <f t="shared" si="85"/>
        <v>959320</v>
      </c>
      <c r="I484" s="10">
        <f t="shared" si="84"/>
        <v>0</v>
      </c>
      <c r="J484" s="10">
        <f t="shared" si="86"/>
        <v>507.04016913319236</v>
      </c>
      <c r="K484" s="10">
        <f t="shared" si="87"/>
        <v>470.80408022586602</v>
      </c>
      <c r="L484" s="10">
        <f t="shared" si="88"/>
        <v>812060.93559541204</v>
      </c>
      <c r="M484" s="10"/>
      <c r="N484" s="72">
        <f t="shared" si="83"/>
        <v>812060.93559541204</v>
      </c>
    </row>
    <row r="485" spans="1:14" x14ac:dyDescent="0.25">
      <c r="A485" s="67"/>
      <c r="B485" s="51" t="s">
        <v>336</v>
      </c>
      <c r="C485" s="35">
        <v>4</v>
      </c>
      <c r="D485" s="55">
        <v>13.880999999999998</v>
      </c>
      <c r="E485" s="128">
        <v>957</v>
      </c>
      <c r="F485" s="125">
        <v>223390</v>
      </c>
      <c r="G485" s="41">
        <v>100</v>
      </c>
      <c r="H485" s="50">
        <f t="shared" si="85"/>
        <v>223390</v>
      </c>
      <c r="I485" s="10">
        <f t="shared" si="84"/>
        <v>0</v>
      </c>
      <c r="J485" s="10">
        <f t="shared" si="86"/>
        <v>233.42737722048068</v>
      </c>
      <c r="K485" s="10">
        <f t="shared" si="87"/>
        <v>744.41687213857767</v>
      </c>
      <c r="L485" s="10">
        <f t="shared" si="88"/>
        <v>1049380.8480243708</v>
      </c>
      <c r="M485" s="10"/>
      <c r="N485" s="72">
        <f t="shared" si="83"/>
        <v>1049380.8480243708</v>
      </c>
    </row>
    <row r="486" spans="1:14" x14ac:dyDescent="0.25">
      <c r="A486" s="67"/>
      <c r="B486" s="51" t="s">
        <v>337</v>
      </c>
      <c r="C486" s="35">
        <v>4</v>
      </c>
      <c r="D486" s="55">
        <v>30.09</v>
      </c>
      <c r="E486" s="128">
        <v>949</v>
      </c>
      <c r="F486" s="125">
        <v>330380</v>
      </c>
      <c r="G486" s="41">
        <v>100</v>
      </c>
      <c r="H486" s="50">
        <f t="shared" si="85"/>
        <v>330380</v>
      </c>
      <c r="I486" s="10">
        <f t="shared" si="84"/>
        <v>0</v>
      </c>
      <c r="J486" s="10">
        <f t="shared" si="86"/>
        <v>348.13487881981035</v>
      </c>
      <c r="K486" s="10">
        <f t="shared" si="87"/>
        <v>629.70937053924808</v>
      </c>
      <c r="L486" s="10">
        <f t="shared" si="88"/>
        <v>971895.03350226278</v>
      </c>
      <c r="M486" s="10"/>
      <c r="N486" s="72">
        <f t="shared" si="83"/>
        <v>971895.03350226278</v>
      </c>
    </row>
    <row r="487" spans="1:14" x14ac:dyDescent="0.25">
      <c r="A487" s="67"/>
      <c r="B487" s="51" t="s">
        <v>338</v>
      </c>
      <c r="C487" s="35">
        <v>4</v>
      </c>
      <c r="D487" s="55">
        <v>55.488399999999999</v>
      </c>
      <c r="E487" s="128">
        <v>2778</v>
      </c>
      <c r="F487" s="125">
        <v>526270</v>
      </c>
      <c r="G487" s="41">
        <v>100</v>
      </c>
      <c r="H487" s="50">
        <f t="shared" si="85"/>
        <v>526270</v>
      </c>
      <c r="I487" s="10">
        <f t="shared" si="84"/>
        <v>0</v>
      </c>
      <c r="J487" s="10">
        <f t="shared" si="86"/>
        <v>189.44204463642907</v>
      </c>
      <c r="K487" s="10">
        <f t="shared" si="87"/>
        <v>788.40220472262934</v>
      </c>
      <c r="L487" s="10">
        <f t="shared" si="88"/>
        <v>1488329.0015274626</v>
      </c>
      <c r="M487" s="10"/>
      <c r="N487" s="72">
        <f t="shared" si="83"/>
        <v>1488329.0015274626</v>
      </c>
    </row>
    <row r="488" spans="1:14" x14ac:dyDescent="0.25">
      <c r="A488" s="67"/>
      <c r="B488" s="51" t="s">
        <v>339</v>
      </c>
      <c r="C488" s="35">
        <v>4</v>
      </c>
      <c r="D488" s="55">
        <v>30.717099999999999</v>
      </c>
      <c r="E488" s="128">
        <v>1749</v>
      </c>
      <c r="F488" s="125">
        <v>1630330</v>
      </c>
      <c r="G488" s="41">
        <v>100</v>
      </c>
      <c r="H488" s="50">
        <f t="shared" si="85"/>
        <v>1630330</v>
      </c>
      <c r="I488" s="10">
        <f t="shared" si="84"/>
        <v>0</v>
      </c>
      <c r="J488" s="10">
        <f t="shared" si="86"/>
        <v>932.14979988564892</v>
      </c>
      <c r="K488" s="10">
        <f t="shared" si="87"/>
        <v>45.694449473409463</v>
      </c>
      <c r="L488" s="10">
        <f t="shared" si="88"/>
        <v>392377.69042741857</v>
      </c>
      <c r="M488" s="10"/>
      <c r="N488" s="72">
        <f t="shared" si="83"/>
        <v>392377.69042741857</v>
      </c>
    </row>
    <row r="489" spans="1:14" x14ac:dyDescent="0.25">
      <c r="A489" s="67"/>
      <c r="B489" s="51" t="s">
        <v>340</v>
      </c>
      <c r="C489" s="35">
        <v>4</v>
      </c>
      <c r="D489" s="55">
        <v>26.287699999999997</v>
      </c>
      <c r="E489" s="128">
        <v>1562</v>
      </c>
      <c r="F489" s="125">
        <v>725470</v>
      </c>
      <c r="G489" s="41">
        <v>100</v>
      </c>
      <c r="H489" s="50">
        <f t="shared" si="85"/>
        <v>725470</v>
      </c>
      <c r="I489" s="10">
        <f t="shared" si="84"/>
        <v>0</v>
      </c>
      <c r="J489" s="10">
        <f t="shared" si="86"/>
        <v>464.449423815621</v>
      </c>
      <c r="K489" s="10">
        <f t="shared" si="87"/>
        <v>513.39482554343738</v>
      </c>
      <c r="L489" s="10">
        <f t="shared" si="88"/>
        <v>901528.82545528526</v>
      </c>
      <c r="M489" s="10"/>
      <c r="N489" s="72">
        <f t="shared" si="83"/>
        <v>901528.82545528526</v>
      </c>
    </row>
    <row r="490" spans="1:14" x14ac:dyDescent="0.25">
      <c r="A490" s="67"/>
      <c r="B490" s="51" t="s">
        <v>341</v>
      </c>
      <c r="C490" s="35">
        <v>4</v>
      </c>
      <c r="D490" s="55">
        <v>25.453600000000002</v>
      </c>
      <c r="E490" s="128">
        <v>1271</v>
      </c>
      <c r="F490" s="125">
        <v>339390</v>
      </c>
      <c r="G490" s="41">
        <v>100</v>
      </c>
      <c r="H490" s="50">
        <f t="shared" si="85"/>
        <v>339390</v>
      </c>
      <c r="I490" s="10">
        <f t="shared" si="84"/>
        <v>0</v>
      </c>
      <c r="J490" s="10">
        <f t="shared" si="86"/>
        <v>267.02596380802515</v>
      </c>
      <c r="K490" s="10">
        <f t="shared" si="87"/>
        <v>710.81828555103323</v>
      </c>
      <c r="L490" s="10">
        <f t="shared" si="88"/>
        <v>1092510.7506708638</v>
      </c>
      <c r="M490" s="10"/>
      <c r="N490" s="72">
        <f t="shared" si="83"/>
        <v>1092510.7506708638</v>
      </c>
    </row>
    <row r="491" spans="1:14" x14ac:dyDescent="0.25">
      <c r="A491" s="67"/>
      <c r="B491" s="51" t="s">
        <v>342</v>
      </c>
      <c r="C491" s="35">
        <v>4</v>
      </c>
      <c r="D491" s="55">
        <v>29.825800000000001</v>
      </c>
      <c r="E491" s="128">
        <v>2092</v>
      </c>
      <c r="F491" s="125">
        <v>621900</v>
      </c>
      <c r="G491" s="41">
        <v>100</v>
      </c>
      <c r="H491" s="50">
        <f t="shared" si="85"/>
        <v>621900</v>
      </c>
      <c r="I491" s="10">
        <f t="shared" si="84"/>
        <v>0</v>
      </c>
      <c r="J491" s="10">
        <f t="shared" si="86"/>
        <v>297.27533460803062</v>
      </c>
      <c r="K491" s="10">
        <f t="shared" si="87"/>
        <v>680.56891475102771</v>
      </c>
      <c r="L491" s="10">
        <f t="shared" si="88"/>
        <v>1179807.7022256004</v>
      </c>
      <c r="M491" s="10"/>
      <c r="N491" s="72">
        <f t="shared" si="83"/>
        <v>1179807.7022256004</v>
      </c>
    </row>
    <row r="492" spans="1:14" x14ac:dyDescent="0.25">
      <c r="A492" s="67"/>
      <c r="B492" s="51" t="s">
        <v>788</v>
      </c>
      <c r="C492" s="35">
        <v>4</v>
      </c>
      <c r="D492" s="55">
        <v>33.023499999999999</v>
      </c>
      <c r="E492" s="128">
        <v>2525</v>
      </c>
      <c r="F492" s="125">
        <v>904450</v>
      </c>
      <c r="G492" s="41">
        <v>100</v>
      </c>
      <c r="H492" s="50">
        <f t="shared" si="85"/>
        <v>904450</v>
      </c>
      <c r="I492" s="10">
        <f t="shared" si="84"/>
        <v>0</v>
      </c>
      <c r="J492" s="10">
        <f t="shared" si="86"/>
        <v>358.19801980198019</v>
      </c>
      <c r="K492" s="10">
        <f t="shared" si="87"/>
        <v>619.64622955707819</v>
      </c>
      <c r="L492" s="10">
        <f t="shared" si="88"/>
        <v>1176224.9685812269</v>
      </c>
      <c r="M492" s="10"/>
      <c r="N492" s="72">
        <f t="shared" si="83"/>
        <v>1176224.9685812269</v>
      </c>
    </row>
    <row r="493" spans="1:14" x14ac:dyDescent="0.25">
      <c r="A493" s="67"/>
      <c r="B493" s="51" t="s">
        <v>343</v>
      </c>
      <c r="C493" s="35">
        <v>4</v>
      </c>
      <c r="D493" s="55">
        <v>30.994699999999998</v>
      </c>
      <c r="E493" s="128">
        <v>1126</v>
      </c>
      <c r="F493" s="125">
        <v>378140</v>
      </c>
      <c r="G493" s="41">
        <v>100</v>
      </c>
      <c r="H493" s="50">
        <f t="shared" si="85"/>
        <v>378140</v>
      </c>
      <c r="I493" s="10">
        <f t="shared" si="84"/>
        <v>0</v>
      </c>
      <c r="J493" s="10">
        <f t="shared" si="86"/>
        <v>335.82593250444052</v>
      </c>
      <c r="K493" s="10">
        <f t="shared" si="87"/>
        <v>642.01831685461786</v>
      </c>
      <c r="L493" s="10">
        <f t="shared" si="88"/>
        <v>1012702.2443447034</v>
      </c>
      <c r="M493" s="10"/>
      <c r="N493" s="72">
        <f t="shared" si="83"/>
        <v>1012702.2443447034</v>
      </c>
    </row>
    <row r="494" spans="1:14" x14ac:dyDescent="0.25">
      <c r="A494" s="67"/>
      <c r="B494" s="51" t="s">
        <v>344</v>
      </c>
      <c r="C494" s="35">
        <v>4</v>
      </c>
      <c r="D494" s="55">
        <v>35.313499999999998</v>
      </c>
      <c r="E494" s="128">
        <v>2270</v>
      </c>
      <c r="F494" s="125">
        <v>683030</v>
      </c>
      <c r="G494" s="41">
        <v>100</v>
      </c>
      <c r="H494" s="50">
        <f t="shared" si="85"/>
        <v>683030</v>
      </c>
      <c r="I494" s="10">
        <f t="shared" si="84"/>
        <v>0</v>
      </c>
      <c r="J494" s="10">
        <f t="shared" si="86"/>
        <v>300.89427312775331</v>
      </c>
      <c r="K494" s="10">
        <f t="shared" si="87"/>
        <v>676.94997623130507</v>
      </c>
      <c r="L494" s="10">
        <f t="shared" si="88"/>
        <v>1218522.9053856316</v>
      </c>
      <c r="M494" s="10"/>
      <c r="N494" s="72">
        <f t="shared" si="83"/>
        <v>1218522.9053856316</v>
      </c>
    </row>
    <row r="495" spans="1:14" x14ac:dyDescent="0.25">
      <c r="A495" s="67"/>
      <c r="B495" s="51" t="s">
        <v>143</v>
      </c>
      <c r="C495" s="35">
        <v>4</v>
      </c>
      <c r="D495" s="55">
        <v>21.177500000000002</v>
      </c>
      <c r="E495" s="128">
        <v>1068</v>
      </c>
      <c r="F495" s="125">
        <v>263850</v>
      </c>
      <c r="G495" s="41">
        <v>100</v>
      </c>
      <c r="H495" s="50">
        <f t="shared" si="85"/>
        <v>263850</v>
      </c>
      <c r="I495" s="10">
        <f t="shared" si="84"/>
        <v>0</v>
      </c>
      <c r="J495" s="10">
        <f t="shared" si="86"/>
        <v>247.05056179775281</v>
      </c>
      <c r="K495" s="10">
        <f t="shared" si="87"/>
        <v>730.79368756130555</v>
      </c>
      <c r="L495" s="10">
        <f t="shared" si="88"/>
        <v>1074110.3835367199</v>
      </c>
      <c r="M495" s="10"/>
      <c r="N495" s="72">
        <f t="shared" si="83"/>
        <v>1074110.3835367199</v>
      </c>
    </row>
    <row r="496" spans="1:14" x14ac:dyDescent="0.25">
      <c r="A496" s="67"/>
      <c r="B496" s="51" t="s">
        <v>789</v>
      </c>
      <c r="C496" s="35">
        <v>4</v>
      </c>
      <c r="D496" s="55">
        <v>3.9474999999999998</v>
      </c>
      <c r="E496" s="128">
        <v>891</v>
      </c>
      <c r="F496" s="125">
        <v>759130</v>
      </c>
      <c r="G496" s="41">
        <v>100</v>
      </c>
      <c r="H496" s="50">
        <f t="shared" si="85"/>
        <v>759130</v>
      </c>
      <c r="I496" s="10">
        <f t="shared" si="84"/>
        <v>0</v>
      </c>
      <c r="J496" s="10">
        <f t="shared" si="86"/>
        <v>851.99775533108868</v>
      </c>
      <c r="K496" s="10">
        <f t="shared" si="87"/>
        <v>125.8464940279697</v>
      </c>
      <c r="L496" s="10">
        <f t="shared" si="88"/>
        <v>278292.01949858968</v>
      </c>
      <c r="M496" s="10"/>
      <c r="N496" s="72">
        <f t="shared" si="83"/>
        <v>278292.01949858968</v>
      </c>
    </row>
    <row r="497" spans="1:14" x14ac:dyDescent="0.25">
      <c r="A497" s="67"/>
      <c r="B497" s="51" t="s">
        <v>345</v>
      </c>
      <c r="C497" s="35">
        <v>4</v>
      </c>
      <c r="D497" s="55">
        <v>27.792899999999999</v>
      </c>
      <c r="E497" s="128">
        <v>1156</v>
      </c>
      <c r="F497" s="125">
        <v>300360</v>
      </c>
      <c r="G497" s="41">
        <v>100</v>
      </c>
      <c r="H497" s="50">
        <f t="shared" si="85"/>
        <v>300360</v>
      </c>
      <c r="I497" s="10">
        <f t="shared" si="84"/>
        <v>0</v>
      </c>
      <c r="J497" s="10">
        <f t="shared" si="86"/>
        <v>259.82698961937717</v>
      </c>
      <c r="K497" s="10">
        <f t="shared" si="87"/>
        <v>718.01725973968121</v>
      </c>
      <c r="L497" s="10">
        <f t="shared" si="88"/>
        <v>1094383.5274357123</v>
      </c>
      <c r="M497" s="10"/>
      <c r="N497" s="72">
        <f t="shared" si="83"/>
        <v>1094383.5274357123</v>
      </c>
    </row>
    <row r="498" spans="1:14" x14ac:dyDescent="0.25">
      <c r="A498" s="67"/>
      <c r="B498" s="51" t="s">
        <v>790</v>
      </c>
      <c r="C498" s="35">
        <v>4</v>
      </c>
      <c r="D498" s="55">
        <v>28.8416</v>
      </c>
      <c r="E498" s="128">
        <v>2885</v>
      </c>
      <c r="F498" s="125">
        <v>1933370</v>
      </c>
      <c r="G498" s="41">
        <v>100</v>
      </c>
      <c r="H498" s="50">
        <f t="shared" si="85"/>
        <v>1933370</v>
      </c>
      <c r="I498" s="10">
        <f t="shared" si="84"/>
        <v>0</v>
      </c>
      <c r="J498" s="10">
        <f t="shared" si="86"/>
        <v>670.14558058925479</v>
      </c>
      <c r="K498" s="10">
        <f t="shared" si="87"/>
        <v>307.69866876980359</v>
      </c>
      <c r="L498" s="10">
        <f t="shared" si="88"/>
        <v>841645.58200059738</v>
      </c>
      <c r="M498" s="10"/>
      <c r="N498" s="72">
        <f t="shared" si="83"/>
        <v>841645.58200059738</v>
      </c>
    </row>
    <row r="499" spans="1:14" x14ac:dyDescent="0.25">
      <c r="A499" s="67"/>
      <c r="B499" s="51" t="s">
        <v>791</v>
      </c>
      <c r="C499" s="35">
        <v>4</v>
      </c>
      <c r="D499" s="55">
        <v>24.596599999999999</v>
      </c>
      <c r="E499" s="128">
        <v>951</v>
      </c>
      <c r="F499" s="125">
        <v>186750</v>
      </c>
      <c r="G499" s="41">
        <v>100</v>
      </c>
      <c r="H499" s="50">
        <f t="shared" si="85"/>
        <v>186750</v>
      </c>
      <c r="I499" s="10">
        <f t="shared" si="84"/>
        <v>0</v>
      </c>
      <c r="J499" s="10">
        <f t="shared" si="86"/>
        <v>196.37223974763407</v>
      </c>
      <c r="K499" s="10">
        <f t="shared" si="87"/>
        <v>781.47200961142426</v>
      </c>
      <c r="L499" s="10">
        <f t="shared" si="88"/>
        <v>1130689.9133406777</v>
      </c>
      <c r="M499" s="10"/>
      <c r="N499" s="72">
        <f t="shared" si="83"/>
        <v>1130689.9133406777</v>
      </c>
    </row>
    <row r="500" spans="1:14" x14ac:dyDescent="0.25">
      <c r="A500" s="67"/>
      <c r="B500" s="51" t="s">
        <v>346</v>
      </c>
      <c r="C500" s="35">
        <v>4</v>
      </c>
      <c r="D500" s="55">
        <v>21.978000000000002</v>
      </c>
      <c r="E500" s="128">
        <v>1606</v>
      </c>
      <c r="F500" s="125">
        <v>365700</v>
      </c>
      <c r="G500" s="41">
        <v>100</v>
      </c>
      <c r="H500" s="50">
        <f t="shared" si="85"/>
        <v>365700</v>
      </c>
      <c r="I500" s="10">
        <f t="shared" si="84"/>
        <v>0</v>
      </c>
      <c r="J500" s="10">
        <f t="shared" si="86"/>
        <v>227.70859277708593</v>
      </c>
      <c r="K500" s="10">
        <f t="shared" si="87"/>
        <v>750.1356565819724</v>
      </c>
      <c r="L500" s="10">
        <f t="shared" si="88"/>
        <v>1169899.827706374</v>
      </c>
      <c r="M500" s="10"/>
      <c r="N500" s="72">
        <f t="shared" si="83"/>
        <v>1169899.827706374</v>
      </c>
    </row>
    <row r="501" spans="1:14" x14ac:dyDescent="0.25">
      <c r="A501" s="67"/>
      <c r="B501" s="51" t="s">
        <v>347</v>
      </c>
      <c r="C501" s="35">
        <v>4</v>
      </c>
      <c r="D501" s="55">
        <v>14.0153</v>
      </c>
      <c r="E501" s="128">
        <v>783</v>
      </c>
      <c r="F501" s="125">
        <v>280940</v>
      </c>
      <c r="G501" s="41">
        <v>100</v>
      </c>
      <c r="H501" s="50">
        <f t="shared" si="85"/>
        <v>280940</v>
      </c>
      <c r="I501" s="10">
        <f t="shared" si="84"/>
        <v>0</v>
      </c>
      <c r="J501" s="10">
        <f t="shared" si="86"/>
        <v>358.79948914431674</v>
      </c>
      <c r="K501" s="10">
        <f t="shared" si="87"/>
        <v>619.0447602147417</v>
      </c>
      <c r="L501" s="10">
        <f t="shared" si="88"/>
        <v>879869.74014535733</v>
      </c>
      <c r="M501" s="10"/>
      <c r="N501" s="72">
        <f t="shared" ref="N501:N564" si="89">L501+M501</f>
        <v>879869.74014535733</v>
      </c>
    </row>
    <row r="502" spans="1:14" x14ac:dyDescent="0.25">
      <c r="A502" s="67"/>
      <c r="B502" s="4"/>
      <c r="C502" s="4"/>
      <c r="D502" s="55">
        <v>0</v>
      </c>
      <c r="E502" s="130"/>
      <c r="F502" s="73"/>
      <c r="G502" s="41"/>
      <c r="H502" s="73"/>
      <c r="I502" s="74"/>
      <c r="J502" s="74"/>
      <c r="K502" s="10"/>
      <c r="L502" s="10"/>
      <c r="M502" s="10"/>
      <c r="N502" s="72"/>
    </row>
    <row r="503" spans="1:14" x14ac:dyDescent="0.25">
      <c r="A503" s="70" t="s">
        <v>348</v>
      </c>
      <c r="B503" s="43" t="s">
        <v>2</v>
      </c>
      <c r="C503" s="44"/>
      <c r="D503" s="3">
        <v>754.17770000000007</v>
      </c>
      <c r="E503" s="131">
        <f>E504</f>
        <v>52763</v>
      </c>
      <c r="F503" s="37">
        <v>0</v>
      </c>
      <c r="G503" s="41"/>
      <c r="H503" s="37">
        <f>H505</f>
        <v>4130390</v>
      </c>
      <c r="I503" s="8">
        <f>I505</f>
        <v>-4130390</v>
      </c>
      <c r="J503" s="8"/>
      <c r="K503" s="10"/>
      <c r="L503" s="10"/>
      <c r="M503" s="9">
        <f>M505</f>
        <v>31448469.837450869</v>
      </c>
      <c r="N503" s="68">
        <f t="shared" si="89"/>
        <v>31448469.837450869</v>
      </c>
    </row>
    <row r="504" spans="1:14" x14ac:dyDescent="0.25">
      <c r="A504" s="70" t="s">
        <v>348</v>
      </c>
      <c r="B504" s="43" t="s">
        <v>3</v>
      </c>
      <c r="C504" s="44"/>
      <c r="D504" s="3">
        <v>754.17770000000007</v>
      </c>
      <c r="E504" s="131">
        <f>SUM(E506:E524)</f>
        <v>52763</v>
      </c>
      <c r="F504" s="37">
        <f>SUM(F506:F524)</f>
        <v>30781220</v>
      </c>
      <c r="G504" s="41"/>
      <c r="H504" s="37">
        <f>SUM(H506:H524)</f>
        <v>22520440</v>
      </c>
      <c r="I504" s="8">
        <f>SUM(I506:I524)</f>
        <v>8260780</v>
      </c>
      <c r="J504" s="8"/>
      <c r="K504" s="10"/>
      <c r="L504" s="8">
        <f>SUM(L506:L524)</f>
        <v>23517826.506577656</v>
      </c>
      <c r="M504" s="10"/>
      <c r="N504" s="68">
        <f t="shared" si="89"/>
        <v>23517826.506577656</v>
      </c>
    </row>
    <row r="505" spans="1:14" x14ac:dyDescent="0.25">
      <c r="A505" s="67"/>
      <c r="B505" s="51" t="s">
        <v>26</v>
      </c>
      <c r="C505" s="35">
        <v>2</v>
      </c>
      <c r="D505" s="55">
        <v>0</v>
      </c>
      <c r="E505" s="134"/>
      <c r="F505" s="50">
        <v>0</v>
      </c>
      <c r="G505" s="41">
        <v>25</v>
      </c>
      <c r="H505" s="50">
        <f>F516*G505/100</f>
        <v>4130390</v>
      </c>
      <c r="I505" s="10">
        <f t="shared" ref="I505:I524" si="90">F505-H505</f>
        <v>-4130390</v>
      </c>
      <c r="J505" s="10"/>
      <c r="K505" s="10"/>
      <c r="L505" s="10"/>
      <c r="M505" s="10">
        <f>($L$7*$L$8*E503/$L$10)+($L$7*$L$9*D503/$L$11)</f>
        <v>31448469.837450869</v>
      </c>
      <c r="N505" s="72">
        <f t="shared" si="89"/>
        <v>31448469.837450869</v>
      </c>
    </row>
    <row r="506" spans="1:14" x14ac:dyDescent="0.25">
      <c r="A506" s="67"/>
      <c r="B506" s="51" t="s">
        <v>349</v>
      </c>
      <c r="C506" s="35">
        <v>4</v>
      </c>
      <c r="D506" s="55">
        <v>77.823599999999999</v>
      </c>
      <c r="E506" s="128">
        <v>4904</v>
      </c>
      <c r="F506" s="125">
        <v>1954180</v>
      </c>
      <c r="G506" s="41">
        <v>100</v>
      </c>
      <c r="H506" s="50">
        <f t="shared" ref="H506:H524" si="91">F506*G506/100</f>
        <v>1954180</v>
      </c>
      <c r="I506" s="10">
        <f t="shared" si="90"/>
        <v>0</v>
      </c>
      <c r="J506" s="10">
        <f t="shared" ref="J506:J524" si="92">F506/E506</f>
        <v>398.48694942903751</v>
      </c>
      <c r="K506" s="10">
        <f t="shared" ref="K506:K524" si="93">$J$11*$J$19-J506</f>
        <v>579.35729993002087</v>
      </c>
      <c r="L506" s="10">
        <f t="shared" ref="L506:L524" si="94">IF(K506&gt;0,$J$7*$J$8*(K506/$K$19),0)+$J$7*$J$9*(E506/$E$19)+$J$7*$J$10*(D506/$D$19)</f>
        <v>1600444.375889722</v>
      </c>
      <c r="M506" s="10"/>
      <c r="N506" s="72">
        <f t="shared" si="89"/>
        <v>1600444.375889722</v>
      </c>
    </row>
    <row r="507" spans="1:14" x14ac:dyDescent="0.25">
      <c r="A507" s="67"/>
      <c r="B507" s="51" t="s">
        <v>350</v>
      </c>
      <c r="C507" s="35">
        <v>4</v>
      </c>
      <c r="D507" s="55">
        <v>26.140100000000004</v>
      </c>
      <c r="E507" s="128">
        <v>1502</v>
      </c>
      <c r="F507" s="125">
        <v>430080</v>
      </c>
      <c r="G507" s="41">
        <v>100</v>
      </c>
      <c r="H507" s="50">
        <f t="shared" si="91"/>
        <v>430080</v>
      </c>
      <c r="I507" s="10">
        <f t="shared" si="90"/>
        <v>0</v>
      </c>
      <c r="J507" s="10">
        <f t="shared" si="92"/>
        <v>286.33821571238349</v>
      </c>
      <c r="K507" s="10">
        <f t="shared" si="93"/>
        <v>691.50603364667495</v>
      </c>
      <c r="L507" s="10">
        <f t="shared" si="94"/>
        <v>1102426.8124480767</v>
      </c>
      <c r="M507" s="10"/>
      <c r="N507" s="72">
        <f t="shared" si="89"/>
        <v>1102426.8124480767</v>
      </c>
    </row>
    <row r="508" spans="1:14" x14ac:dyDescent="0.25">
      <c r="A508" s="67"/>
      <c r="B508" s="51" t="s">
        <v>351</v>
      </c>
      <c r="C508" s="35">
        <v>4</v>
      </c>
      <c r="D508" s="55">
        <v>36.946100000000001</v>
      </c>
      <c r="E508" s="128">
        <v>1802</v>
      </c>
      <c r="F508" s="125">
        <v>560400</v>
      </c>
      <c r="G508" s="41">
        <v>100</v>
      </c>
      <c r="H508" s="50">
        <f t="shared" si="91"/>
        <v>560400</v>
      </c>
      <c r="I508" s="10">
        <f t="shared" si="90"/>
        <v>0</v>
      </c>
      <c r="J508" s="10">
        <f t="shared" si="92"/>
        <v>310.98779134295228</v>
      </c>
      <c r="K508" s="10">
        <f t="shared" si="93"/>
        <v>666.8564580161061</v>
      </c>
      <c r="L508" s="10">
        <f t="shared" si="94"/>
        <v>1151485.8170729792</v>
      </c>
      <c r="M508" s="10"/>
      <c r="N508" s="72">
        <f t="shared" si="89"/>
        <v>1151485.8170729792</v>
      </c>
    </row>
    <row r="509" spans="1:14" x14ac:dyDescent="0.25">
      <c r="A509" s="67"/>
      <c r="B509" s="51" t="s">
        <v>352</v>
      </c>
      <c r="C509" s="35">
        <v>4</v>
      </c>
      <c r="D509" s="55">
        <v>50.619700000000009</v>
      </c>
      <c r="E509" s="128">
        <v>3107</v>
      </c>
      <c r="F509" s="125">
        <v>1087170</v>
      </c>
      <c r="G509" s="41">
        <v>100</v>
      </c>
      <c r="H509" s="50">
        <f t="shared" si="91"/>
        <v>1087170</v>
      </c>
      <c r="I509" s="10">
        <f t="shared" si="90"/>
        <v>0</v>
      </c>
      <c r="J509" s="10">
        <f t="shared" si="92"/>
        <v>349.90988091406501</v>
      </c>
      <c r="K509" s="10">
        <f t="shared" si="93"/>
        <v>627.93436844499342</v>
      </c>
      <c r="L509" s="10">
        <f t="shared" si="94"/>
        <v>1325202.2798885279</v>
      </c>
      <c r="M509" s="10"/>
      <c r="N509" s="72">
        <f t="shared" si="89"/>
        <v>1325202.2798885279</v>
      </c>
    </row>
    <row r="510" spans="1:14" x14ac:dyDescent="0.25">
      <c r="A510" s="67"/>
      <c r="B510" s="51" t="s">
        <v>353</v>
      </c>
      <c r="C510" s="35">
        <v>4</v>
      </c>
      <c r="D510" s="55">
        <v>35.986699999999999</v>
      </c>
      <c r="E510" s="128">
        <v>2276</v>
      </c>
      <c r="F510" s="125">
        <v>1330450</v>
      </c>
      <c r="G510" s="41">
        <v>100</v>
      </c>
      <c r="H510" s="50">
        <f t="shared" si="91"/>
        <v>1330450</v>
      </c>
      <c r="I510" s="10">
        <f t="shared" si="90"/>
        <v>0</v>
      </c>
      <c r="J510" s="10">
        <f t="shared" si="92"/>
        <v>584.55623901581725</v>
      </c>
      <c r="K510" s="10">
        <f t="shared" si="93"/>
        <v>393.28801034324113</v>
      </c>
      <c r="L510" s="10">
        <f t="shared" si="94"/>
        <v>888463.80585813627</v>
      </c>
      <c r="M510" s="10"/>
      <c r="N510" s="72">
        <f t="shared" si="89"/>
        <v>888463.80585813627</v>
      </c>
    </row>
    <row r="511" spans="1:14" x14ac:dyDescent="0.25">
      <c r="A511" s="67"/>
      <c r="B511" s="51" t="s">
        <v>354</v>
      </c>
      <c r="C511" s="35">
        <v>4</v>
      </c>
      <c r="D511" s="55">
        <v>52.303999999999995</v>
      </c>
      <c r="E511" s="128">
        <v>2559</v>
      </c>
      <c r="F511" s="125">
        <v>690300</v>
      </c>
      <c r="G511" s="41">
        <v>100</v>
      </c>
      <c r="H511" s="50">
        <f t="shared" si="91"/>
        <v>690300</v>
      </c>
      <c r="I511" s="10">
        <f t="shared" si="90"/>
        <v>0</v>
      </c>
      <c r="J511" s="10">
        <f t="shared" si="92"/>
        <v>269.7538100820633</v>
      </c>
      <c r="K511" s="10">
        <f t="shared" si="93"/>
        <v>708.09043927699508</v>
      </c>
      <c r="L511" s="10">
        <f t="shared" si="94"/>
        <v>1353945.7714066859</v>
      </c>
      <c r="M511" s="10"/>
      <c r="N511" s="72">
        <f t="shared" si="89"/>
        <v>1353945.7714066859</v>
      </c>
    </row>
    <row r="512" spans="1:14" x14ac:dyDescent="0.25">
      <c r="A512" s="67"/>
      <c r="B512" s="51" t="s">
        <v>355</v>
      </c>
      <c r="C512" s="35">
        <v>4</v>
      </c>
      <c r="D512" s="55">
        <v>49.512799999999999</v>
      </c>
      <c r="E512" s="128">
        <v>2950</v>
      </c>
      <c r="F512" s="125">
        <v>848380</v>
      </c>
      <c r="G512" s="41">
        <v>100</v>
      </c>
      <c r="H512" s="50">
        <f t="shared" si="91"/>
        <v>848380</v>
      </c>
      <c r="I512" s="10">
        <f t="shared" si="90"/>
        <v>0</v>
      </c>
      <c r="J512" s="10">
        <f t="shared" si="92"/>
        <v>287.5864406779661</v>
      </c>
      <c r="K512" s="10">
        <f t="shared" si="93"/>
        <v>690.25780868109223</v>
      </c>
      <c r="L512" s="10">
        <f t="shared" si="94"/>
        <v>1373959.4961445909</v>
      </c>
      <c r="M512" s="10"/>
      <c r="N512" s="72">
        <f t="shared" si="89"/>
        <v>1373959.4961445909</v>
      </c>
    </row>
    <row r="513" spans="1:14" x14ac:dyDescent="0.25">
      <c r="A513" s="67"/>
      <c r="B513" s="51" t="s">
        <v>356</v>
      </c>
      <c r="C513" s="35">
        <v>4</v>
      </c>
      <c r="D513" s="55">
        <v>29.011799999999997</v>
      </c>
      <c r="E513" s="128">
        <v>1748</v>
      </c>
      <c r="F513" s="125">
        <v>557890</v>
      </c>
      <c r="G513" s="41">
        <v>100</v>
      </c>
      <c r="H513" s="50">
        <f t="shared" si="91"/>
        <v>557890</v>
      </c>
      <c r="I513" s="10">
        <f t="shared" si="90"/>
        <v>0</v>
      </c>
      <c r="J513" s="10">
        <f t="shared" si="92"/>
        <v>319.15903890160183</v>
      </c>
      <c r="K513" s="10">
        <f t="shared" si="93"/>
        <v>658.68521045745661</v>
      </c>
      <c r="L513" s="10">
        <f t="shared" si="94"/>
        <v>1106291.7968829619</v>
      </c>
      <c r="M513" s="10"/>
      <c r="N513" s="72">
        <f t="shared" si="89"/>
        <v>1106291.7968829619</v>
      </c>
    </row>
    <row r="514" spans="1:14" x14ac:dyDescent="0.25">
      <c r="A514" s="67"/>
      <c r="B514" s="51" t="s">
        <v>357</v>
      </c>
      <c r="C514" s="35">
        <v>4</v>
      </c>
      <c r="D514" s="55">
        <v>18.760599999999997</v>
      </c>
      <c r="E514" s="128">
        <v>712</v>
      </c>
      <c r="F514" s="125">
        <v>251160</v>
      </c>
      <c r="G514" s="41">
        <v>100</v>
      </c>
      <c r="H514" s="50">
        <f t="shared" si="91"/>
        <v>251160</v>
      </c>
      <c r="I514" s="10">
        <f t="shared" si="90"/>
        <v>0</v>
      </c>
      <c r="J514" s="10">
        <f t="shared" si="92"/>
        <v>352.75280898876406</v>
      </c>
      <c r="K514" s="10">
        <f t="shared" si="93"/>
        <v>625.09144037029432</v>
      </c>
      <c r="L514" s="10">
        <f t="shared" si="94"/>
        <v>894786.0683630862</v>
      </c>
      <c r="M514" s="10"/>
      <c r="N514" s="72">
        <f t="shared" si="89"/>
        <v>894786.0683630862</v>
      </c>
    </row>
    <row r="515" spans="1:14" x14ac:dyDescent="0.25">
      <c r="A515" s="67"/>
      <c r="B515" s="51" t="s">
        <v>358</v>
      </c>
      <c r="C515" s="35">
        <v>4</v>
      </c>
      <c r="D515" s="55">
        <v>35.272599999999997</v>
      </c>
      <c r="E515" s="128">
        <v>2890</v>
      </c>
      <c r="F515" s="125">
        <v>723980</v>
      </c>
      <c r="G515" s="41">
        <v>100</v>
      </c>
      <c r="H515" s="50">
        <f t="shared" si="91"/>
        <v>723980</v>
      </c>
      <c r="I515" s="10">
        <f t="shared" si="90"/>
        <v>0</v>
      </c>
      <c r="J515" s="10">
        <f t="shared" si="92"/>
        <v>250.51211072664361</v>
      </c>
      <c r="K515" s="10">
        <f t="shared" si="93"/>
        <v>727.33213863241474</v>
      </c>
      <c r="L515" s="10">
        <f t="shared" si="94"/>
        <v>1358450.1319483118</v>
      </c>
      <c r="M515" s="10"/>
      <c r="N515" s="72">
        <f t="shared" si="89"/>
        <v>1358450.1319483118</v>
      </c>
    </row>
    <row r="516" spans="1:14" x14ac:dyDescent="0.25">
      <c r="A516" s="67"/>
      <c r="B516" s="51" t="s">
        <v>893</v>
      </c>
      <c r="C516" s="35">
        <v>3</v>
      </c>
      <c r="D516" s="55">
        <v>31.216999999999999</v>
      </c>
      <c r="E516" s="128">
        <v>9764</v>
      </c>
      <c r="F516" s="125">
        <v>16521560</v>
      </c>
      <c r="G516" s="41">
        <v>50</v>
      </c>
      <c r="H516" s="50">
        <f t="shared" si="91"/>
        <v>8260780</v>
      </c>
      <c r="I516" s="10">
        <f t="shared" si="90"/>
        <v>8260780</v>
      </c>
      <c r="J516" s="10">
        <f t="shared" si="92"/>
        <v>1692.0893076607947</v>
      </c>
      <c r="K516" s="10">
        <f t="shared" si="93"/>
        <v>-714.24505830173632</v>
      </c>
      <c r="L516" s="10">
        <f t="shared" si="94"/>
        <v>1386090.055067983</v>
      </c>
      <c r="M516" s="10"/>
      <c r="N516" s="72">
        <f t="shared" si="89"/>
        <v>1386090.055067983</v>
      </c>
    </row>
    <row r="517" spans="1:14" x14ac:dyDescent="0.25">
      <c r="A517" s="67"/>
      <c r="B517" s="51" t="s">
        <v>792</v>
      </c>
      <c r="C517" s="35">
        <v>4</v>
      </c>
      <c r="D517" s="55">
        <v>42.3553</v>
      </c>
      <c r="E517" s="128">
        <v>3383</v>
      </c>
      <c r="F517" s="125">
        <v>1203890</v>
      </c>
      <c r="G517" s="41">
        <v>100</v>
      </c>
      <c r="H517" s="50">
        <f t="shared" si="91"/>
        <v>1203890</v>
      </c>
      <c r="I517" s="10">
        <f t="shared" si="90"/>
        <v>0</v>
      </c>
      <c r="J517" s="10">
        <f t="shared" si="92"/>
        <v>355.86461720366538</v>
      </c>
      <c r="K517" s="10">
        <f t="shared" si="93"/>
        <v>621.97963215539301</v>
      </c>
      <c r="L517" s="10">
        <f t="shared" si="94"/>
        <v>1324474.8002044484</v>
      </c>
      <c r="M517" s="10"/>
      <c r="N517" s="72">
        <f t="shared" si="89"/>
        <v>1324474.8002044484</v>
      </c>
    </row>
    <row r="518" spans="1:14" x14ac:dyDescent="0.25">
      <c r="A518" s="67"/>
      <c r="B518" s="51" t="s">
        <v>359</v>
      </c>
      <c r="C518" s="35">
        <v>4</v>
      </c>
      <c r="D518" s="55">
        <v>58.2791</v>
      </c>
      <c r="E518" s="128">
        <v>2367</v>
      </c>
      <c r="F518" s="125">
        <v>809100</v>
      </c>
      <c r="G518" s="41">
        <v>100</v>
      </c>
      <c r="H518" s="50">
        <f t="shared" si="91"/>
        <v>809100</v>
      </c>
      <c r="I518" s="10">
        <f t="shared" si="90"/>
        <v>0</v>
      </c>
      <c r="J518" s="10">
        <f t="shared" si="92"/>
        <v>341.82509505703422</v>
      </c>
      <c r="K518" s="10">
        <f t="shared" si="93"/>
        <v>636.01915430202416</v>
      </c>
      <c r="L518" s="10">
        <f t="shared" si="94"/>
        <v>1265724.1466690747</v>
      </c>
      <c r="M518" s="10"/>
      <c r="N518" s="72">
        <f t="shared" si="89"/>
        <v>1265724.1466690747</v>
      </c>
    </row>
    <row r="519" spans="1:14" x14ac:dyDescent="0.25">
      <c r="A519" s="67"/>
      <c r="B519" s="51" t="s">
        <v>360</v>
      </c>
      <c r="C519" s="35">
        <v>4</v>
      </c>
      <c r="D519" s="55">
        <v>21.251799999999999</v>
      </c>
      <c r="E519" s="128">
        <v>1515</v>
      </c>
      <c r="F519" s="125">
        <v>318490</v>
      </c>
      <c r="G519" s="41">
        <v>100</v>
      </c>
      <c r="H519" s="50">
        <f t="shared" si="91"/>
        <v>318490</v>
      </c>
      <c r="I519" s="10">
        <f t="shared" si="90"/>
        <v>0</v>
      </c>
      <c r="J519" s="10">
        <f t="shared" si="92"/>
        <v>210.22442244224422</v>
      </c>
      <c r="K519" s="10">
        <f t="shared" si="93"/>
        <v>767.61982691681419</v>
      </c>
      <c r="L519" s="10">
        <f t="shared" si="94"/>
        <v>1175956.8969123387</v>
      </c>
      <c r="M519" s="10"/>
      <c r="N519" s="72">
        <f t="shared" si="89"/>
        <v>1175956.8969123387</v>
      </c>
    </row>
    <row r="520" spans="1:14" x14ac:dyDescent="0.25">
      <c r="A520" s="67"/>
      <c r="B520" s="51" t="s">
        <v>361</v>
      </c>
      <c r="C520" s="35">
        <v>4</v>
      </c>
      <c r="D520" s="55">
        <v>24.685799999999997</v>
      </c>
      <c r="E520" s="128">
        <v>1604</v>
      </c>
      <c r="F520" s="125">
        <v>558890</v>
      </c>
      <c r="G520" s="41">
        <v>100</v>
      </c>
      <c r="H520" s="50">
        <f t="shared" si="91"/>
        <v>558890</v>
      </c>
      <c r="I520" s="10">
        <f t="shared" si="90"/>
        <v>0</v>
      </c>
      <c r="J520" s="10">
        <f t="shared" si="92"/>
        <v>348.43516209476309</v>
      </c>
      <c r="K520" s="10">
        <f t="shared" si="93"/>
        <v>629.40908726429529</v>
      </c>
      <c r="L520" s="10">
        <f t="shared" si="94"/>
        <v>1037544.9052220952</v>
      </c>
      <c r="M520" s="10"/>
      <c r="N520" s="72">
        <f t="shared" si="89"/>
        <v>1037544.9052220952</v>
      </c>
    </row>
    <row r="521" spans="1:14" x14ac:dyDescent="0.25">
      <c r="A521" s="67"/>
      <c r="B521" s="51" t="s">
        <v>362</v>
      </c>
      <c r="C521" s="35">
        <v>4</v>
      </c>
      <c r="D521" s="55">
        <v>25.828000000000003</v>
      </c>
      <c r="E521" s="128">
        <v>2005</v>
      </c>
      <c r="F521" s="125">
        <v>546790</v>
      </c>
      <c r="G521" s="41">
        <v>100</v>
      </c>
      <c r="H521" s="50">
        <f t="shared" si="91"/>
        <v>546790</v>
      </c>
      <c r="I521" s="10">
        <f t="shared" si="90"/>
        <v>0</v>
      </c>
      <c r="J521" s="10">
        <f t="shared" si="92"/>
        <v>272.71321695760599</v>
      </c>
      <c r="K521" s="10">
        <f t="shared" si="93"/>
        <v>705.13103240145233</v>
      </c>
      <c r="L521" s="10">
        <f t="shared" si="94"/>
        <v>1182930.2871158491</v>
      </c>
      <c r="M521" s="10"/>
      <c r="N521" s="72">
        <f t="shared" si="89"/>
        <v>1182930.2871158491</v>
      </c>
    </row>
    <row r="522" spans="1:14" x14ac:dyDescent="0.25">
      <c r="A522" s="67"/>
      <c r="B522" s="51" t="s">
        <v>363</v>
      </c>
      <c r="C522" s="35">
        <v>4</v>
      </c>
      <c r="D522" s="55">
        <v>71.106899999999996</v>
      </c>
      <c r="E522" s="128">
        <v>4131</v>
      </c>
      <c r="F522" s="125">
        <v>1665360</v>
      </c>
      <c r="G522" s="41">
        <v>100</v>
      </c>
      <c r="H522" s="50">
        <f t="shared" si="91"/>
        <v>1665360</v>
      </c>
      <c r="I522" s="10">
        <f t="shared" si="90"/>
        <v>0</v>
      </c>
      <c r="J522" s="10">
        <f t="shared" si="92"/>
        <v>403.13725490196077</v>
      </c>
      <c r="K522" s="10">
        <f t="shared" si="93"/>
        <v>574.70699445709761</v>
      </c>
      <c r="L522" s="10">
        <f t="shared" si="94"/>
        <v>1469970.8892258347</v>
      </c>
      <c r="M522" s="10"/>
      <c r="N522" s="72">
        <f t="shared" si="89"/>
        <v>1469970.8892258347</v>
      </c>
    </row>
    <row r="523" spans="1:14" x14ac:dyDescent="0.25">
      <c r="A523" s="67"/>
      <c r="B523" s="51" t="s">
        <v>260</v>
      </c>
      <c r="C523" s="35">
        <v>4</v>
      </c>
      <c r="D523" s="55">
        <v>30.144199999999998</v>
      </c>
      <c r="E523" s="128">
        <v>1724</v>
      </c>
      <c r="F523" s="125">
        <v>413430</v>
      </c>
      <c r="G523" s="41">
        <v>100</v>
      </c>
      <c r="H523" s="50">
        <f t="shared" si="91"/>
        <v>413430</v>
      </c>
      <c r="I523" s="10">
        <f t="shared" si="90"/>
        <v>0</v>
      </c>
      <c r="J523" s="10">
        <f t="shared" si="92"/>
        <v>239.80858468677494</v>
      </c>
      <c r="K523" s="10">
        <f t="shared" si="93"/>
        <v>738.03566467228347</v>
      </c>
      <c r="L523" s="10">
        <f t="shared" si="94"/>
        <v>1200461.4631674134</v>
      </c>
      <c r="M523" s="10"/>
      <c r="N523" s="72">
        <f t="shared" si="89"/>
        <v>1200461.4631674134</v>
      </c>
    </row>
    <row r="524" spans="1:14" x14ac:dyDescent="0.25">
      <c r="A524" s="67"/>
      <c r="B524" s="51" t="s">
        <v>285</v>
      </c>
      <c r="C524" s="35">
        <v>4</v>
      </c>
      <c r="D524" s="55">
        <v>36.931599999999996</v>
      </c>
      <c r="E524" s="128">
        <v>1820</v>
      </c>
      <c r="F524" s="125">
        <v>309720</v>
      </c>
      <c r="G524" s="41">
        <v>100</v>
      </c>
      <c r="H524" s="50">
        <f t="shared" si="91"/>
        <v>309720</v>
      </c>
      <c r="I524" s="10">
        <f t="shared" si="90"/>
        <v>0</v>
      </c>
      <c r="J524" s="10">
        <f t="shared" si="92"/>
        <v>170.17582417582418</v>
      </c>
      <c r="K524" s="10">
        <f t="shared" si="93"/>
        <v>807.66842518323415</v>
      </c>
      <c r="L524" s="10">
        <f t="shared" si="94"/>
        <v>1319216.7070895399</v>
      </c>
      <c r="M524" s="10"/>
      <c r="N524" s="72">
        <f t="shared" si="89"/>
        <v>1319216.7070895399</v>
      </c>
    </row>
    <row r="525" spans="1:14" x14ac:dyDescent="0.25">
      <c r="A525" s="67"/>
      <c r="B525" s="4"/>
      <c r="C525" s="4"/>
      <c r="D525" s="55">
        <v>0</v>
      </c>
      <c r="E525" s="130"/>
      <c r="F525" s="73"/>
      <c r="G525" s="41"/>
      <c r="H525" s="73"/>
      <c r="I525" s="74"/>
      <c r="J525" s="74"/>
      <c r="K525" s="10"/>
      <c r="L525" s="10"/>
      <c r="M525" s="10"/>
      <c r="N525" s="72"/>
    </row>
    <row r="526" spans="1:14" x14ac:dyDescent="0.25">
      <c r="A526" s="70" t="s">
        <v>298</v>
      </c>
      <c r="B526" s="43" t="s">
        <v>2</v>
      </c>
      <c r="C526" s="44"/>
      <c r="D526" s="3">
        <v>1472.1347000000003</v>
      </c>
      <c r="E526" s="131">
        <f>E527</f>
        <v>109465</v>
      </c>
      <c r="F526" s="37">
        <v>0</v>
      </c>
      <c r="G526" s="41"/>
      <c r="H526" s="37">
        <f>H528</f>
        <v>9537920</v>
      </c>
      <c r="I526" s="8">
        <f>I528</f>
        <v>-9537920</v>
      </c>
      <c r="J526" s="8"/>
      <c r="K526" s="10"/>
      <c r="L526" s="10"/>
      <c r="M526" s="9">
        <f>M528</f>
        <v>63588738.107840389</v>
      </c>
      <c r="N526" s="68">
        <f t="shared" si="89"/>
        <v>63588738.107840389</v>
      </c>
    </row>
    <row r="527" spans="1:14" x14ac:dyDescent="0.25">
      <c r="A527" s="70" t="s">
        <v>298</v>
      </c>
      <c r="B527" s="43" t="s">
        <v>3</v>
      </c>
      <c r="C527" s="44"/>
      <c r="D527" s="3">
        <v>1472.1347000000003</v>
      </c>
      <c r="E527" s="131">
        <f>SUM(E529:E567)</f>
        <v>109465</v>
      </c>
      <c r="F527" s="37">
        <f>SUM(F529:F567)</f>
        <v>70565420</v>
      </c>
      <c r="G527" s="41"/>
      <c r="H527" s="37">
        <f>SUM(H529:H567)</f>
        <v>51489580</v>
      </c>
      <c r="I527" s="8">
        <f>SUM(I529:I567)</f>
        <v>19075840</v>
      </c>
      <c r="J527" s="8"/>
      <c r="K527" s="10"/>
      <c r="L527" s="8">
        <f>SUM(L529:L567)</f>
        <v>49293183.26368361</v>
      </c>
      <c r="M527" s="10"/>
      <c r="N527" s="68">
        <f t="shared" si="89"/>
        <v>49293183.26368361</v>
      </c>
    </row>
    <row r="528" spans="1:14" x14ac:dyDescent="0.25">
      <c r="A528" s="67"/>
      <c r="B528" s="51" t="s">
        <v>26</v>
      </c>
      <c r="C528" s="35">
        <v>2</v>
      </c>
      <c r="D528" s="55">
        <v>0</v>
      </c>
      <c r="E528" s="134"/>
      <c r="F528" s="50">
        <v>0</v>
      </c>
      <c r="G528" s="41">
        <v>25</v>
      </c>
      <c r="H528" s="50">
        <f>F547*G528/100</f>
        <v>9537920</v>
      </c>
      <c r="I528" s="10">
        <f t="shared" ref="I528:I567" si="95">F528-H528</f>
        <v>-9537920</v>
      </c>
      <c r="J528" s="10"/>
      <c r="K528" s="10"/>
      <c r="L528" s="10"/>
      <c r="M528" s="10">
        <f>($L$7*$L$8*E526/$L$10)+($L$7*$L$9*D526/$L$11)</f>
        <v>63588738.107840389</v>
      </c>
      <c r="N528" s="72">
        <f t="shared" si="89"/>
        <v>63588738.107840389</v>
      </c>
    </row>
    <row r="529" spans="1:14" x14ac:dyDescent="0.25">
      <c r="A529" s="67"/>
      <c r="B529" s="51" t="s">
        <v>364</v>
      </c>
      <c r="C529" s="35">
        <v>4</v>
      </c>
      <c r="D529" s="55">
        <v>29.834200000000003</v>
      </c>
      <c r="E529" s="128">
        <v>1581</v>
      </c>
      <c r="F529" s="125">
        <v>243390</v>
      </c>
      <c r="G529" s="41">
        <v>100</v>
      </c>
      <c r="H529" s="50">
        <f t="shared" ref="H529:H567" si="96">F529*G529/100</f>
        <v>243390</v>
      </c>
      <c r="I529" s="10">
        <f t="shared" si="95"/>
        <v>0</v>
      </c>
      <c r="J529" s="10">
        <f t="shared" ref="J529:J567" si="97">F529/E529</f>
        <v>153.94686907020872</v>
      </c>
      <c r="K529" s="10">
        <f t="shared" ref="K529:K567" si="98">$J$11*$J$19-J529</f>
        <v>823.89738028884972</v>
      </c>
      <c r="L529" s="10">
        <f t="shared" ref="L529:L567" si="99">IF(K529&gt;0,$J$7*$J$8*(K529/$K$19),0)+$J$7*$J$9*(E529/$E$19)+$J$7*$J$10*(D529/$D$19)</f>
        <v>1281566.7373184396</v>
      </c>
      <c r="M529" s="10"/>
      <c r="N529" s="72">
        <f t="shared" si="89"/>
        <v>1281566.7373184396</v>
      </c>
    </row>
    <row r="530" spans="1:14" x14ac:dyDescent="0.25">
      <c r="A530" s="67"/>
      <c r="B530" s="51" t="s">
        <v>365</v>
      </c>
      <c r="C530" s="35">
        <v>4</v>
      </c>
      <c r="D530" s="55">
        <v>53.624000000000002</v>
      </c>
      <c r="E530" s="128">
        <v>2587</v>
      </c>
      <c r="F530" s="125">
        <v>817980</v>
      </c>
      <c r="G530" s="41">
        <v>100</v>
      </c>
      <c r="H530" s="50">
        <f t="shared" si="96"/>
        <v>817980</v>
      </c>
      <c r="I530" s="10">
        <f t="shared" si="95"/>
        <v>0</v>
      </c>
      <c r="J530" s="10">
        <f t="shared" si="97"/>
        <v>316.18863548511791</v>
      </c>
      <c r="K530" s="10">
        <f t="shared" si="98"/>
        <v>661.65561387394041</v>
      </c>
      <c r="L530" s="10">
        <f t="shared" si="99"/>
        <v>1307793.5725365279</v>
      </c>
      <c r="M530" s="10"/>
      <c r="N530" s="72">
        <f t="shared" si="89"/>
        <v>1307793.5725365279</v>
      </c>
    </row>
    <row r="531" spans="1:14" x14ac:dyDescent="0.25">
      <c r="A531" s="67"/>
      <c r="B531" s="51" t="s">
        <v>366</v>
      </c>
      <c r="C531" s="35">
        <v>4</v>
      </c>
      <c r="D531" s="55">
        <v>39.252299999999998</v>
      </c>
      <c r="E531" s="128">
        <v>2525</v>
      </c>
      <c r="F531" s="125">
        <v>479410</v>
      </c>
      <c r="G531" s="41">
        <v>100</v>
      </c>
      <c r="H531" s="50">
        <f t="shared" si="96"/>
        <v>479410</v>
      </c>
      <c r="I531" s="10">
        <f t="shared" si="95"/>
        <v>0</v>
      </c>
      <c r="J531" s="10">
        <f t="shared" si="97"/>
        <v>189.86534653465347</v>
      </c>
      <c r="K531" s="10">
        <f t="shared" si="98"/>
        <v>787.97890282440494</v>
      </c>
      <c r="L531" s="10">
        <f t="shared" si="99"/>
        <v>1396405.4957798831</v>
      </c>
      <c r="M531" s="10"/>
      <c r="N531" s="72">
        <f t="shared" si="89"/>
        <v>1396405.4957798831</v>
      </c>
    </row>
    <row r="532" spans="1:14" x14ac:dyDescent="0.25">
      <c r="A532" s="67"/>
      <c r="B532" s="51" t="s">
        <v>367</v>
      </c>
      <c r="C532" s="35">
        <v>4</v>
      </c>
      <c r="D532" s="55">
        <v>36.294200000000004</v>
      </c>
      <c r="E532" s="128">
        <v>2422</v>
      </c>
      <c r="F532" s="125">
        <v>837520</v>
      </c>
      <c r="G532" s="41">
        <v>100</v>
      </c>
      <c r="H532" s="50">
        <f t="shared" si="96"/>
        <v>837520</v>
      </c>
      <c r="I532" s="10">
        <f t="shared" si="95"/>
        <v>0</v>
      </c>
      <c r="J532" s="10">
        <f t="shared" si="97"/>
        <v>345.79686209744011</v>
      </c>
      <c r="K532" s="10">
        <f t="shared" si="98"/>
        <v>632.04738726161827</v>
      </c>
      <c r="L532" s="10">
        <f t="shared" si="99"/>
        <v>1189126.4441309616</v>
      </c>
      <c r="M532" s="10"/>
      <c r="N532" s="72">
        <f t="shared" si="89"/>
        <v>1189126.4441309616</v>
      </c>
    </row>
    <row r="533" spans="1:14" x14ac:dyDescent="0.25">
      <c r="A533" s="67"/>
      <c r="B533" s="51" t="s">
        <v>368</v>
      </c>
      <c r="C533" s="35">
        <v>4</v>
      </c>
      <c r="D533" s="55">
        <v>37.5411</v>
      </c>
      <c r="E533" s="128">
        <v>3430</v>
      </c>
      <c r="F533" s="125">
        <v>933590</v>
      </c>
      <c r="G533" s="41">
        <v>100</v>
      </c>
      <c r="H533" s="50">
        <f t="shared" si="96"/>
        <v>933590</v>
      </c>
      <c r="I533" s="10">
        <f t="shared" si="95"/>
        <v>0</v>
      </c>
      <c r="J533" s="10">
        <f t="shared" si="97"/>
        <v>272.18367346938777</v>
      </c>
      <c r="K533" s="10">
        <f t="shared" si="98"/>
        <v>705.66057588967055</v>
      </c>
      <c r="L533" s="10">
        <f t="shared" si="99"/>
        <v>1411597.3596258939</v>
      </c>
      <c r="M533" s="10"/>
      <c r="N533" s="72">
        <f t="shared" si="89"/>
        <v>1411597.3596258939</v>
      </c>
    </row>
    <row r="534" spans="1:14" x14ac:dyDescent="0.25">
      <c r="A534" s="67"/>
      <c r="B534" s="51" t="s">
        <v>793</v>
      </c>
      <c r="C534" s="35">
        <v>4</v>
      </c>
      <c r="D534" s="55">
        <v>49.182700000000004</v>
      </c>
      <c r="E534" s="128">
        <v>3364</v>
      </c>
      <c r="F534" s="125">
        <v>751690</v>
      </c>
      <c r="G534" s="41">
        <v>100</v>
      </c>
      <c r="H534" s="50">
        <f t="shared" si="96"/>
        <v>751690</v>
      </c>
      <c r="I534" s="10">
        <f t="shared" si="95"/>
        <v>0</v>
      </c>
      <c r="J534" s="10">
        <f t="shared" si="97"/>
        <v>223.45124851367419</v>
      </c>
      <c r="K534" s="10">
        <f t="shared" si="98"/>
        <v>754.39300084538422</v>
      </c>
      <c r="L534" s="10">
        <f t="shared" si="99"/>
        <v>1502130.2842011913</v>
      </c>
      <c r="M534" s="10"/>
      <c r="N534" s="72">
        <f t="shared" si="89"/>
        <v>1502130.2842011913</v>
      </c>
    </row>
    <row r="535" spans="1:14" x14ac:dyDescent="0.25">
      <c r="A535" s="67"/>
      <c r="B535" s="51" t="s">
        <v>369</v>
      </c>
      <c r="C535" s="35">
        <v>4</v>
      </c>
      <c r="D535" s="55">
        <v>52.974400000000003</v>
      </c>
      <c r="E535" s="128">
        <v>2320</v>
      </c>
      <c r="F535" s="125">
        <v>532880</v>
      </c>
      <c r="G535" s="41">
        <v>100</v>
      </c>
      <c r="H535" s="50">
        <f t="shared" si="96"/>
        <v>532880</v>
      </c>
      <c r="I535" s="10">
        <f t="shared" si="95"/>
        <v>0</v>
      </c>
      <c r="J535" s="10">
        <f t="shared" si="97"/>
        <v>229.68965517241378</v>
      </c>
      <c r="K535" s="10">
        <f t="shared" si="98"/>
        <v>748.15459418664454</v>
      </c>
      <c r="L535" s="10">
        <f t="shared" si="99"/>
        <v>1372249.147327902</v>
      </c>
      <c r="M535" s="10"/>
      <c r="N535" s="72">
        <f t="shared" si="89"/>
        <v>1372249.147327902</v>
      </c>
    </row>
    <row r="536" spans="1:14" x14ac:dyDescent="0.25">
      <c r="A536" s="67"/>
      <c r="B536" s="51" t="s">
        <v>370</v>
      </c>
      <c r="C536" s="35">
        <v>4</v>
      </c>
      <c r="D536" s="55">
        <v>20.2178</v>
      </c>
      <c r="E536" s="128">
        <v>1572</v>
      </c>
      <c r="F536" s="125">
        <v>313530</v>
      </c>
      <c r="G536" s="41">
        <v>100</v>
      </c>
      <c r="H536" s="50">
        <f t="shared" si="96"/>
        <v>313530</v>
      </c>
      <c r="I536" s="10">
        <f t="shared" si="95"/>
        <v>0</v>
      </c>
      <c r="J536" s="10">
        <f t="shared" si="97"/>
        <v>199.44656488549617</v>
      </c>
      <c r="K536" s="10">
        <f t="shared" si="98"/>
        <v>778.39768447356221</v>
      </c>
      <c r="L536" s="10">
        <f t="shared" si="99"/>
        <v>1192334.7996781834</v>
      </c>
      <c r="M536" s="10"/>
      <c r="N536" s="72">
        <f t="shared" si="89"/>
        <v>1192334.7996781834</v>
      </c>
    </row>
    <row r="537" spans="1:14" x14ac:dyDescent="0.25">
      <c r="A537" s="67"/>
      <c r="B537" s="51" t="s">
        <v>371</v>
      </c>
      <c r="C537" s="35">
        <v>4</v>
      </c>
      <c r="D537" s="55">
        <v>136.13749999999999</v>
      </c>
      <c r="E537" s="128">
        <v>9791</v>
      </c>
      <c r="F537" s="125">
        <v>3417650</v>
      </c>
      <c r="G537" s="41">
        <v>100</v>
      </c>
      <c r="H537" s="50">
        <f t="shared" si="96"/>
        <v>3417650</v>
      </c>
      <c r="I537" s="10">
        <f t="shared" si="95"/>
        <v>0</v>
      </c>
      <c r="J537" s="10">
        <f t="shared" si="97"/>
        <v>349.06036155653152</v>
      </c>
      <c r="K537" s="10">
        <f t="shared" si="98"/>
        <v>628.78388780252681</v>
      </c>
      <c r="L537" s="10">
        <f t="shared" si="99"/>
        <v>2505874.5039795511</v>
      </c>
      <c r="M537" s="10"/>
      <c r="N537" s="72">
        <f t="shared" si="89"/>
        <v>2505874.5039795511</v>
      </c>
    </row>
    <row r="538" spans="1:14" x14ac:dyDescent="0.25">
      <c r="A538" s="67"/>
      <c r="B538" s="51" t="s">
        <v>372</v>
      </c>
      <c r="C538" s="35">
        <v>4</v>
      </c>
      <c r="D538" s="55">
        <v>13.699300000000001</v>
      </c>
      <c r="E538" s="128">
        <v>1264</v>
      </c>
      <c r="F538" s="125">
        <v>239550</v>
      </c>
      <c r="G538" s="41">
        <v>100</v>
      </c>
      <c r="H538" s="50">
        <f t="shared" si="96"/>
        <v>239550</v>
      </c>
      <c r="I538" s="10">
        <f t="shared" si="95"/>
        <v>0</v>
      </c>
      <c r="J538" s="10">
        <f t="shared" si="97"/>
        <v>189.51740506329114</v>
      </c>
      <c r="K538" s="10">
        <f t="shared" si="98"/>
        <v>788.32684429576727</v>
      </c>
      <c r="L538" s="10">
        <f t="shared" si="99"/>
        <v>1140365.028897647</v>
      </c>
      <c r="M538" s="10"/>
      <c r="N538" s="72">
        <f t="shared" si="89"/>
        <v>1140365.028897647</v>
      </c>
    </row>
    <row r="539" spans="1:14" x14ac:dyDescent="0.25">
      <c r="A539" s="67"/>
      <c r="B539" s="51" t="s">
        <v>373</v>
      </c>
      <c r="C539" s="35">
        <v>4</v>
      </c>
      <c r="D539" s="55">
        <v>30.762199999999996</v>
      </c>
      <c r="E539" s="128">
        <v>2123</v>
      </c>
      <c r="F539" s="125">
        <v>433290</v>
      </c>
      <c r="G539" s="41">
        <v>100</v>
      </c>
      <c r="H539" s="50">
        <f t="shared" si="96"/>
        <v>433290</v>
      </c>
      <c r="I539" s="10">
        <f t="shared" si="95"/>
        <v>0</v>
      </c>
      <c r="J539" s="10">
        <f t="shared" si="97"/>
        <v>204.09326424870466</v>
      </c>
      <c r="K539" s="10">
        <f t="shared" si="98"/>
        <v>773.75098511035367</v>
      </c>
      <c r="L539" s="10">
        <f t="shared" si="99"/>
        <v>1296697.4173587183</v>
      </c>
      <c r="M539" s="10"/>
      <c r="N539" s="72">
        <f t="shared" si="89"/>
        <v>1296697.4173587183</v>
      </c>
    </row>
    <row r="540" spans="1:14" x14ac:dyDescent="0.25">
      <c r="A540" s="67"/>
      <c r="B540" s="51" t="s">
        <v>374</v>
      </c>
      <c r="C540" s="35">
        <v>4</v>
      </c>
      <c r="D540" s="55">
        <v>61.717500000000001</v>
      </c>
      <c r="E540" s="128">
        <v>4372</v>
      </c>
      <c r="F540" s="125">
        <v>1025160</v>
      </c>
      <c r="G540" s="41">
        <v>100</v>
      </c>
      <c r="H540" s="50">
        <f t="shared" si="96"/>
        <v>1025160</v>
      </c>
      <c r="I540" s="10">
        <f t="shared" si="95"/>
        <v>0</v>
      </c>
      <c r="J540" s="10">
        <f t="shared" si="97"/>
        <v>234.48307410795974</v>
      </c>
      <c r="K540" s="10">
        <f t="shared" si="98"/>
        <v>743.36117525109864</v>
      </c>
      <c r="L540" s="10">
        <f t="shared" si="99"/>
        <v>1665771.1638686731</v>
      </c>
      <c r="M540" s="10"/>
      <c r="N540" s="72">
        <f t="shared" si="89"/>
        <v>1665771.1638686731</v>
      </c>
    </row>
    <row r="541" spans="1:14" x14ac:dyDescent="0.25">
      <c r="A541" s="67"/>
      <c r="B541" s="51" t="s">
        <v>375</v>
      </c>
      <c r="C541" s="35">
        <v>4</v>
      </c>
      <c r="D541" s="55">
        <v>30.177800000000001</v>
      </c>
      <c r="E541" s="128">
        <v>1748</v>
      </c>
      <c r="F541" s="125">
        <v>442810</v>
      </c>
      <c r="G541" s="41">
        <v>100</v>
      </c>
      <c r="H541" s="50">
        <f t="shared" si="96"/>
        <v>442810</v>
      </c>
      <c r="I541" s="10">
        <f t="shared" si="95"/>
        <v>0</v>
      </c>
      <c r="J541" s="10">
        <f t="shared" si="97"/>
        <v>253.32379862700228</v>
      </c>
      <c r="K541" s="10">
        <f t="shared" si="98"/>
        <v>724.52045073205613</v>
      </c>
      <c r="L541" s="10">
        <f t="shared" si="99"/>
        <v>1187834.7534483487</v>
      </c>
      <c r="M541" s="10"/>
      <c r="N541" s="72">
        <f t="shared" si="89"/>
        <v>1187834.7534483487</v>
      </c>
    </row>
    <row r="542" spans="1:14" x14ac:dyDescent="0.25">
      <c r="A542" s="67"/>
      <c r="B542" s="51" t="s">
        <v>376</v>
      </c>
      <c r="C542" s="35">
        <v>4</v>
      </c>
      <c r="D542" s="55">
        <v>51.029200000000003</v>
      </c>
      <c r="E542" s="128">
        <v>4127</v>
      </c>
      <c r="F542" s="125">
        <v>788730</v>
      </c>
      <c r="G542" s="41">
        <v>100</v>
      </c>
      <c r="H542" s="50">
        <f t="shared" si="96"/>
        <v>788730</v>
      </c>
      <c r="I542" s="10">
        <f t="shared" si="95"/>
        <v>0</v>
      </c>
      <c r="J542" s="10">
        <f t="shared" si="97"/>
        <v>191.11461109764963</v>
      </c>
      <c r="K542" s="10">
        <f t="shared" si="98"/>
        <v>786.72963826140881</v>
      </c>
      <c r="L542" s="10">
        <f t="shared" si="99"/>
        <v>1646302.8465739866</v>
      </c>
      <c r="M542" s="10"/>
      <c r="N542" s="72">
        <f t="shared" si="89"/>
        <v>1646302.8465739866</v>
      </c>
    </row>
    <row r="543" spans="1:14" x14ac:dyDescent="0.25">
      <c r="A543" s="67"/>
      <c r="B543" s="51" t="s">
        <v>377</v>
      </c>
      <c r="C543" s="35">
        <v>4</v>
      </c>
      <c r="D543" s="55">
        <v>17.363900000000001</v>
      </c>
      <c r="E543" s="128">
        <v>1438</v>
      </c>
      <c r="F543" s="125">
        <v>373820</v>
      </c>
      <c r="G543" s="41">
        <v>100</v>
      </c>
      <c r="H543" s="50">
        <f t="shared" si="96"/>
        <v>373820</v>
      </c>
      <c r="I543" s="10">
        <f t="shared" si="95"/>
        <v>0</v>
      </c>
      <c r="J543" s="10">
        <f t="shared" si="97"/>
        <v>259.95827538247568</v>
      </c>
      <c r="K543" s="10">
        <f t="shared" si="98"/>
        <v>717.8859739765827</v>
      </c>
      <c r="L543" s="10">
        <f t="shared" si="99"/>
        <v>1093491.8378978905</v>
      </c>
      <c r="M543" s="10"/>
      <c r="N543" s="72">
        <f t="shared" si="89"/>
        <v>1093491.8378978905</v>
      </c>
    </row>
    <row r="544" spans="1:14" x14ac:dyDescent="0.25">
      <c r="A544" s="67"/>
      <c r="B544" s="51" t="s">
        <v>378</v>
      </c>
      <c r="C544" s="35">
        <v>4</v>
      </c>
      <c r="D544" s="55">
        <v>21.911300000000004</v>
      </c>
      <c r="E544" s="128">
        <v>1897</v>
      </c>
      <c r="F544" s="125">
        <v>562160</v>
      </c>
      <c r="G544" s="41">
        <v>100</v>
      </c>
      <c r="H544" s="50">
        <f t="shared" si="96"/>
        <v>562160</v>
      </c>
      <c r="I544" s="10">
        <f t="shared" si="95"/>
        <v>0</v>
      </c>
      <c r="J544" s="10">
        <f t="shared" si="97"/>
        <v>296.34159198734847</v>
      </c>
      <c r="K544" s="10">
        <f t="shared" si="98"/>
        <v>681.50265737170992</v>
      </c>
      <c r="L544" s="10">
        <f t="shared" si="99"/>
        <v>1126987.8672058962</v>
      </c>
      <c r="M544" s="10"/>
      <c r="N544" s="72">
        <f t="shared" si="89"/>
        <v>1126987.8672058962</v>
      </c>
    </row>
    <row r="545" spans="1:16" x14ac:dyDescent="0.25">
      <c r="A545" s="67"/>
      <c r="B545" s="51" t="s">
        <v>158</v>
      </c>
      <c r="C545" s="35">
        <v>4</v>
      </c>
      <c r="D545" s="55">
        <v>17.215700000000002</v>
      </c>
      <c r="E545" s="128">
        <v>911</v>
      </c>
      <c r="F545" s="125">
        <v>591310</v>
      </c>
      <c r="G545" s="41">
        <v>100</v>
      </c>
      <c r="H545" s="50">
        <f t="shared" si="96"/>
        <v>591310</v>
      </c>
      <c r="I545" s="10">
        <f t="shared" si="95"/>
        <v>0</v>
      </c>
      <c r="J545" s="10">
        <f t="shared" si="97"/>
        <v>649.0779363336992</v>
      </c>
      <c r="K545" s="10">
        <f t="shared" si="98"/>
        <v>328.76631302535918</v>
      </c>
      <c r="L545" s="10">
        <f t="shared" si="99"/>
        <v>567046.12569054426</v>
      </c>
      <c r="M545" s="10"/>
      <c r="N545" s="72">
        <f t="shared" si="89"/>
        <v>567046.12569054426</v>
      </c>
    </row>
    <row r="546" spans="1:16" x14ac:dyDescent="0.25">
      <c r="A546" s="67"/>
      <c r="B546" s="51" t="s">
        <v>379</v>
      </c>
      <c r="C546" s="35">
        <v>4</v>
      </c>
      <c r="D546" s="55">
        <v>31.447900000000001</v>
      </c>
      <c r="E546" s="128">
        <v>2441</v>
      </c>
      <c r="F546" s="125">
        <v>577460</v>
      </c>
      <c r="G546" s="41">
        <v>100</v>
      </c>
      <c r="H546" s="50">
        <f t="shared" si="96"/>
        <v>577460</v>
      </c>
      <c r="I546" s="10">
        <f t="shared" si="95"/>
        <v>0</v>
      </c>
      <c r="J546" s="10">
        <f t="shared" si="97"/>
        <v>236.56698074559606</v>
      </c>
      <c r="K546" s="10">
        <f t="shared" si="98"/>
        <v>741.2772686134623</v>
      </c>
      <c r="L546" s="10">
        <f t="shared" si="99"/>
        <v>1302497.2751203871</v>
      </c>
      <c r="M546" s="10"/>
      <c r="N546" s="72">
        <f t="shared" si="89"/>
        <v>1302497.2751203871</v>
      </c>
    </row>
    <row r="547" spans="1:16" x14ac:dyDescent="0.25">
      <c r="A547" s="67"/>
      <c r="B547" s="51" t="s">
        <v>881</v>
      </c>
      <c r="C547" s="35">
        <v>3</v>
      </c>
      <c r="D547" s="55">
        <v>72.1755</v>
      </c>
      <c r="E547" s="128">
        <v>14701</v>
      </c>
      <c r="F547" s="125">
        <v>38151680</v>
      </c>
      <c r="G547" s="41">
        <v>50</v>
      </c>
      <c r="H547" s="50">
        <f t="shared" si="96"/>
        <v>19075840</v>
      </c>
      <c r="I547" s="10">
        <f t="shared" si="95"/>
        <v>19075840</v>
      </c>
      <c r="J547" s="10">
        <f t="shared" si="97"/>
        <v>2595.1758383783417</v>
      </c>
      <c r="K547" s="10">
        <f t="shared" si="98"/>
        <v>-1617.3315890192835</v>
      </c>
      <c r="L547" s="10">
        <f t="shared" si="99"/>
        <v>2177524.9332138337</v>
      </c>
      <c r="M547" s="10"/>
      <c r="N547" s="72">
        <f t="shared" si="89"/>
        <v>2177524.9332138337</v>
      </c>
    </row>
    <row r="548" spans="1:16" x14ac:dyDescent="0.25">
      <c r="A548" s="67"/>
      <c r="B548" s="51" t="s">
        <v>380</v>
      </c>
      <c r="C548" s="35">
        <v>4</v>
      </c>
      <c r="D548" s="55">
        <v>13.830499999999999</v>
      </c>
      <c r="E548" s="128">
        <v>983</v>
      </c>
      <c r="F548" s="125">
        <v>393660</v>
      </c>
      <c r="G548" s="41">
        <v>100</v>
      </c>
      <c r="H548" s="50">
        <f t="shared" si="96"/>
        <v>393660</v>
      </c>
      <c r="I548" s="10">
        <f t="shared" si="95"/>
        <v>0</v>
      </c>
      <c r="J548" s="10">
        <f t="shared" si="97"/>
        <v>400.46795523906411</v>
      </c>
      <c r="K548" s="10">
        <f t="shared" si="98"/>
        <v>577.37629411999433</v>
      </c>
      <c r="L548" s="10">
        <f t="shared" si="99"/>
        <v>856341.05917218991</v>
      </c>
      <c r="M548" s="10"/>
      <c r="N548" s="72">
        <f t="shared" si="89"/>
        <v>856341.05917218991</v>
      </c>
    </row>
    <row r="549" spans="1:16" x14ac:dyDescent="0.25">
      <c r="A549" s="67"/>
      <c r="B549" s="51" t="s">
        <v>381</v>
      </c>
      <c r="C549" s="35">
        <v>4</v>
      </c>
      <c r="D549" s="55">
        <v>89.205900000000014</v>
      </c>
      <c r="E549" s="128">
        <v>5428</v>
      </c>
      <c r="F549" s="125">
        <v>2821700</v>
      </c>
      <c r="G549" s="41">
        <v>100</v>
      </c>
      <c r="H549" s="50">
        <f t="shared" si="96"/>
        <v>2821700</v>
      </c>
      <c r="I549" s="10">
        <f t="shared" si="95"/>
        <v>0</v>
      </c>
      <c r="J549" s="10">
        <f t="shared" si="97"/>
        <v>519.84156226971265</v>
      </c>
      <c r="K549" s="10">
        <f t="shared" si="98"/>
        <v>458.00268708934573</v>
      </c>
      <c r="L549" s="10">
        <f t="shared" si="99"/>
        <v>1567183.7571965368</v>
      </c>
      <c r="M549" s="10"/>
      <c r="N549" s="72">
        <f t="shared" si="89"/>
        <v>1567183.7571965368</v>
      </c>
    </row>
    <row r="550" spans="1:16" x14ac:dyDescent="0.25">
      <c r="A550" s="67"/>
      <c r="B550" s="51" t="s">
        <v>382</v>
      </c>
      <c r="C550" s="35">
        <v>4</v>
      </c>
      <c r="D550" s="55">
        <v>28.287100000000002</v>
      </c>
      <c r="E550" s="128">
        <v>2012</v>
      </c>
      <c r="F550" s="125">
        <v>4753970</v>
      </c>
      <c r="G550" s="41">
        <v>100</v>
      </c>
      <c r="H550" s="50">
        <f t="shared" si="96"/>
        <v>4753970</v>
      </c>
      <c r="I550" s="10">
        <f t="shared" si="95"/>
        <v>0</v>
      </c>
      <c r="J550" s="10">
        <f t="shared" si="97"/>
        <v>2362.8081510934394</v>
      </c>
      <c r="K550" s="10">
        <f t="shared" si="98"/>
        <v>-1384.9639017343811</v>
      </c>
      <c r="L550" s="10">
        <f t="shared" si="99"/>
        <v>364258.98672893777</v>
      </c>
      <c r="M550" s="10"/>
      <c r="N550" s="72">
        <f t="shared" si="89"/>
        <v>364258.98672893777</v>
      </c>
    </row>
    <row r="551" spans="1:16" x14ac:dyDescent="0.25">
      <c r="A551" s="67"/>
      <c r="B551" s="51" t="s">
        <v>383</v>
      </c>
      <c r="C551" s="35">
        <v>4</v>
      </c>
      <c r="D551" s="55">
        <v>44.047899999999998</v>
      </c>
      <c r="E551" s="128">
        <v>3643</v>
      </c>
      <c r="F551" s="125">
        <v>1725660</v>
      </c>
      <c r="G551" s="41">
        <v>100</v>
      </c>
      <c r="H551" s="50">
        <f t="shared" si="96"/>
        <v>1725660</v>
      </c>
      <c r="I551" s="10">
        <f t="shared" si="95"/>
        <v>0</v>
      </c>
      <c r="J551" s="10">
        <f t="shared" si="97"/>
        <v>473.69201207795771</v>
      </c>
      <c r="K551" s="10">
        <f t="shared" si="98"/>
        <v>504.15223728110067</v>
      </c>
      <c r="L551" s="10">
        <f t="shared" si="99"/>
        <v>1226052.3624945814</v>
      </c>
      <c r="M551" s="10"/>
      <c r="N551" s="72">
        <f t="shared" si="89"/>
        <v>1226052.3624945814</v>
      </c>
    </row>
    <row r="552" spans="1:16" x14ac:dyDescent="0.25">
      <c r="A552" s="67"/>
      <c r="B552" s="51" t="s">
        <v>384</v>
      </c>
      <c r="C552" s="35">
        <v>4</v>
      </c>
      <c r="D552" s="55">
        <v>45.811300000000003</v>
      </c>
      <c r="E552" s="128">
        <v>2444</v>
      </c>
      <c r="F552" s="125">
        <v>648680</v>
      </c>
      <c r="G552" s="41">
        <v>100</v>
      </c>
      <c r="H552" s="50">
        <f t="shared" si="96"/>
        <v>648680</v>
      </c>
      <c r="I552" s="10">
        <f t="shared" si="95"/>
        <v>0</v>
      </c>
      <c r="J552" s="10">
        <f t="shared" si="97"/>
        <v>265.41734860883798</v>
      </c>
      <c r="K552" s="10">
        <f t="shared" si="98"/>
        <v>712.4269007502204</v>
      </c>
      <c r="L552" s="10">
        <f t="shared" si="99"/>
        <v>1320676.0284002237</v>
      </c>
      <c r="M552" s="10"/>
      <c r="N552" s="72">
        <f t="shared" si="89"/>
        <v>1320676.0284002237</v>
      </c>
    </row>
    <row r="553" spans="1:16" x14ac:dyDescent="0.25">
      <c r="A553" s="67"/>
      <c r="B553" s="51" t="s">
        <v>385</v>
      </c>
      <c r="C553" s="35">
        <v>4</v>
      </c>
      <c r="D553" s="55">
        <v>76.026800000000009</v>
      </c>
      <c r="E553" s="128">
        <v>4899</v>
      </c>
      <c r="F553" s="125">
        <v>1078680</v>
      </c>
      <c r="G553" s="41">
        <v>100</v>
      </c>
      <c r="H553" s="50">
        <f t="shared" si="96"/>
        <v>1078680</v>
      </c>
      <c r="I553" s="10">
        <f t="shared" si="95"/>
        <v>0</v>
      </c>
      <c r="J553" s="10">
        <f t="shared" si="97"/>
        <v>220.1837109614207</v>
      </c>
      <c r="K553" s="10">
        <f t="shared" si="98"/>
        <v>757.66053839763765</v>
      </c>
      <c r="L553" s="10">
        <f t="shared" si="99"/>
        <v>1802808.8275734382</v>
      </c>
      <c r="M553" s="10"/>
      <c r="N553" s="72">
        <f t="shared" si="89"/>
        <v>1802808.8275734382</v>
      </c>
    </row>
    <row r="554" spans="1:16" x14ac:dyDescent="0.25">
      <c r="A554" s="67"/>
      <c r="B554" s="51" t="s">
        <v>386</v>
      </c>
      <c r="C554" s="35">
        <v>4</v>
      </c>
      <c r="D554" s="55">
        <v>21.168299999999999</v>
      </c>
      <c r="E554" s="128">
        <v>1211</v>
      </c>
      <c r="F554" s="125">
        <v>745060</v>
      </c>
      <c r="G554" s="41">
        <v>100</v>
      </c>
      <c r="H554" s="50">
        <f t="shared" si="96"/>
        <v>745060</v>
      </c>
      <c r="I554" s="10">
        <f t="shared" si="95"/>
        <v>0</v>
      </c>
      <c r="J554" s="10">
        <f t="shared" si="97"/>
        <v>615.24360033030553</v>
      </c>
      <c r="K554" s="10">
        <f t="shared" si="98"/>
        <v>362.60064902875285</v>
      </c>
      <c r="L554" s="10">
        <f t="shared" si="99"/>
        <v>660155.73174624948</v>
      </c>
      <c r="M554" s="10"/>
      <c r="N554" s="72">
        <f t="shared" si="89"/>
        <v>660155.73174624948</v>
      </c>
    </row>
    <row r="555" spans="1:16" x14ac:dyDescent="0.25">
      <c r="A555" s="67"/>
      <c r="B555" s="51" t="s">
        <v>387</v>
      </c>
      <c r="C555" s="35">
        <v>4</v>
      </c>
      <c r="D555" s="55">
        <v>27.250599999999999</v>
      </c>
      <c r="E555" s="128">
        <v>1772</v>
      </c>
      <c r="F555" s="125">
        <v>420160</v>
      </c>
      <c r="G555" s="41">
        <v>100</v>
      </c>
      <c r="H555" s="50">
        <f t="shared" si="96"/>
        <v>420160</v>
      </c>
      <c r="I555" s="10">
        <f t="shared" si="95"/>
        <v>0</v>
      </c>
      <c r="J555" s="10">
        <f t="shared" si="97"/>
        <v>237.11060948081263</v>
      </c>
      <c r="K555" s="10">
        <f t="shared" si="98"/>
        <v>740.73363987824575</v>
      </c>
      <c r="L555" s="10">
        <f t="shared" si="99"/>
        <v>1199481.2632494471</v>
      </c>
      <c r="M555" s="10"/>
      <c r="N555" s="72">
        <f t="shared" si="89"/>
        <v>1199481.2632494471</v>
      </c>
    </row>
    <row r="556" spans="1:16" x14ac:dyDescent="0.25">
      <c r="A556" s="67"/>
      <c r="B556" s="51" t="s">
        <v>388</v>
      </c>
      <c r="C556" s="35">
        <v>4</v>
      </c>
      <c r="D556" s="55">
        <v>21.5503</v>
      </c>
      <c r="E556" s="128">
        <v>1662</v>
      </c>
      <c r="F556" s="125">
        <v>883170</v>
      </c>
      <c r="G556" s="41">
        <v>100</v>
      </c>
      <c r="H556" s="50">
        <f t="shared" si="96"/>
        <v>883170</v>
      </c>
      <c r="I556" s="10">
        <f t="shared" si="95"/>
        <v>0</v>
      </c>
      <c r="J556" s="10">
        <f t="shared" si="97"/>
        <v>531.38989169675085</v>
      </c>
      <c r="K556" s="10">
        <f t="shared" si="98"/>
        <v>446.45435766230753</v>
      </c>
      <c r="L556" s="10">
        <f t="shared" si="99"/>
        <v>818882.22213135555</v>
      </c>
      <c r="M556" s="10"/>
      <c r="N556" s="72">
        <f t="shared" si="89"/>
        <v>818882.22213135555</v>
      </c>
    </row>
    <row r="557" spans="1:16" x14ac:dyDescent="0.25">
      <c r="A557" s="67"/>
      <c r="B557" s="51" t="s">
        <v>389</v>
      </c>
      <c r="C557" s="35">
        <v>4</v>
      </c>
      <c r="D557" s="55">
        <v>14.727999999999998</v>
      </c>
      <c r="E557" s="128">
        <v>1455</v>
      </c>
      <c r="F557" s="106">
        <v>642360</v>
      </c>
      <c r="G557" s="41">
        <v>100</v>
      </c>
      <c r="H557" s="50">
        <f t="shared" si="96"/>
        <v>642360</v>
      </c>
      <c r="I557" s="10">
        <f t="shared" si="95"/>
        <v>0</v>
      </c>
      <c r="J557" s="10">
        <f t="shared" si="97"/>
        <v>441.48453608247422</v>
      </c>
      <c r="K557" s="10">
        <f t="shared" si="98"/>
        <v>536.35971327658422</v>
      </c>
      <c r="L557" s="10">
        <f t="shared" si="99"/>
        <v>872956.4176929784</v>
      </c>
      <c r="M557" s="10"/>
      <c r="N557" s="72">
        <f t="shared" si="89"/>
        <v>872956.4176929784</v>
      </c>
    </row>
    <row r="558" spans="1:16" x14ac:dyDescent="0.25">
      <c r="A558" s="67"/>
      <c r="B558" s="51" t="s">
        <v>390</v>
      </c>
      <c r="C558" s="35">
        <v>4</v>
      </c>
      <c r="D558" s="55">
        <v>18.566800000000001</v>
      </c>
      <c r="E558" s="128">
        <v>1503</v>
      </c>
      <c r="F558" s="125">
        <v>412930</v>
      </c>
      <c r="G558" s="41">
        <v>100</v>
      </c>
      <c r="H558" s="50">
        <f t="shared" si="96"/>
        <v>412930</v>
      </c>
      <c r="I558" s="10">
        <f t="shared" si="95"/>
        <v>0</v>
      </c>
      <c r="J558" s="10">
        <f t="shared" si="97"/>
        <v>274.73719228210246</v>
      </c>
      <c r="K558" s="10">
        <f t="shared" si="98"/>
        <v>703.10705707695593</v>
      </c>
      <c r="L558" s="10">
        <f t="shared" si="99"/>
        <v>1088936.5080988302</v>
      </c>
      <c r="M558" s="10"/>
      <c r="N558" s="72">
        <f t="shared" si="89"/>
        <v>1088936.5080988302</v>
      </c>
    </row>
    <row r="559" spans="1:16" x14ac:dyDescent="0.25">
      <c r="A559" s="67"/>
      <c r="B559" s="51" t="s">
        <v>209</v>
      </c>
      <c r="C559" s="35">
        <v>4</v>
      </c>
      <c r="D559" s="55">
        <v>27.703899999999997</v>
      </c>
      <c r="E559" s="128">
        <v>2412</v>
      </c>
      <c r="F559" s="125">
        <v>399700</v>
      </c>
      <c r="G559" s="41">
        <v>100</v>
      </c>
      <c r="H559" s="50">
        <f t="shared" si="96"/>
        <v>399700</v>
      </c>
      <c r="I559" s="10">
        <f t="shared" si="95"/>
        <v>0</v>
      </c>
      <c r="J559" s="10">
        <f t="shared" si="97"/>
        <v>165.71310116086235</v>
      </c>
      <c r="K559" s="10">
        <f t="shared" si="98"/>
        <v>812.131148198196</v>
      </c>
      <c r="L559" s="10">
        <f t="shared" si="99"/>
        <v>1368486.0001295777</v>
      </c>
      <c r="M559" s="10"/>
      <c r="N559" s="72">
        <f t="shared" si="89"/>
        <v>1368486.0001295777</v>
      </c>
    </row>
    <row r="560" spans="1:16" s="31" customFormat="1" x14ac:dyDescent="0.25">
      <c r="A560" s="67"/>
      <c r="B560" s="51" t="s">
        <v>246</v>
      </c>
      <c r="C560" s="35">
        <v>4</v>
      </c>
      <c r="D560" s="55">
        <v>15.173299999999998</v>
      </c>
      <c r="E560" s="128">
        <v>660</v>
      </c>
      <c r="F560" s="106">
        <v>324530</v>
      </c>
      <c r="G560" s="41">
        <v>100</v>
      </c>
      <c r="H560" s="50">
        <f t="shared" si="96"/>
        <v>324530</v>
      </c>
      <c r="I560" s="50">
        <f t="shared" si="95"/>
        <v>0</v>
      </c>
      <c r="J560" s="50">
        <f t="shared" si="97"/>
        <v>491.71212121212119</v>
      </c>
      <c r="K560" s="50">
        <f t="shared" si="98"/>
        <v>486.13212814693719</v>
      </c>
      <c r="L560" s="50">
        <f t="shared" si="99"/>
        <v>711836.25888423517</v>
      </c>
      <c r="M560" s="50"/>
      <c r="N560" s="109">
        <f t="shared" si="89"/>
        <v>711836.25888423517</v>
      </c>
      <c r="O560" s="123"/>
      <c r="P560" s="123"/>
    </row>
    <row r="561" spans="1:14" x14ac:dyDescent="0.25">
      <c r="A561" s="67"/>
      <c r="B561" s="51" t="s">
        <v>391</v>
      </c>
      <c r="C561" s="35">
        <v>4</v>
      </c>
      <c r="D561" s="55">
        <v>20.418799999999997</v>
      </c>
      <c r="E561" s="128">
        <v>1459</v>
      </c>
      <c r="F561" s="125">
        <v>324620</v>
      </c>
      <c r="G561" s="41">
        <v>100</v>
      </c>
      <c r="H561" s="50">
        <f t="shared" si="96"/>
        <v>324620</v>
      </c>
      <c r="I561" s="10">
        <f t="shared" si="95"/>
        <v>0</v>
      </c>
      <c r="J561" s="10">
        <f t="shared" si="97"/>
        <v>222.4948594928033</v>
      </c>
      <c r="K561" s="10">
        <f t="shared" si="98"/>
        <v>755.34938986625502</v>
      </c>
      <c r="L561" s="10">
        <f t="shared" si="99"/>
        <v>1151237.9996750185</v>
      </c>
      <c r="M561" s="10"/>
      <c r="N561" s="72">
        <f t="shared" si="89"/>
        <v>1151237.9996750185</v>
      </c>
    </row>
    <row r="562" spans="1:14" x14ac:dyDescent="0.25">
      <c r="A562" s="67"/>
      <c r="B562" s="51" t="s">
        <v>392</v>
      </c>
      <c r="C562" s="35">
        <v>4</v>
      </c>
      <c r="D562" s="55">
        <v>99.448100000000011</v>
      </c>
      <c r="E562" s="128">
        <v>5314</v>
      </c>
      <c r="F562" s="125">
        <v>2009740</v>
      </c>
      <c r="G562" s="41">
        <v>100</v>
      </c>
      <c r="H562" s="50">
        <f t="shared" si="96"/>
        <v>2009740</v>
      </c>
      <c r="I562" s="10">
        <f t="shared" si="95"/>
        <v>0</v>
      </c>
      <c r="J562" s="10">
        <f t="shared" si="97"/>
        <v>378.19721490402708</v>
      </c>
      <c r="K562" s="10">
        <f t="shared" si="98"/>
        <v>599.6470344550313</v>
      </c>
      <c r="L562" s="10">
        <f t="shared" si="99"/>
        <v>1755578.3331235882</v>
      </c>
      <c r="M562" s="10"/>
      <c r="N562" s="72">
        <f t="shared" si="89"/>
        <v>1755578.3331235882</v>
      </c>
    </row>
    <row r="563" spans="1:14" x14ac:dyDescent="0.25">
      <c r="A563" s="67"/>
      <c r="B563" s="51" t="s">
        <v>393</v>
      </c>
      <c r="C563" s="35">
        <v>4</v>
      </c>
      <c r="D563" s="55">
        <v>22.054699999999997</v>
      </c>
      <c r="E563" s="128">
        <v>1619</v>
      </c>
      <c r="F563" s="125">
        <v>258610</v>
      </c>
      <c r="G563" s="41">
        <v>100</v>
      </c>
      <c r="H563" s="50">
        <f t="shared" si="96"/>
        <v>258610</v>
      </c>
      <c r="I563" s="10">
        <f t="shared" si="95"/>
        <v>0</v>
      </c>
      <c r="J563" s="10">
        <f t="shared" si="97"/>
        <v>159.73440395305744</v>
      </c>
      <c r="K563" s="10">
        <f t="shared" si="98"/>
        <v>818.10984540600089</v>
      </c>
      <c r="L563" s="10">
        <f t="shared" si="99"/>
        <v>1251732.136424989</v>
      </c>
      <c r="M563" s="10"/>
      <c r="N563" s="72">
        <f t="shared" si="89"/>
        <v>1251732.136424989</v>
      </c>
    </row>
    <row r="564" spans="1:14" x14ac:dyDescent="0.25">
      <c r="A564" s="67"/>
      <c r="B564" s="51" t="s">
        <v>250</v>
      </c>
      <c r="C564" s="35">
        <v>4</v>
      </c>
      <c r="D564" s="55">
        <v>13.465299999999999</v>
      </c>
      <c r="E564" s="128">
        <v>1475</v>
      </c>
      <c r="F564" s="125">
        <v>151910</v>
      </c>
      <c r="G564" s="41">
        <v>100</v>
      </c>
      <c r="H564" s="50">
        <f t="shared" si="96"/>
        <v>151910</v>
      </c>
      <c r="I564" s="10">
        <f t="shared" si="95"/>
        <v>0</v>
      </c>
      <c r="J564" s="10">
        <f t="shared" si="97"/>
        <v>102.98983050847458</v>
      </c>
      <c r="K564" s="10">
        <f t="shared" si="98"/>
        <v>874.85441885058378</v>
      </c>
      <c r="L564" s="10">
        <f t="shared" si="99"/>
        <v>1268707.1991628404</v>
      </c>
      <c r="M564" s="10"/>
      <c r="N564" s="72">
        <f t="shared" si="89"/>
        <v>1268707.1991628404</v>
      </c>
    </row>
    <row r="565" spans="1:14" x14ac:dyDescent="0.25">
      <c r="A565" s="67"/>
      <c r="B565" s="51" t="s">
        <v>282</v>
      </c>
      <c r="C565" s="35">
        <v>4</v>
      </c>
      <c r="D565" s="55">
        <v>32.471600000000002</v>
      </c>
      <c r="E565" s="128">
        <v>1642</v>
      </c>
      <c r="F565" s="125">
        <v>324640</v>
      </c>
      <c r="G565" s="41">
        <v>100</v>
      </c>
      <c r="H565" s="50">
        <f t="shared" si="96"/>
        <v>324640</v>
      </c>
      <c r="I565" s="10">
        <f t="shared" si="95"/>
        <v>0</v>
      </c>
      <c r="J565" s="10">
        <f t="shared" si="97"/>
        <v>197.71010962241169</v>
      </c>
      <c r="K565" s="10">
        <f t="shared" si="98"/>
        <v>780.13413973664672</v>
      </c>
      <c r="L565" s="10">
        <f t="shared" si="99"/>
        <v>1247598.5997019385</v>
      </c>
      <c r="M565" s="10"/>
      <c r="N565" s="72">
        <f t="shared" ref="N565:N628" si="100">L565+M565</f>
        <v>1247598.5997019385</v>
      </c>
    </row>
    <row r="566" spans="1:14" x14ac:dyDescent="0.25">
      <c r="A566" s="67"/>
      <c r="B566" s="51" t="s">
        <v>142</v>
      </c>
      <c r="C566" s="35">
        <v>4</v>
      </c>
      <c r="D566" s="55">
        <v>10.603699999999998</v>
      </c>
      <c r="E566" s="128">
        <v>811</v>
      </c>
      <c r="F566" s="125">
        <v>116260</v>
      </c>
      <c r="G566" s="41">
        <v>100</v>
      </c>
      <c r="H566" s="50">
        <f t="shared" si="96"/>
        <v>116260</v>
      </c>
      <c r="I566" s="10">
        <f t="shared" si="95"/>
        <v>0</v>
      </c>
      <c r="J566" s="10">
        <f t="shared" si="97"/>
        <v>143.35388409371146</v>
      </c>
      <c r="K566" s="10">
        <f t="shared" si="98"/>
        <v>834.4903652653469</v>
      </c>
      <c r="L566" s="10">
        <f t="shared" si="99"/>
        <v>1124366.0302134876</v>
      </c>
      <c r="M566" s="10"/>
      <c r="N566" s="72">
        <f t="shared" si="100"/>
        <v>1124366.0302134876</v>
      </c>
    </row>
    <row r="567" spans="1:14" x14ac:dyDescent="0.25">
      <c r="A567" s="67"/>
      <c r="B567" s="51" t="s">
        <v>394</v>
      </c>
      <c r="C567" s="35">
        <v>4</v>
      </c>
      <c r="D567" s="55">
        <v>27.763299999999997</v>
      </c>
      <c r="E567" s="128">
        <v>2447</v>
      </c>
      <c r="F567" s="125">
        <v>615770</v>
      </c>
      <c r="G567" s="41">
        <v>100</v>
      </c>
      <c r="H567" s="50">
        <f t="shared" si="96"/>
        <v>615770</v>
      </c>
      <c r="I567" s="10">
        <f t="shared" si="95"/>
        <v>0</v>
      </c>
      <c r="J567" s="10">
        <f t="shared" si="97"/>
        <v>251.64282795259501</v>
      </c>
      <c r="K567" s="10">
        <f t="shared" si="98"/>
        <v>726.2014214064634</v>
      </c>
      <c r="L567" s="10">
        <f t="shared" si="99"/>
        <v>1272309.9480286827</v>
      </c>
      <c r="M567" s="10"/>
      <c r="N567" s="72">
        <f t="shared" si="100"/>
        <v>1272309.9480286827</v>
      </c>
    </row>
    <row r="568" spans="1:14" x14ac:dyDescent="0.25">
      <c r="A568" s="67"/>
      <c r="B568" s="4"/>
      <c r="C568" s="4"/>
      <c r="D568" s="55">
        <v>0</v>
      </c>
      <c r="E568" s="130"/>
      <c r="F568" s="73"/>
      <c r="G568" s="41"/>
      <c r="H568" s="73"/>
      <c r="I568" s="74"/>
      <c r="J568" s="74"/>
      <c r="K568" s="10"/>
      <c r="L568" s="10"/>
      <c r="M568" s="10"/>
      <c r="N568" s="72"/>
    </row>
    <row r="569" spans="1:14" x14ac:dyDescent="0.25">
      <c r="A569" s="70" t="s">
        <v>395</v>
      </c>
      <c r="B569" s="43" t="s">
        <v>2</v>
      </c>
      <c r="C569" s="44"/>
      <c r="D569" s="3">
        <v>783.48569999999995</v>
      </c>
      <c r="E569" s="131">
        <f>E570</f>
        <v>98220</v>
      </c>
      <c r="F569" s="37">
        <v>0</v>
      </c>
      <c r="G569" s="41"/>
      <c r="H569" s="37">
        <f>H571</f>
        <v>8088440</v>
      </c>
      <c r="I569" s="8">
        <f>I571</f>
        <v>-8088440</v>
      </c>
      <c r="J569" s="8"/>
      <c r="K569" s="10"/>
      <c r="L569" s="10"/>
      <c r="M569" s="9">
        <f>M571</f>
        <v>47437769.541640267</v>
      </c>
      <c r="N569" s="68">
        <f t="shared" si="100"/>
        <v>47437769.541640267</v>
      </c>
    </row>
    <row r="570" spans="1:14" x14ac:dyDescent="0.25">
      <c r="A570" s="70" t="s">
        <v>395</v>
      </c>
      <c r="B570" s="43" t="s">
        <v>3</v>
      </c>
      <c r="C570" s="44"/>
      <c r="D570" s="3">
        <v>783.48569999999995</v>
      </c>
      <c r="E570" s="131">
        <f>SUM(E572:E596)</f>
        <v>98220</v>
      </c>
      <c r="F570" s="37">
        <f>SUM(F572:F596)</f>
        <v>66125990</v>
      </c>
      <c r="G570" s="41"/>
      <c r="H570" s="37">
        <f>SUM(H572:H596)</f>
        <v>49949110</v>
      </c>
      <c r="I570" s="8">
        <f>SUM(I572:I596)</f>
        <v>16176880</v>
      </c>
      <c r="J570" s="8"/>
      <c r="K570" s="10"/>
      <c r="L570" s="8">
        <f>SUM(L572:L596)</f>
        <v>32550173.403780002</v>
      </c>
      <c r="M570" s="10"/>
      <c r="N570" s="68">
        <f t="shared" si="100"/>
        <v>32550173.403780002</v>
      </c>
    </row>
    <row r="571" spans="1:14" x14ac:dyDescent="0.25">
      <c r="A571" s="67"/>
      <c r="B571" s="51" t="s">
        <v>26</v>
      </c>
      <c r="C571" s="35">
        <v>2</v>
      </c>
      <c r="D571" s="55">
        <v>0</v>
      </c>
      <c r="E571" s="134"/>
      <c r="F571" s="50">
        <v>0</v>
      </c>
      <c r="G571" s="41">
        <v>25</v>
      </c>
      <c r="H571" s="50">
        <f>F581*G571/100</f>
        <v>8088440</v>
      </c>
      <c r="I571" s="10">
        <f t="shared" ref="I571:I596" si="101">F571-H571</f>
        <v>-8088440</v>
      </c>
      <c r="J571" s="10"/>
      <c r="K571" s="10"/>
      <c r="L571" s="10"/>
      <c r="M571" s="10">
        <f>($L$7*$L$8*E569/$L$10)+($L$7*$L$9*D569/$L$11)</f>
        <v>47437769.541640267</v>
      </c>
      <c r="N571" s="72">
        <f t="shared" si="100"/>
        <v>47437769.541640267</v>
      </c>
    </row>
    <row r="572" spans="1:14" x14ac:dyDescent="0.25">
      <c r="A572" s="67"/>
      <c r="B572" s="51" t="s">
        <v>396</v>
      </c>
      <c r="C572" s="35">
        <v>4</v>
      </c>
      <c r="D572" s="55">
        <v>26.569000000000003</v>
      </c>
      <c r="E572" s="128">
        <v>4885</v>
      </c>
      <c r="F572" s="125">
        <v>4515570</v>
      </c>
      <c r="G572" s="41">
        <v>100</v>
      </c>
      <c r="H572" s="50">
        <f t="shared" ref="H572:H596" si="102">F572*G572/100</f>
        <v>4515570</v>
      </c>
      <c r="I572" s="10">
        <f t="shared" si="101"/>
        <v>0</v>
      </c>
      <c r="J572" s="10">
        <f t="shared" ref="J572:J596" si="103">F572/E572</f>
        <v>924.37461617195493</v>
      </c>
      <c r="K572" s="10">
        <f t="shared" ref="K572:K596" si="104">$J$11*$J$19-J572</f>
        <v>53.469633187103454</v>
      </c>
      <c r="L572" s="10">
        <f t="shared" ref="L572:L596" si="105">IF(K572&gt;0,$J$7*$J$8*(K572/$K$19),0)+$J$7*$J$9*(E572/$E$19)+$J$7*$J$10*(D572/$D$19)</f>
        <v>795694.1884572861</v>
      </c>
      <c r="M572" s="10"/>
      <c r="N572" s="72">
        <f t="shared" si="100"/>
        <v>795694.1884572861</v>
      </c>
    </row>
    <row r="573" spans="1:14" x14ac:dyDescent="0.25">
      <c r="A573" s="67"/>
      <c r="B573" s="51" t="s">
        <v>397</v>
      </c>
      <c r="C573" s="35">
        <v>4</v>
      </c>
      <c r="D573" s="55">
        <v>51.770800000000001</v>
      </c>
      <c r="E573" s="128">
        <v>1841</v>
      </c>
      <c r="F573" s="125">
        <v>368910</v>
      </c>
      <c r="G573" s="41">
        <v>100</v>
      </c>
      <c r="H573" s="50">
        <f t="shared" si="102"/>
        <v>368910</v>
      </c>
      <c r="I573" s="10">
        <f t="shared" si="101"/>
        <v>0</v>
      </c>
      <c r="J573" s="10">
        <f t="shared" si="103"/>
        <v>200.38565996740903</v>
      </c>
      <c r="K573" s="10">
        <f t="shared" si="104"/>
        <v>777.45858939164941</v>
      </c>
      <c r="L573" s="10">
        <f t="shared" si="105"/>
        <v>1339858.4962045352</v>
      </c>
      <c r="M573" s="10"/>
      <c r="N573" s="72">
        <f t="shared" si="100"/>
        <v>1339858.4962045352</v>
      </c>
    </row>
    <row r="574" spans="1:14" x14ac:dyDescent="0.25">
      <c r="A574" s="67"/>
      <c r="B574" s="51" t="s">
        <v>794</v>
      </c>
      <c r="C574" s="35">
        <v>4</v>
      </c>
      <c r="D574" s="55">
        <v>58.449799999999996</v>
      </c>
      <c r="E574" s="128">
        <v>2390</v>
      </c>
      <c r="F574" s="125">
        <v>476980</v>
      </c>
      <c r="G574" s="41">
        <v>100</v>
      </c>
      <c r="H574" s="50">
        <f t="shared" si="102"/>
        <v>476980</v>
      </c>
      <c r="I574" s="10">
        <f t="shared" si="101"/>
        <v>0</v>
      </c>
      <c r="J574" s="10">
        <f t="shared" si="103"/>
        <v>199.57322175732219</v>
      </c>
      <c r="K574" s="10">
        <f t="shared" si="104"/>
        <v>778.27102760173625</v>
      </c>
      <c r="L574" s="10">
        <f t="shared" si="105"/>
        <v>1436465.396005064</v>
      </c>
      <c r="M574" s="10"/>
      <c r="N574" s="72">
        <f t="shared" si="100"/>
        <v>1436465.396005064</v>
      </c>
    </row>
    <row r="575" spans="1:14" x14ac:dyDescent="0.25">
      <c r="A575" s="67"/>
      <c r="B575" s="51" t="s">
        <v>398</v>
      </c>
      <c r="C575" s="35">
        <v>4</v>
      </c>
      <c r="D575" s="55">
        <v>69.130799999999994</v>
      </c>
      <c r="E575" s="128">
        <v>10883</v>
      </c>
      <c r="F575" s="125">
        <v>4521190</v>
      </c>
      <c r="G575" s="41">
        <v>100</v>
      </c>
      <c r="H575" s="50">
        <f t="shared" si="102"/>
        <v>4521190</v>
      </c>
      <c r="I575" s="10">
        <f t="shared" si="101"/>
        <v>0</v>
      </c>
      <c r="J575" s="10">
        <f t="shared" si="103"/>
        <v>415.43600110263714</v>
      </c>
      <c r="K575" s="10">
        <f t="shared" si="104"/>
        <v>562.4082482564213</v>
      </c>
      <c r="L575" s="10">
        <f t="shared" si="105"/>
        <v>2329244.5592974196</v>
      </c>
      <c r="M575" s="10"/>
      <c r="N575" s="72">
        <f t="shared" si="100"/>
        <v>2329244.5592974196</v>
      </c>
    </row>
    <row r="576" spans="1:14" x14ac:dyDescent="0.25">
      <c r="A576" s="67"/>
      <c r="B576" s="51" t="s">
        <v>399</v>
      </c>
      <c r="C576" s="35">
        <v>4</v>
      </c>
      <c r="D576" s="55">
        <v>13.638200000000001</v>
      </c>
      <c r="E576" s="128">
        <v>2569</v>
      </c>
      <c r="F576" s="125">
        <v>1004100</v>
      </c>
      <c r="G576" s="41">
        <v>100</v>
      </c>
      <c r="H576" s="50">
        <f t="shared" si="102"/>
        <v>1004100</v>
      </c>
      <c r="I576" s="10">
        <f t="shared" si="101"/>
        <v>0</v>
      </c>
      <c r="J576" s="10">
        <f t="shared" si="103"/>
        <v>390.85247177890227</v>
      </c>
      <c r="K576" s="10">
        <f t="shared" si="104"/>
        <v>586.99177758015617</v>
      </c>
      <c r="L576" s="10">
        <f t="shared" si="105"/>
        <v>1073847.9395358388</v>
      </c>
      <c r="M576" s="10"/>
      <c r="N576" s="72">
        <f t="shared" si="100"/>
        <v>1073847.9395358388</v>
      </c>
    </row>
    <row r="577" spans="1:14" x14ac:dyDescent="0.25">
      <c r="A577" s="67"/>
      <c r="B577" s="51" t="s">
        <v>400</v>
      </c>
      <c r="C577" s="35">
        <v>4</v>
      </c>
      <c r="D577" s="55">
        <v>52.592100000000002</v>
      </c>
      <c r="E577" s="128">
        <v>2139</v>
      </c>
      <c r="F577" s="125">
        <v>915950</v>
      </c>
      <c r="G577" s="41">
        <v>100</v>
      </c>
      <c r="H577" s="50">
        <f t="shared" si="102"/>
        <v>915950</v>
      </c>
      <c r="I577" s="10">
        <f t="shared" si="101"/>
        <v>0</v>
      </c>
      <c r="J577" s="10">
        <f t="shared" si="103"/>
        <v>428.21411874707809</v>
      </c>
      <c r="K577" s="10">
        <f t="shared" si="104"/>
        <v>549.63013061198035</v>
      </c>
      <c r="L577" s="10">
        <f t="shared" si="105"/>
        <v>1114021.9703714096</v>
      </c>
      <c r="M577" s="10"/>
      <c r="N577" s="72">
        <f t="shared" si="100"/>
        <v>1114021.9703714096</v>
      </c>
    </row>
    <row r="578" spans="1:14" x14ac:dyDescent="0.25">
      <c r="A578" s="67"/>
      <c r="B578" s="51" t="s">
        <v>401</v>
      </c>
      <c r="C578" s="35">
        <v>4</v>
      </c>
      <c r="D578" s="55">
        <v>7.2299999999999995</v>
      </c>
      <c r="E578" s="128">
        <v>1097</v>
      </c>
      <c r="F578" s="125">
        <v>266930</v>
      </c>
      <c r="G578" s="41">
        <v>100</v>
      </c>
      <c r="H578" s="50">
        <f t="shared" si="102"/>
        <v>266930</v>
      </c>
      <c r="I578" s="10">
        <f t="shared" si="101"/>
        <v>0</v>
      </c>
      <c r="J578" s="10">
        <f t="shared" si="103"/>
        <v>243.32725615314493</v>
      </c>
      <c r="K578" s="10">
        <f t="shared" si="104"/>
        <v>734.51699320591342</v>
      </c>
      <c r="L578" s="10">
        <f t="shared" si="105"/>
        <v>1032081.8214539608</v>
      </c>
      <c r="M578" s="10"/>
      <c r="N578" s="72">
        <f t="shared" si="100"/>
        <v>1032081.8214539608</v>
      </c>
    </row>
    <row r="579" spans="1:14" x14ac:dyDescent="0.25">
      <c r="A579" s="67"/>
      <c r="B579" s="51" t="s">
        <v>299</v>
      </c>
      <c r="C579" s="35">
        <v>4</v>
      </c>
      <c r="D579" s="55">
        <v>40.322299999999998</v>
      </c>
      <c r="E579" s="128">
        <v>3587</v>
      </c>
      <c r="F579" s="125">
        <v>1530230</v>
      </c>
      <c r="G579" s="41">
        <v>100</v>
      </c>
      <c r="H579" s="50">
        <f t="shared" si="102"/>
        <v>1530230</v>
      </c>
      <c r="I579" s="10">
        <f t="shared" si="101"/>
        <v>0</v>
      </c>
      <c r="J579" s="10">
        <f t="shared" si="103"/>
        <v>426.60440479509339</v>
      </c>
      <c r="K579" s="10">
        <f t="shared" si="104"/>
        <v>551.23984456396499</v>
      </c>
      <c r="L579" s="10">
        <f t="shared" si="105"/>
        <v>1260662.873572154</v>
      </c>
      <c r="M579" s="10"/>
      <c r="N579" s="72">
        <f t="shared" si="100"/>
        <v>1260662.873572154</v>
      </c>
    </row>
    <row r="580" spans="1:14" x14ac:dyDescent="0.25">
      <c r="A580" s="67"/>
      <c r="B580" s="51" t="s">
        <v>402</v>
      </c>
      <c r="C580" s="35">
        <v>4</v>
      </c>
      <c r="D580" s="55">
        <v>5.835</v>
      </c>
      <c r="E580" s="128">
        <v>1175</v>
      </c>
      <c r="F580" s="125">
        <v>228680</v>
      </c>
      <c r="G580" s="41">
        <v>100</v>
      </c>
      <c r="H580" s="50">
        <f t="shared" si="102"/>
        <v>228680</v>
      </c>
      <c r="I580" s="10">
        <f t="shared" si="101"/>
        <v>0</v>
      </c>
      <c r="J580" s="10">
        <f t="shared" si="103"/>
        <v>194.62127659574469</v>
      </c>
      <c r="K580" s="10">
        <f t="shared" si="104"/>
        <v>783.22297276331369</v>
      </c>
      <c r="L580" s="10">
        <f t="shared" si="105"/>
        <v>1094460.7009960758</v>
      </c>
      <c r="M580" s="10"/>
      <c r="N580" s="72">
        <f t="shared" si="100"/>
        <v>1094460.7009960758</v>
      </c>
    </row>
    <row r="581" spans="1:14" x14ac:dyDescent="0.25">
      <c r="A581" s="67"/>
      <c r="B581" s="51" t="s">
        <v>882</v>
      </c>
      <c r="C581" s="35">
        <v>3</v>
      </c>
      <c r="D581" s="55">
        <v>31.644399999999997</v>
      </c>
      <c r="E581" s="128">
        <v>15943</v>
      </c>
      <c r="F581" s="125">
        <v>32353760</v>
      </c>
      <c r="G581" s="41">
        <v>50</v>
      </c>
      <c r="H581" s="50">
        <f t="shared" si="102"/>
        <v>16176880</v>
      </c>
      <c r="I581" s="10">
        <f t="shared" si="101"/>
        <v>16176880</v>
      </c>
      <c r="J581" s="10">
        <f t="shared" si="103"/>
        <v>2029.3395220472935</v>
      </c>
      <c r="K581" s="10">
        <f t="shared" si="104"/>
        <v>-1051.4952726882352</v>
      </c>
      <c r="L581" s="10">
        <f t="shared" si="105"/>
        <v>2193710.5664834809</v>
      </c>
      <c r="M581" s="10"/>
      <c r="N581" s="72">
        <f t="shared" si="100"/>
        <v>2193710.5664834809</v>
      </c>
    </row>
    <row r="582" spans="1:14" x14ac:dyDescent="0.25">
      <c r="A582" s="67"/>
      <c r="B582" s="51" t="s">
        <v>403</v>
      </c>
      <c r="C582" s="35">
        <v>4</v>
      </c>
      <c r="D582" s="55">
        <v>12.1113</v>
      </c>
      <c r="E582" s="128">
        <v>2443</v>
      </c>
      <c r="F582" s="125">
        <v>441240</v>
      </c>
      <c r="G582" s="41">
        <v>100</v>
      </c>
      <c r="H582" s="50">
        <f t="shared" si="102"/>
        <v>441240</v>
      </c>
      <c r="I582" s="10">
        <f t="shared" si="101"/>
        <v>0</v>
      </c>
      <c r="J582" s="10">
        <f t="shared" si="103"/>
        <v>180.61399918133444</v>
      </c>
      <c r="K582" s="10">
        <f t="shared" si="104"/>
        <v>797.23025017772397</v>
      </c>
      <c r="L582" s="10">
        <f t="shared" si="105"/>
        <v>1298918.0196439819</v>
      </c>
      <c r="M582" s="10"/>
      <c r="N582" s="72">
        <f t="shared" si="100"/>
        <v>1298918.0196439819</v>
      </c>
    </row>
    <row r="583" spans="1:14" x14ac:dyDescent="0.25">
      <c r="A583" s="67"/>
      <c r="B583" s="51" t="s">
        <v>404</v>
      </c>
      <c r="C583" s="35">
        <v>4</v>
      </c>
      <c r="D583" s="55">
        <v>21.832999999999998</v>
      </c>
      <c r="E583" s="128">
        <v>4933</v>
      </c>
      <c r="F583" s="125">
        <v>2457560</v>
      </c>
      <c r="G583" s="41">
        <v>100</v>
      </c>
      <c r="H583" s="50">
        <f t="shared" si="102"/>
        <v>2457560</v>
      </c>
      <c r="I583" s="10">
        <f t="shared" si="101"/>
        <v>0</v>
      </c>
      <c r="J583" s="10">
        <f t="shared" si="103"/>
        <v>498.18771538617472</v>
      </c>
      <c r="K583" s="10">
        <f t="shared" si="104"/>
        <v>479.65653397288366</v>
      </c>
      <c r="L583" s="10">
        <f t="shared" si="105"/>
        <v>1285626.4044235153</v>
      </c>
      <c r="M583" s="10"/>
      <c r="N583" s="72">
        <f t="shared" si="100"/>
        <v>1285626.4044235153</v>
      </c>
    </row>
    <row r="584" spans="1:14" x14ac:dyDescent="0.25">
      <c r="A584" s="67"/>
      <c r="B584" s="51" t="s">
        <v>405</v>
      </c>
      <c r="C584" s="35">
        <v>4</v>
      </c>
      <c r="D584" s="55">
        <v>25.650599999999997</v>
      </c>
      <c r="E584" s="128">
        <v>2935</v>
      </c>
      <c r="F584" s="125">
        <v>718660</v>
      </c>
      <c r="G584" s="41">
        <v>100</v>
      </c>
      <c r="H584" s="50">
        <f t="shared" si="102"/>
        <v>718660</v>
      </c>
      <c r="I584" s="10">
        <f t="shared" si="101"/>
        <v>0</v>
      </c>
      <c r="J584" s="10">
        <f t="shared" si="103"/>
        <v>244.85860306643951</v>
      </c>
      <c r="K584" s="10">
        <f t="shared" si="104"/>
        <v>732.98564629261887</v>
      </c>
      <c r="L584" s="10">
        <f t="shared" si="105"/>
        <v>1336340.6672879152</v>
      </c>
      <c r="M584" s="10"/>
      <c r="N584" s="72">
        <f t="shared" si="100"/>
        <v>1336340.6672879152</v>
      </c>
    </row>
    <row r="585" spans="1:14" x14ac:dyDescent="0.25">
      <c r="A585" s="67"/>
      <c r="B585" s="51" t="s">
        <v>406</v>
      </c>
      <c r="C585" s="35">
        <v>4</v>
      </c>
      <c r="D585" s="55">
        <v>13.840599999999998</v>
      </c>
      <c r="E585" s="128">
        <v>2212</v>
      </c>
      <c r="F585" s="125">
        <v>864710</v>
      </c>
      <c r="G585" s="41">
        <v>100</v>
      </c>
      <c r="H585" s="50">
        <f t="shared" si="102"/>
        <v>864710</v>
      </c>
      <c r="I585" s="10">
        <f t="shared" si="101"/>
        <v>0</v>
      </c>
      <c r="J585" s="10">
        <f t="shared" si="103"/>
        <v>390.91772151898732</v>
      </c>
      <c r="K585" s="10">
        <f t="shared" si="104"/>
        <v>586.926527840071</v>
      </c>
      <c r="L585" s="10">
        <f t="shared" si="105"/>
        <v>1027927.0555654224</v>
      </c>
      <c r="M585" s="10"/>
      <c r="N585" s="72">
        <f t="shared" si="100"/>
        <v>1027927.0555654224</v>
      </c>
    </row>
    <row r="586" spans="1:14" x14ac:dyDescent="0.25">
      <c r="A586" s="67"/>
      <c r="B586" s="51" t="s">
        <v>407</v>
      </c>
      <c r="C586" s="35">
        <v>4</v>
      </c>
      <c r="D586" s="55">
        <v>7.8751000000000007</v>
      </c>
      <c r="E586" s="128">
        <v>982</v>
      </c>
      <c r="F586" s="125">
        <v>119250</v>
      </c>
      <c r="G586" s="41">
        <v>100</v>
      </c>
      <c r="H586" s="50">
        <f t="shared" si="102"/>
        <v>119250</v>
      </c>
      <c r="I586" s="10">
        <f t="shared" si="101"/>
        <v>0</v>
      </c>
      <c r="J586" s="10">
        <f t="shared" si="103"/>
        <v>121.43584521384929</v>
      </c>
      <c r="K586" s="10">
        <f t="shared" si="104"/>
        <v>856.40840414520903</v>
      </c>
      <c r="L586" s="10">
        <f t="shared" si="105"/>
        <v>1162606.4802349161</v>
      </c>
      <c r="M586" s="10"/>
      <c r="N586" s="72">
        <f t="shared" si="100"/>
        <v>1162606.4802349161</v>
      </c>
    </row>
    <row r="587" spans="1:14" x14ac:dyDescent="0.25">
      <c r="A587" s="67"/>
      <c r="B587" s="51" t="s">
        <v>408</v>
      </c>
      <c r="C587" s="35">
        <v>4</v>
      </c>
      <c r="D587" s="55">
        <v>45.59</v>
      </c>
      <c r="E587" s="128">
        <v>5517</v>
      </c>
      <c r="F587" s="125">
        <v>2438950</v>
      </c>
      <c r="G587" s="41">
        <v>100</v>
      </c>
      <c r="H587" s="50">
        <f t="shared" si="102"/>
        <v>2438950</v>
      </c>
      <c r="I587" s="10">
        <f t="shared" si="101"/>
        <v>0</v>
      </c>
      <c r="J587" s="10">
        <f t="shared" si="103"/>
        <v>442.07902845749504</v>
      </c>
      <c r="K587" s="10">
        <f t="shared" si="104"/>
        <v>535.76522090156334</v>
      </c>
      <c r="L587" s="10">
        <f t="shared" si="105"/>
        <v>1513215.1515047913</v>
      </c>
      <c r="M587" s="10"/>
      <c r="N587" s="72">
        <f t="shared" si="100"/>
        <v>1513215.1515047913</v>
      </c>
    </row>
    <row r="588" spans="1:14" x14ac:dyDescent="0.25">
      <c r="A588" s="67"/>
      <c r="B588" s="51" t="s">
        <v>409</v>
      </c>
      <c r="C588" s="35">
        <v>4</v>
      </c>
      <c r="D588" s="55">
        <v>77.631799999999998</v>
      </c>
      <c r="E588" s="128">
        <v>7488</v>
      </c>
      <c r="F588" s="125">
        <v>3135060</v>
      </c>
      <c r="G588" s="41">
        <v>100</v>
      </c>
      <c r="H588" s="50">
        <f t="shared" si="102"/>
        <v>3135060</v>
      </c>
      <c r="I588" s="10">
        <f t="shared" si="101"/>
        <v>0</v>
      </c>
      <c r="J588" s="10">
        <f t="shared" si="103"/>
        <v>418.67788461538464</v>
      </c>
      <c r="K588" s="10">
        <f t="shared" si="104"/>
        <v>559.16636474367374</v>
      </c>
      <c r="L588" s="10">
        <f t="shared" si="105"/>
        <v>1913128.8575696973</v>
      </c>
      <c r="M588" s="10"/>
      <c r="N588" s="72">
        <f t="shared" si="100"/>
        <v>1913128.8575696973</v>
      </c>
    </row>
    <row r="589" spans="1:14" x14ac:dyDescent="0.25">
      <c r="A589" s="67"/>
      <c r="B589" s="51" t="s">
        <v>410</v>
      </c>
      <c r="C589" s="35">
        <v>4</v>
      </c>
      <c r="D589" s="55">
        <v>34.059899999999999</v>
      </c>
      <c r="E589" s="128">
        <v>5588</v>
      </c>
      <c r="F589" s="125">
        <v>1289860</v>
      </c>
      <c r="G589" s="41">
        <v>100</v>
      </c>
      <c r="H589" s="50">
        <f t="shared" si="102"/>
        <v>1289860</v>
      </c>
      <c r="I589" s="10">
        <f t="shared" si="101"/>
        <v>0</v>
      </c>
      <c r="J589" s="10">
        <f t="shared" si="103"/>
        <v>230.82677165354332</v>
      </c>
      <c r="K589" s="10">
        <f t="shared" si="104"/>
        <v>747.01747770551503</v>
      </c>
      <c r="L589" s="10">
        <f t="shared" si="105"/>
        <v>1729182.2729216951</v>
      </c>
      <c r="M589" s="10"/>
      <c r="N589" s="72">
        <f t="shared" si="100"/>
        <v>1729182.2729216951</v>
      </c>
    </row>
    <row r="590" spans="1:14" x14ac:dyDescent="0.25">
      <c r="A590" s="67"/>
      <c r="B590" s="51" t="s">
        <v>411</v>
      </c>
      <c r="C590" s="35">
        <v>4</v>
      </c>
      <c r="D590" s="55">
        <v>8.8218999999999994</v>
      </c>
      <c r="E590" s="128">
        <v>1764</v>
      </c>
      <c r="F590" s="125">
        <v>2165250</v>
      </c>
      <c r="G590" s="41">
        <v>100</v>
      </c>
      <c r="H590" s="50">
        <f t="shared" si="102"/>
        <v>2165250</v>
      </c>
      <c r="I590" s="10">
        <f t="shared" si="101"/>
        <v>0</v>
      </c>
      <c r="J590" s="10">
        <f t="shared" si="103"/>
        <v>1227.4659863945578</v>
      </c>
      <c r="K590" s="10">
        <f t="shared" si="104"/>
        <v>-249.62173703549945</v>
      </c>
      <c r="L590" s="10">
        <f t="shared" si="105"/>
        <v>261866.07467423167</v>
      </c>
      <c r="M590" s="10"/>
      <c r="N590" s="72">
        <f t="shared" si="100"/>
        <v>261866.07467423167</v>
      </c>
    </row>
    <row r="591" spans="1:14" x14ac:dyDescent="0.25">
      <c r="A591" s="67"/>
      <c r="B591" s="51" t="s">
        <v>412</v>
      </c>
      <c r="C591" s="35">
        <v>4</v>
      </c>
      <c r="D591" s="55">
        <v>23.27</v>
      </c>
      <c r="E591" s="128">
        <v>3007</v>
      </c>
      <c r="F591" s="125">
        <v>1390630</v>
      </c>
      <c r="G591" s="41">
        <v>100</v>
      </c>
      <c r="H591" s="50">
        <f t="shared" si="102"/>
        <v>1390630</v>
      </c>
      <c r="I591" s="10">
        <f t="shared" si="101"/>
        <v>0</v>
      </c>
      <c r="J591" s="10">
        <f t="shared" si="103"/>
        <v>462.46425008313935</v>
      </c>
      <c r="K591" s="10">
        <f t="shared" si="104"/>
        <v>515.37999927591909</v>
      </c>
      <c r="L591" s="10">
        <f t="shared" si="105"/>
        <v>1081510.5457977261</v>
      </c>
      <c r="M591" s="10"/>
      <c r="N591" s="72">
        <f t="shared" si="100"/>
        <v>1081510.5457977261</v>
      </c>
    </row>
    <row r="592" spans="1:14" x14ac:dyDescent="0.25">
      <c r="A592" s="67"/>
      <c r="B592" s="51" t="s">
        <v>795</v>
      </c>
      <c r="C592" s="35">
        <v>4</v>
      </c>
      <c r="D592" s="55">
        <v>41.862299999999991</v>
      </c>
      <c r="E592" s="128">
        <v>4307</v>
      </c>
      <c r="F592" s="125">
        <v>1533600</v>
      </c>
      <c r="G592" s="41">
        <v>100</v>
      </c>
      <c r="H592" s="50">
        <f t="shared" si="102"/>
        <v>1533600</v>
      </c>
      <c r="I592" s="10">
        <f t="shared" si="101"/>
        <v>0</v>
      </c>
      <c r="J592" s="10">
        <f t="shared" si="103"/>
        <v>356.07151149291849</v>
      </c>
      <c r="K592" s="10">
        <f t="shared" si="104"/>
        <v>621.77273786613989</v>
      </c>
      <c r="L592" s="10">
        <f t="shared" si="105"/>
        <v>1442998.4040432358</v>
      </c>
      <c r="M592" s="10"/>
      <c r="N592" s="72">
        <f t="shared" si="100"/>
        <v>1442998.4040432358</v>
      </c>
    </row>
    <row r="593" spans="1:16" x14ac:dyDescent="0.25">
      <c r="A593" s="67"/>
      <c r="B593" s="51" t="s">
        <v>413</v>
      </c>
      <c r="C593" s="35">
        <v>4</v>
      </c>
      <c r="D593" s="55">
        <v>27.890700000000002</v>
      </c>
      <c r="E593" s="128">
        <v>2881</v>
      </c>
      <c r="F593" s="125">
        <v>836430</v>
      </c>
      <c r="G593" s="41">
        <v>100</v>
      </c>
      <c r="H593" s="50">
        <f t="shared" si="102"/>
        <v>836430</v>
      </c>
      <c r="I593" s="10">
        <f t="shared" si="101"/>
        <v>0</v>
      </c>
      <c r="J593" s="10">
        <f t="shared" si="103"/>
        <v>290.32627559875044</v>
      </c>
      <c r="K593" s="10">
        <f t="shared" si="104"/>
        <v>687.517973760308</v>
      </c>
      <c r="L593" s="10">
        <f t="shared" si="105"/>
        <v>1283938.1354356001</v>
      </c>
      <c r="M593" s="10"/>
      <c r="N593" s="72">
        <f t="shared" si="100"/>
        <v>1283938.1354356001</v>
      </c>
    </row>
    <row r="594" spans="1:16" x14ac:dyDescent="0.25">
      <c r="A594" s="67"/>
      <c r="B594" s="51" t="s">
        <v>796</v>
      </c>
      <c r="C594" s="35">
        <v>4</v>
      </c>
      <c r="D594" s="55">
        <v>36.872</v>
      </c>
      <c r="E594" s="128">
        <v>3908</v>
      </c>
      <c r="F594" s="125">
        <v>1314910</v>
      </c>
      <c r="G594" s="41">
        <v>100</v>
      </c>
      <c r="H594" s="50">
        <f t="shared" si="102"/>
        <v>1314910</v>
      </c>
      <c r="I594" s="10">
        <f t="shared" si="101"/>
        <v>0</v>
      </c>
      <c r="J594" s="10">
        <f t="shared" si="103"/>
        <v>336.46622313203687</v>
      </c>
      <c r="K594" s="10">
        <f t="shared" si="104"/>
        <v>641.37802622702156</v>
      </c>
      <c r="L594" s="10">
        <f t="shared" si="105"/>
        <v>1396024.1391430323</v>
      </c>
      <c r="M594" s="10"/>
      <c r="N594" s="72">
        <f t="shared" si="100"/>
        <v>1396024.1391430323</v>
      </c>
    </row>
    <row r="595" spans="1:16" x14ac:dyDescent="0.25">
      <c r="A595" s="67"/>
      <c r="B595" s="51" t="s">
        <v>414</v>
      </c>
      <c r="C595" s="35">
        <v>4</v>
      </c>
      <c r="D595" s="55">
        <v>19.46</v>
      </c>
      <c r="E595" s="128">
        <v>1145</v>
      </c>
      <c r="F595" s="125">
        <v>447070</v>
      </c>
      <c r="G595" s="41">
        <v>100</v>
      </c>
      <c r="H595" s="50">
        <f t="shared" si="102"/>
        <v>447070</v>
      </c>
      <c r="I595" s="10">
        <f t="shared" si="101"/>
        <v>0</v>
      </c>
      <c r="J595" s="10">
        <f t="shared" si="103"/>
        <v>390.45414847161572</v>
      </c>
      <c r="K595" s="10">
        <f t="shared" si="104"/>
        <v>587.39010088744271</v>
      </c>
      <c r="L595" s="10">
        <f t="shared" si="105"/>
        <v>909495.82426372904</v>
      </c>
      <c r="M595" s="10"/>
      <c r="N595" s="72">
        <f t="shared" si="100"/>
        <v>909495.82426372904</v>
      </c>
    </row>
    <row r="596" spans="1:16" x14ac:dyDescent="0.25">
      <c r="A596" s="67"/>
      <c r="B596" s="51" t="s">
        <v>797</v>
      </c>
      <c r="C596" s="35">
        <v>4</v>
      </c>
      <c r="D596" s="55">
        <v>29.534099999999999</v>
      </c>
      <c r="E596" s="128">
        <v>2601</v>
      </c>
      <c r="F596" s="125">
        <v>790510</v>
      </c>
      <c r="G596" s="41">
        <v>100</v>
      </c>
      <c r="H596" s="50">
        <f t="shared" si="102"/>
        <v>790510</v>
      </c>
      <c r="I596" s="10">
        <f t="shared" si="101"/>
        <v>0</v>
      </c>
      <c r="J596" s="10">
        <f t="shared" si="103"/>
        <v>303.92541330257592</v>
      </c>
      <c r="K596" s="10">
        <f t="shared" si="104"/>
        <v>673.91883605648241</v>
      </c>
      <c r="L596" s="10">
        <f t="shared" si="105"/>
        <v>1237346.8588932869</v>
      </c>
      <c r="M596" s="10"/>
      <c r="N596" s="72">
        <f t="shared" si="100"/>
        <v>1237346.8588932869</v>
      </c>
    </row>
    <row r="597" spans="1:16" x14ac:dyDescent="0.25">
      <c r="A597" s="67"/>
      <c r="B597" s="4"/>
      <c r="C597" s="4"/>
      <c r="D597" s="55">
        <v>0</v>
      </c>
      <c r="E597" s="130"/>
      <c r="F597" s="73"/>
      <c r="G597" s="41"/>
      <c r="H597" s="73"/>
      <c r="I597" s="74"/>
      <c r="J597" s="74"/>
      <c r="K597" s="10"/>
      <c r="L597" s="10"/>
      <c r="M597" s="10"/>
      <c r="N597" s="72"/>
    </row>
    <row r="598" spans="1:16" x14ac:dyDescent="0.25">
      <c r="A598" s="70" t="s">
        <v>415</v>
      </c>
      <c r="B598" s="43" t="s">
        <v>2</v>
      </c>
      <c r="C598" s="44"/>
      <c r="D598" s="3">
        <v>764.73369999999989</v>
      </c>
      <c r="E598" s="131">
        <f>E599</f>
        <v>48033</v>
      </c>
      <c r="F598" s="37">
        <v>0</v>
      </c>
      <c r="G598" s="41"/>
      <c r="H598" s="37">
        <f>H600</f>
        <v>4151050</v>
      </c>
      <c r="I598" s="8">
        <f>I600</f>
        <v>-4151050</v>
      </c>
      <c r="J598" s="8"/>
      <c r="K598" s="10"/>
      <c r="L598" s="10"/>
      <c r="M598" s="9">
        <f>M600</f>
        <v>30028224.8875953</v>
      </c>
      <c r="N598" s="68">
        <f t="shared" si="100"/>
        <v>30028224.8875953</v>
      </c>
    </row>
    <row r="599" spans="1:16" x14ac:dyDescent="0.25">
      <c r="A599" s="70" t="s">
        <v>415</v>
      </c>
      <c r="B599" s="43" t="s">
        <v>3</v>
      </c>
      <c r="C599" s="44"/>
      <c r="D599" s="3">
        <v>764.73369999999989</v>
      </c>
      <c r="E599" s="131">
        <f>SUM(E601:E625)</f>
        <v>48033</v>
      </c>
      <c r="F599" s="37">
        <f>SUM(F601:F625)</f>
        <v>27758660</v>
      </c>
      <c r="G599" s="41"/>
      <c r="H599" s="37">
        <f>SUM(H601:H625)</f>
        <v>19456560</v>
      </c>
      <c r="I599" s="8">
        <f>SUM(I601:I625)</f>
        <v>8302100</v>
      </c>
      <c r="J599" s="8"/>
      <c r="K599" s="10"/>
      <c r="L599" s="8">
        <f>SUM(L601:L625)</f>
        <v>28681738.839221112</v>
      </c>
      <c r="M599" s="10"/>
      <c r="N599" s="68">
        <f t="shared" si="100"/>
        <v>28681738.839221112</v>
      </c>
    </row>
    <row r="600" spans="1:16" x14ac:dyDescent="0.25">
      <c r="A600" s="67"/>
      <c r="B600" s="51" t="s">
        <v>26</v>
      </c>
      <c r="C600" s="35">
        <v>2</v>
      </c>
      <c r="D600" s="55">
        <v>0</v>
      </c>
      <c r="E600" s="134"/>
      <c r="F600" s="50">
        <v>0</v>
      </c>
      <c r="G600" s="41">
        <v>25</v>
      </c>
      <c r="H600" s="50">
        <f>F613*G600/100</f>
        <v>4151050</v>
      </c>
      <c r="I600" s="10">
        <f t="shared" ref="I600:I625" si="106">F600-H600</f>
        <v>-4151050</v>
      </c>
      <c r="J600" s="10"/>
      <c r="K600" s="10"/>
      <c r="L600" s="10"/>
      <c r="M600" s="10">
        <f>($L$7*$L$8*E598/$L$10)+($L$7*$L$9*D598/$L$11)</f>
        <v>30028224.8875953</v>
      </c>
      <c r="N600" s="72">
        <f t="shared" si="100"/>
        <v>30028224.8875953</v>
      </c>
    </row>
    <row r="601" spans="1:16" x14ac:dyDescent="0.25">
      <c r="A601" s="67"/>
      <c r="B601" s="51" t="s">
        <v>416</v>
      </c>
      <c r="C601" s="35">
        <v>4</v>
      </c>
      <c r="D601" s="55">
        <v>35.596600000000002</v>
      </c>
      <c r="E601" s="128">
        <v>1088</v>
      </c>
      <c r="F601" s="125">
        <v>265750</v>
      </c>
      <c r="G601" s="41">
        <v>100</v>
      </c>
      <c r="H601" s="50">
        <f t="shared" ref="H601:H625" si="107">F601*G601/100</f>
        <v>265750</v>
      </c>
      <c r="I601" s="10">
        <f t="shared" si="106"/>
        <v>0</v>
      </c>
      <c r="J601" s="10">
        <f t="shared" ref="J601:J625" si="108">F601/E601</f>
        <v>244.25551470588235</v>
      </c>
      <c r="K601" s="10">
        <f t="shared" ref="K601:K625" si="109">$J$11*$J$19-J601</f>
        <v>733.58873465317606</v>
      </c>
      <c r="L601" s="10">
        <f t="shared" ref="L601:L625" si="110">IF(K601&gt;0,$J$7*$J$8*(K601/$K$19),0)+$J$7*$J$9*(E601/$E$19)+$J$7*$J$10*(D601/$D$19)</f>
        <v>1131886.3455460873</v>
      </c>
      <c r="M601" s="10"/>
      <c r="N601" s="72">
        <f t="shared" si="100"/>
        <v>1131886.3455460873</v>
      </c>
    </row>
    <row r="602" spans="1:16" x14ac:dyDescent="0.25">
      <c r="A602" s="67"/>
      <c r="B602" s="51" t="s">
        <v>798</v>
      </c>
      <c r="C602" s="35">
        <v>4</v>
      </c>
      <c r="D602" s="55">
        <v>33.409199999999998</v>
      </c>
      <c r="E602" s="128">
        <v>905</v>
      </c>
      <c r="F602" s="125">
        <v>206580</v>
      </c>
      <c r="G602" s="41">
        <v>100</v>
      </c>
      <c r="H602" s="50">
        <f t="shared" si="107"/>
        <v>206580</v>
      </c>
      <c r="I602" s="10">
        <f t="shared" si="106"/>
        <v>0</v>
      </c>
      <c r="J602" s="10">
        <f t="shared" si="108"/>
        <v>228.26519337016575</v>
      </c>
      <c r="K602" s="10">
        <f t="shared" si="109"/>
        <v>749.57905598889261</v>
      </c>
      <c r="L602" s="10">
        <f t="shared" si="110"/>
        <v>1118928.7525848653</v>
      </c>
      <c r="M602" s="10"/>
      <c r="N602" s="72">
        <f t="shared" si="100"/>
        <v>1118928.7525848653</v>
      </c>
    </row>
    <row r="603" spans="1:16" x14ac:dyDescent="0.25">
      <c r="A603" s="67"/>
      <c r="B603" s="51" t="s">
        <v>417</v>
      </c>
      <c r="C603" s="35">
        <v>4</v>
      </c>
      <c r="D603" s="55">
        <v>65.508599999999987</v>
      </c>
      <c r="E603" s="128">
        <v>3943</v>
      </c>
      <c r="F603" s="125">
        <v>793830</v>
      </c>
      <c r="G603" s="41">
        <v>100</v>
      </c>
      <c r="H603" s="50">
        <f t="shared" si="107"/>
        <v>793830</v>
      </c>
      <c r="I603" s="10">
        <f t="shared" si="106"/>
        <v>0</v>
      </c>
      <c r="J603" s="10">
        <f t="shared" si="108"/>
        <v>201.32640121734721</v>
      </c>
      <c r="K603" s="10">
        <f t="shared" si="109"/>
        <v>776.51784814171117</v>
      </c>
      <c r="L603" s="10">
        <f t="shared" si="110"/>
        <v>1662401.6607997371</v>
      </c>
      <c r="M603" s="10"/>
      <c r="N603" s="72">
        <f t="shared" si="100"/>
        <v>1662401.6607997371</v>
      </c>
    </row>
    <row r="604" spans="1:16" s="31" customFormat="1" x14ac:dyDescent="0.25">
      <c r="A604" s="67"/>
      <c r="B604" s="51" t="s">
        <v>418</v>
      </c>
      <c r="C604" s="35">
        <v>4</v>
      </c>
      <c r="D604" s="55">
        <v>41.834899999999998</v>
      </c>
      <c r="E604" s="128">
        <v>1664</v>
      </c>
      <c r="F604" s="126">
        <v>1038790</v>
      </c>
      <c r="G604" s="41">
        <v>100</v>
      </c>
      <c r="H604" s="50">
        <f t="shared" si="107"/>
        <v>1038790</v>
      </c>
      <c r="I604" s="50">
        <f t="shared" si="106"/>
        <v>0</v>
      </c>
      <c r="J604" s="50">
        <f t="shared" si="108"/>
        <v>624.27283653846155</v>
      </c>
      <c r="K604" s="50">
        <f t="shared" si="109"/>
        <v>353.57141282059683</v>
      </c>
      <c r="L604" s="50">
        <f t="shared" si="110"/>
        <v>783006.73480880819</v>
      </c>
      <c r="M604" s="50"/>
      <c r="N604" s="109">
        <f t="shared" si="100"/>
        <v>783006.73480880819</v>
      </c>
      <c r="O604" s="123"/>
      <c r="P604" s="123"/>
    </row>
    <row r="605" spans="1:16" x14ac:dyDescent="0.25">
      <c r="A605" s="67"/>
      <c r="B605" s="51" t="s">
        <v>799</v>
      </c>
      <c r="C605" s="35">
        <v>4</v>
      </c>
      <c r="D605" s="55">
        <v>17.8841</v>
      </c>
      <c r="E605" s="128">
        <v>1154</v>
      </c>
      <c r="F605" s="125">
        <v>287430</v>
      </c>
      <c r="G605" s="41">
        <v>100</v>
      </c>
      <c r="H605" s="50">
        <f t="shared" si="107"/>
        <v>287430</v>
      </c>
      <c r="I605" s="10">
        <f t="shared" si="106"/>
        <v>0</v>
      </c>
      <c r="J605" s="10">
        <f t="shared" si="108"/>
        <v>249.0727902946274</v>
      </c>
      <c r="K605" s="10">
        <f t="shared" si="109"/>
        <v>728.77145906443093</v>
      </c>
      <c r="L605" s="10">
        <f t="shared" si="110"/>
        <v>1071103.3174947253</v>
      </c>
      <c r="M605" s="10"/>
      <c r="N605" s="72">
        <f t="shared" si="100"/>
        <v>1071103.3174947253</v>
      </c>
    </row>
    <row r="606" spans="1:16" x14ac:dyDescent="0.25">
      <c r="A606" s="67"/>
      <c r="B606" s="51" t="s">
        <v>419</v>
      </c>
      <c r="C606" s="35">
        <v>4</v>
      </c>
      <c r="D606" s="55">
        <v>32.975500000000004</v>
      </c>
      <c r="E606" s="128">
        <v>933</v>
      </c>
      <c r="F606" s="125">
        <v>384900</v>
      </c>
      <c r="G606" s="41">
        <v>100</v>
      </c>
      <c r="H606" s="50">
        <f t="shared" si="107"/>
        <v>384900</v>
      </c>
      <c r="I606" s="10">
        <f t="shared" si="106"/>
        <v>0</v>
      </c>
      <c r="J606" s="10">
        <f t="shared" si="108"/>
        <v>412.54019292604499</v>
      </c>
      <c r="K606" s="10">
        <f t="shared" si="109"/>
        <v>565.30405643301333</v>
      </c>
      <c r="L606" s="10">
        <f t="shared" si="110"/>
        <v>904522.94065548095</v>
      </c>
      <c r="M606" s="10"/>
      <c r="N606" s="72">
        <f t="shared" si="100"/>
        <v>904522.94065548095</v>
      </c>
    </row>
    <row r="607" spans="1:16" x14ac:dyDescent="0.25">
      <c r="A607" s="67"/>
      <c r="B607" s="51" t="s">
        <v>420</v>
      </c>
      <c r="C607" s="35">
        <v>4</v>
      </c>
      <c r="D607" s="55">
        <v>20.041899999999998</v>
      </c>
      <c r="E607" s="128">
        <v>957</v>
      </c>
      <c r="F607" s="125">
        <v>174110</v>
      </c>
      <c r="G607" s="41">
        <v>100</v>
      </c>
      <c r="H607" s="50">
        <f t="shared" si="107"/>
        <v>174110</v>
      </c>
      <c r="I607" s="10">
        <f t="shared" si="106"/>
        <v>0</v>
      </c>
      <c r="J607" s="10">
        <f t="shared" si="108"/>
        <v>181.93312434691745</v>
      </c>
      <c r="K607" s="10">
        <f t="shared" si="109"/>
        <v>795.91112501214093</v>
      </c>
      <c r="L607" s="10">
        <f t="shared" si="110"/>
        <v>1132047.8357391891</v>
      </c>
      <c r="M607" s="10"/>
      <c r="N607" s="72">
        <f t="shared" si="100"/>
        <v>1132047.8357391891</v>
      </c>
    </row>
    <row r="608" spans="1:16" x14ac:dyDescent="0.25">
      <c r="A608" s="67"/>
      <c r="B608" s="51" t="s">
        <v>421</v>
      </c>
      <c r="C608" s="35">
        <v>4</v>
      </c>
      <c r="D608" s="55">
        <v>27.4086</v>
      </c>
      <c r="E608" s="128">
        <v>1562</v>
      </c>
      <c r="F608" s="125">
        <v>318600</v>
      </c>
      <c r="G608" s="41">
        <v>100</v>
      </c>
      <c r="H608" s="50">
        <f t="shared" si="107"/>
        <v>318600</v>
      </c>
      <c r="I608" s="10">
        <f t="shared" si="106"/>
        <v>0</v>
      </c>
      <c r="J608" s="10">
        <f t="shared" si="108"/>
        <v>203.96927016645327</v>
      </c>
      <c r="K608" s="10">
        <f t="shared" si="109"/>
        <v>773.87497919260511</v>
      </c>
      <c r="L608" s="10">
        <f t="shared" si="110"/>
        <v>1211590.7482308736</v>
      </c>
      <c r="M608" s="10"/>
      <c r="N608" s="72">
        <f t="shared" si="100"/>
        <v>1211590.7482308736</v>
      </c>
    </row>
    <row r="609" spans="1:14" x14ac:dyDescent="0.25">
      <c r="A609" s="67"/>
      <c r="B609" s="51" t="s">
        <v>422</v>
      </c>
      <c r="C609" s="35">
        <v>4</v>
      </c>
      <c r="D609" s="55">
        <v>26.490100000000002</v>
      </c>
      <c r="E609" s="128">
        <v>1502</v>
      </c>
      <c r="F609" s="125">
        <v>335950</v>
      </c>
      <c r="G609" s="41">
        <v>100</v>
      </c>
      <c r="H609" s="50">
        <f t="shared" si="107"/>
        <v>335950</v>
      </c>
      <c r="I609" s="10">
        <f t="shared" si="106"/>
        <v>0</v>
      </c>
      <c r="J609" s="10">
        <f t="shared" si="108"/>
        <v>223.66844207723037</v>
      </c>
      <c r="K609" s="10">
        <f t="shared" si="109"/>
        <v>754.17580728182804</v>
      </c>
      <c r="L609" s="10">
        <f t="shared" si="110"/>
        <v>1177314.6315957729</v>
      </c>
      <c r="M609" s="10"/>
      <c r="N609" s="72">
        <f t="shared" si="100"/>
        <v>1177314.6315957729</v>
      </c>
    </row>
    <row r="610" spans="1:14" x14ac:dyDescent="0.25">
      <c r="A610" s="67"/>
      <c r="B610" s="51" t="s">
        <v>423</v>
      </c>
      <c r="C610" s="35">
        <v>4</v>
      </c>
      <c r="D610" s="55">
        <v>44.840200000000003</v>
      </c>
      <c r="E610" s="128">
        <v>3296</v>
      </c>
      <c r="F610" s="125">
        <v>701060</v>
      </c>
      <c r="G610" s="41">
        <v>100</v>
      </c>
      <c r="H610" s="50">
        <f t="shared" si="107"/>
        <v>701060</v>
      </c>
      <c r="I610" s="10">
        <f t="shared" si="106"/>
        <v>0</v>
      </c>
      <c r="J610" s="10">
        <f t="shared" si="108"/>
        <v>212.70024271844659</v>
      </c>
      <c r="K610" s="10">
        <f t="shared" si="109"/>
        <v>765.14400664061179</v>
      </c>
      <c r="L610" s="10">
        <f t="shared" si="110"/>
        <v>1490265.0379862504</v>
      </c>
      <c r="M610" s="10"/>
      <c r="N610" s="72">
        <f t="shared" si="100"/>
        <v>1490265.0379862504</v>
      </c>
    </row>
    <row r="611" spans="1:14" x14ac:dyDescent="0.25">
      <c r="A611" s="67"/>
      <c r="B611" s="51" t="s">
        <v>800</v>
      </c>
      <c r="C611" s="35">
        <v>4</v>
      </c>
      <c r="D611" s="55">
        <v>19.890900000000002</v>
      </c>
      <c r="E611" s="128">
        <v>993</v>
      </c>
      <c r="F611" s="125">
        <v>225410</v>
      </c>
      <c r="G611" s="41">
        <v>100</v>
      </c>
      <c r="H611" s="50">
        <f t="shared" si="107"/>
        <v>225410</v>
      </c>
      <c r="I611" s="10">
        <f t="shared" si="106"/>
        <v>0</v>
      </c>
      <c r="J611" s="10">
        <f t="shared" si="108"/>
        <v>226.99899295065458</v>
      </c>
      <c r="K611" s="10">
        <f t="shared" si="109"/>
        <v>750.84525640840377</v>
      </c>
      <c r="L611" s="10">
        <f t="shared" si="110"/>
        <v>1083254.638052546</v>
      </c>
      <c r="M611" s="10"/>
      <c r="N611" s="72">
        <f t="shared" si="100"/>
        <v>1083254.638052546</v>
      </c>
    </row>
    <row r="612" spans="1:14" x14ac:dyDescent="0.25">
      <c r="A612" s="67"/>
      <c r="B612" s="51" t="s">
        <v>424</v>
      </c>
      <c r="C612" s="35">
        <v>4</v>
      </c>
      <c r="D612" s="55">
        <v>27.044200000000004</v>
      </c>
      <c r="E612" s="128">
        <v>4270</v>
      </c>
      <c r="F612" s="125">
        <v>1988970</v>
      </c>
      <c r="G612" s="41">
        <v>100</v>
      </c>
      <c r="H612" s="50">
        <f t="shared" si="107"/>
        <v>1988970</v>
      </c>
      <c r="I612" s="10">
        <f t="shared" si="106"/>
        <v>0</v>
      </c>
      <c r="J612" s="10">
        <f t="shared" si="108"/>
        <v>465.80093676814988</v>
      </c>
      <c r="K612" s="10">
        <f t="shared" si="109"/>
        <v>512.0433125909085</v>
      </c>
      <c r="L612" s="10">
        <f t="shared" si="110"/>
        <v>1255935.694262319</v>
      </c>
      <c r="M612" s="10"/>
      <c r="N612" s="72">
        <f t="shared" si="100"/>
        <v>1255935.694262319</v>
      </c>
    </row>
    <row r="613" spans="1:14" x14ac:dyDescent="0.25">
      <c r="A613" s="67"/>
      <c r="B613" s="51" t="s">
        <v>894</v>
      </c>
      <c r="C613" s="35">
        <v>3</v>
      </c>
      <c r="D613" s="55">
        <v>34.136299999999999</v>
      </c>
      <c r="E613" s="128">
        <v>9639</v>
      </c>
      <c r="F613" s="125">
        <v>16604200</v>
      </c>
      <c r="G613" s="41">
        <v>50</v>
      </c>
      <c r="H613" s="50">
        <f t="shared" si="107"/>
        <v>8302100</v>
      </c>
      <c r="I613" s="10">
        <f t="shared" si="106"/>
        <v>8302100</v>
      </c>
      <c r="J613" s="10">
        <f t="shared" si="108"/>
        <v>1722.6060794688246</v>
      </c>
      <c r="K613" s="10">
        <f t="shared" si="109"/>
        <v>-744.76183010976627</v>
      </c>
      <c r="L613" s="10">
        <f t="shared" si="110"/>
        <v>1380287.432540426</v>
      </c>
      <c r="M613" s="10"/>
      <c r="N613" s="72">
        <f t="shared" si="100"/>
        <v>1380287.432540426</v>
      </c>
    </row>
    <row r="614" spans="1:14" x14ac:dyDescent="0.25">
      <c r="A614" s="67"/>
      <c r="B614" s="51" t="s">
        <v>425</v>
      </c>
      <c r="C614" s="35">
        <v>4</v>
      </c>
      <c r="D614" s="55">
        <v>18.03</v>
      </c>
      <c r="E614" s="128">
        <v>1150</v>
      </c>
      <c r="F614" s="125">
        <v>294510</v>
      </c>
      <c r="G614" s="41">
        <v>100</v>
      </c>
      <c r="H614" s="50">
        <f t="shared" si="107"/>
        <v>294510</v>
      </c>
      <c r="I614" s="10">
        <f t="shared" si="106"/>
        <v>0</v>
      </c>
      <c r="J614" s="10">
        <f t="shared" si="108"/>
        <v>256.09565217391304</v>
      </c>
      <c r="K614" s="10">
        <f t="shared" si="109"/>
        <v>721.7485971851454</v>
      </c>
      <c r="L614" s="10">
        <f t="shared" si="110"/>
        <v>1062855.5710770739</v>
      </c>
      <c r="M614" s="10"/>
      <c r="N614" s="72">
        <f t="shared" si="100"/>
        <v>1062855.5710770739</v>
      </c>
    </row>
    <row r="615" spans="1:14" x14ac:dyDescent="0.25">
      <c r="A615" s="67"/>
      <c r="B615" s="51" t="s">
        <v>426</v>
      </c>
      <c r="C615" s="35">
        <v>4</v>
      </c>
      <c r="D615" s="55">
        <v>19.073699999999999</v>
      </c>
      <c r="E615" s="128">
        <v>510</v>
      </c>
      <c r="F615" s="125">
        <v>134770</v>
      </c>
      <c r="G615" s="41">
        <v>100</v>
      </c>
      <c r="H615" s="50">
        <f t="shared" si="107"/>
        <v>134770</v>
      </c>
      <c r="I615" s="10">
        <f t="shared" si="106"/>
        <v>0</v>
      </c>
      <c r="J615" s="10">
        <f t="shared" si="108"/>
        <v>264.25490196078431</v>
      </c>
      <c r="K615" s="10">
        <f t="shared" si="109"/>
        <v>713.58934739827407</v>
      </c>
      <c r="L615" s="10">
        <f t="shared" si="110"/>
        <v>973533.7011594309</v>
      </c>
      <c r="M615" s="10"/>
      <c r="N615" s="72">
        <f t="shared" si="100"/>
        <v>973533.7011594309</v>
      </c>
    </row>
    <row r="616" spans="1:14" x14ac:dyDescent="0.25">
      <c r="A616" s="67"/>
      <c r="B616" s="51" t="s">
        <v>427</v>
      </c>
      <c r="C616" s="35">
        <v>4</v>
      </c>
      <c r="D616" s="55">
        <v>33.413400000000003</v>
      </c>
      <c r="E616" s="128">
        <v>1552</v>
      </c>
      <c r="F616" s="125">
        <v>875980</v>
      </c>
      <c r="G616" s="41">
        <v>100</v>
      </c>
      <c r="H616" s="50">
        <f t="shared" si="107"/>
        <v>875980</v>
      </c>
      <c r="I616" s="10">
        <f t="shared" si="106"/>
        <v>0</v>
      </c>
      <c r="J616" s="10">
        <f t="shared" si="108"/>
        <v>564.42010309278351</v>
      </c>
      <c r="K616" s="10">
        <f t="shared" si="109"/>
        <v>413.42414626627487</v>
      </c>
      <c r="L616" s="10">
        <f t="shared" si="110"/>
        <v>808412.16883023432</v>
      </c>
      <c r="M616" s="10"/>
      <c r="N616" s="72">
        <f t="shared" si="100"/>
        <v>808412.16883023432</v>
      </c>
    </row>
    <row r="617" spans="1:14" x14ac:dyDescent="0.25">
      <c r="A617" s="67"/>
      <c r="B617" s="51" t="s">
        <v>428</v>
      </c>
      <c r="C617" s="35">
        <v>4</v>
      </c>
      <c r="D617" s="55">
        <v>21.531500000000001</v>
      </c>
      <c r="E617" s="128">
        <v>1127</v>
      </c>
      <c r="F617" s="125">
        <v>94490</v>
      </c>
      <c r="G617" s="41">
        <v>100</v>
      </c>
      <c r="H617" s="50">
        <f t="shared" si="107"/>
        <v>94490</v>
      </c>
      <c r="I617" s="10">
        <f t="shared" si="106"/>
        <v>0</v>
      </c>
      <c r="J617" s="10">
        <f t="shared" si="108"/>
        <v>83.842058562555451</v>
      </c>
      <c r="K617" s="10">
        <f t="shared" si="109"/>
        <v>894.00219079650287</v>
      </c>
      <c r="L617" s="10">
        <f t="shared" si="110"/>
        <v>1274828.75715067</v>
      </c>
      <c r="M617" s="10"/>
      <c r="N617" s="72">
        <f t="shared" si="100"/>
        <v>1274828.75715067</v>
      </c>
    </row>
    <row r="618" spans="1:14" x14ac:dyDescent="0.25">
      <c r="A618" s="67"/>
      <c r="B618" s="51" t="s">
        <v>801</v>
      </c>
      <c r="C618" s="35">
        <v>4</v>
      </c>
      <c r="D618" s="55">
        <v>15.958699999999999</v>
      </c>
      <c r="E618" s="128">
        <v>950</v>
      </c>
      <c r="F618" s="125">
        <v>419570</v>
      </c>
      <c r="G618" s="41">
        <v>100</v>
      </c>
      <c r="H618" s="50">
        <f t="shared" si="107"/>
        <v>419570</v>
      </c>
      <c r="I618" s="10">
        <f t="shared" si="106"/>
        <v>0</v>
      </c>
      <c r="J618" s="10">
        <f t="shared" si="108"/>
        <v>441.65263157894736</v>
      </c>
      <c r="K618" s="10">
        <f t="shared" si="109"/>
        <v>536.19161778011107</v>
      </c>
      <c r="L618" s="10">
        <f t="shared" si="110"/>
        <v>811307.38262705563</v>
      </c>
      <c r="M618" s="10"/>
      <c r="N618" s="72">
        <f t="shared" si="100"/>
        <v>811307.38262705563</v>
      </c>
    </row>
    <row r="619" spans="1:14" x14ac:dyDescent="0.25">
      <c r="A619" s="67"/>
      <c r="B619" s="51" t="s">
        <v>429</v>
      </c>
      <c r="C619" s="35">
        <v>4</v>
      </c>
      <c r="D619" s="55">
        <v>26.119699999999998</v>
      </c>
      <c r="E619" s="128">
        <v>954</v>
      </c>
      <c r="F619" s="125">
        <v>215110</v>
      </c>
      <c r="G619" s="41">
        <v>100</v>
      </c>
      <c r="H619" s="50">
        <f t="shared" si="107"/>
        <v>215110</v>
      </c>
      <c r="I619" s="10">
        <f t="shared" si="106"/>
        <v>0</v>
      </c>
      <c r="J619" s="10">
        <f t="shared" si="108"/>
        <v>225.48218029350105</v>
      </c>
      <c r="K619" s="10">
        <f t="shared" si="109"/>
        <v>752.36206906555731</v>
      </c>
      <c r="L619" s="10">
        <f t="shared" si="110"/>
        <v>1102361.5112149958</v>
      </c>
      <c r="M619" s="10"/>
      <c r="N619" s="72">
        <f t="shared" si="100"/>
        <v>1102361.5112149958</v>
      </c>
    </row>
    <row r="620" spans="1:14" x14ac:dyDescent="0.25">
      <c r="A620" s="67"/>
      <c r="B620" s="51" t="s">
        <v>430</v>
      </c>
      <c r="C620" s="35">
        <v>4</v>
      </c>
      <c r="D620" s="55">
        <v>18.863699999999998</v>
      </c>
      <c r="E620" s="128">
        <v>1024</v>
      </c>
      <c r="F620" s="125">
        <v>252840</v>
      </c>
      <c r="G620" s="41">
        <v>100</v>
      </c>
      <c r="H620" s="50">
        <f t="shared" si="107"/>
        <v>252840</v>
      </c>
      <c r="I620" s="10">
        <f t="shared" si="106"/>
        <v>0</v>
      </c>
      <c r="J620" s="10">
        <f t="shared" si="108"/>
        <v>246.9140625</v>
      </c>
      <c r="K620" s="10">
        <f t="shared" si="109"/>
        <v>730.93018685905838</v>
      </c>
      <c r="L620" s="10">
        <f t="shared" si="110"/>
        <v>1060205.1673671289</v>
      </c>
      <c r="M620" s="10"/>
      <c r="N620" s="72">
        <f t="shared" si="100"/>
        <v>1060205.1673671289</v>
      </c>
    </row>
    <row r="621" spans="1:14" x14ac:dyDescent="0.25">
      <c r="A621" s="67"/>
      <c r="B621" s="51" t="s">
        <v>431</v>
      </c>
      <c r="C621" s="35">
        <v>4</v>
      </c>
      <c r="D621" s="55">
        <v>38.705500000000001</v>
      </c>
      <c r="E621" s="128">
        <v>2328</v>
      </c>
      <c r="F621" s="125">
        <v>821780</v>
      </c>
      <c r="G621" s="41">
        <v>100</v>
      </c>
      <c r="H621" s="50">
        <f t="shared" si="107"/>
        <v>821780</v>
      </c>
      <c r="I621" s="10">
        <f t="shared" si="106"/>
        <v>0</v>
      </c>
      <c r="J621" s="10">
        <f t="shared" si="108"/>
        <v>352.99828178694156</v>
      </c>
      <c r="K621" s="10">
        <f t="shared" si="109"/>
        <v>624.84596757211682</v>
      </c>
      <c r="L621" s="10">
        <f t="shared" si="110"/>
        <v>1177079.3513646261</v>
      </c>
      <c r="M621" s="10"/>
      <c r="N621" s="72">
        <f t="shared" si="100"/>
        <v>1177079.3513646261</v>
      </c>
    </row>
    <row r="622" spans="1:14" x14ac:dyDescent="0.25">
      <c r="A622" s="67"/>
      <c r="B622" s="51" t="s">
        <v>432</v>
      </c>
      <c r="C622" s="35">
        <v>4</v>
      </c>
      <c r="D622" s="55">
        <v>28.945799999999998</v>
      </c>
      <c r="E622" s="128">
        <v>1475</v>
      </c>
      <c r="F622" s="125">
        <v>457870</v>
      </c>
      <c r="G622" s="41">
        <v>100</v>
      </c>
      <c r="H622" s="50">
        <f t="shared" si="107"/>
        <v>457870</v>
      </c>
      <c r="I622" s="10">
        <f t="shared" si="106"/>
        <v>0</v>
      </c>
      <c r="J622" s="10">
        <f t="shared" si="108"/>
        <v>310.42033898305084</v>
      </c>
      <c r="K622" s="10">
        <f t="shared" si="109"/>
        <v>667.4239103760076</v>
      </c>
      <c r="L622" s="10">
        <f t="shared" si="110"/>
        <v>1080706.8284670252</v>
      </c>
      <c r="M622" s="10"/>
      <c r="N622" s="72">
        <f t="shared" si="100"/>
        <v>1080706.8284670252</v>
      </c>
    </row>
    <row r="623" spans="1:14" x14ac:dyDescent="0.25">
      <c r="A623" s="67"/>
      <c r="B623" s="51" t="s">
        <v>172</v>
      </c>
      <c r="C623" s="35">
        <v>4</v>
      </c>
      <c r="D623" s="55">
        <v>53.652200000000001</v>
      </c>
      <c r="E623" s="128">
        <v>3173</v>
      </c>
      <c r="F623" s="125">
        <v>553410</v>
      </c>
      <c r="G623" s="41">
        <v>100</v>
      </c>
      <c r="H623" s="50">
        <f t="shared" si="107"/>
        <v>553410</v>
      </c>
      <c r="I623" s="10">
        <f t="shared" si="106"/>
        <v>0</v>
      </c>
      <c r="J623" s="10">
        <f t="shared" si="108"/>
        <v>174.41222817522848</v>
      </c>
      <c r="K623" s="10">
        <f t="shared" si="109"/>
        <v>803.43202118382987</v>
      </c>
      <c r="L623" s="10">
        <f t="shared" si="110"/>
        <v>1550909.7413980549</v>
      </c>
      <c r="M623" s="10"/>
      <c r="N623" s="72">
        <f t="shared" si="100"/>
        <v>1550909.7413980549</v>
      </c>
    </row>
    <row r="624" spans="1:14" x14ac:dyDescent="0.25">
      <c r="A624" s="67"/>
      <c r="B624" s="51" t="s">
        <v>433</v>
      </c>
      <c r="C624" s="35">
        <v>4</v>
      </c>
      <c r="D624" s="55">
        <v>29.088600000000003</v>
      </c>
      <c r="E624" s="128">
        <v>735</v>
      </c>
      <c r="F624" s="125">
        <v>129720</v>
      </c>
      <c r="G624" s="41">
        <v>100</v>
      </c>
      <c r="H624" s="50">
        <f t="shared" si="107"/>
        <v>129720</v>
      </c>
      <c r="I624" s="10">
        <f t="shared" si="106"/>
        <v>0</v>
      </c>
      <c r="J624" s="10">
        <f t="shared" si="108"/>
        <v>176.48979591836735</v>
      </c>
      <c r="K624" s="10">
        <f t="shared" si="109"/>
        <v>801.35445344069103</v>
      </c>
      <c r="L624" s="10">
        <f t="shared" si="110"/>
        <v>1142033.9468623721</v>
      </c>
      <c r="M624" s="10"/>
      <c r="N624" s="72">
        <f t="shared" si="100"/>
        <v>1142033.9468623721</v>
      </c>
    </row>
    <row r="625" spans="1:14" x14ac:dyDescent="0.25">
      <c r="A625" s="67"/>
      <c r="B625" s="51" t="s">
        <v>802</v>
      </c>
      <c r="C625" s="35">
        <v>4</v>
      </c>
      <c r="D625" s="55">
        <v>34.2898</v>
      </c>
      <c r="E625" s="128">
        <v>1149</v>
      </c>
      <c r="F625" s="125">
        <v>183030</v>
      </c>
      <c r="G625" s="41">
        <v>100</v>
      </c>
      <c r="H625" s="50">
        <f t="shared" si="107"/>
        <v>183030</v>
      </c>
      <c r="I625" s="10">
        <f t="shared" si="106"/>
        <v>0</v>
      </c>
      <c r="J625" s="10">
        <f t="shared" si="108"/>
        <v>159.29503916449087</v>
      </c>
      <c r="K625" s="10">
        <f t="shared" si="109"/>
        <v>818.54921019456754</v>
      </c>
      <c r="L625" s="10">
        <f t="shared" si="110"/>
        <v>1234958.9414053578</v>
      </c>
      <c r="M625" s="10"/>
      <c r="N625" s="72">
        <f t="shared" si="100"/>
        <v>1234958.9414053578</v>
      </c>
    </row>
    <row r="626" spans="1:14" x14ac:dyDescent="0.25">
      <c r="A626" s="67"/>
      <c r="B626" s="4"/>
      <c r="C626" s="4"/>
      <c r="D626" s="55">
        <v>0</v>
      </c>
      <c r="E626" s="130"/>
      <c r="F626" s="73"/>
      <c r="G626" s="41"/>
      <c r="H626" s="73"/>
      <c r="I626" s="74"/>
      <c r="J626" s="74"/>
      <c r="K626" s="10"/>
      <c r="L626" s="10"/>
      <c r="M626" s="10"/>
      <c r="N626" s="72"/>
    </row>
    <row r="627" spans="1:14" x14ac:dyDescent="0.25">
      <c r="A627" s="70" t="s">
        <v>434</v>
      </c>
      <c r="B627" s="43" t="s">
        <v>2</v>
      </c>
      <c r="C627" s="44"/>
      <c r="D627" s="3">
        <v>629.01580000000001</v>
      </c>
      <c r="E627" s="131">
        <f>E628</f>
        <v>56740</v>
      </c>
      <c r="F627" s="37">
        <v>0</v>
      </c>
      <c r="G627" s="41"/>
      <c r="H627" s="37">
        <f>H629</f>
        <v>4450140</v>
      </c>
      <c r="I627" s="8">
        <f>I629</f>
        <v>-4450140</v>
      </c>
      <c r="J627" s="8"/>
      <c r="K627" s="10"/>
      <c r="L627" s="10"/>
      <c r="M627" s="9">
        <f>M629</f>
        <v>30561337.984361451</v>
      </c>
      <c r="N627" s="68">
        <f t="shared" si="100"/>
        <v>30561337.984361451</v>
      </c>
    </row>
    <row r="628" spans="1:14" x14ac:dyDescent="0.25">
      <c r="A628" s="70" t="s">
        <v>434</v>
      </c>
      <c r="B628" s="43" t="s">
        <v>3</v>
      </c>
      <c r="C628" s="44"/>
      <c r="D628" s="3">
        <v>629.01580000000001</v>
      </c>
      <c r="E628" s="131">
        <f>SUM(E630:E652)</f>
        <v>56740</v>
      </c>
      <c r="F628" s="37">
        <f>SUM(F630:F652)</f>
        <v>27937350</v>
      </c>
      <c r="G628" s="41"/>
      <c r="H628" s="37">
        <f>SUM(H630:H652)</f>
        <v>19037070</v>
      </c>
      <c r="I628" s="8">
        <f>SUM(I630:I652)</f>
        <v>8900280</v>
      </c>
      <c r="J628" s="8"/>
      <c r="K628" s="10"/>
      <c r="L628" s="8">
        <f>SUM(L630:L652)</f>
        <v>28774557.405747917</v>
      </c>
      <c r="M628" s="10"/>
      <c r="N628" s="68">
        <f t="shared" si="100"/>
        <v>28774557.405747917</v>
      </c>
    </row>
    <row r="629" spans="1:14" x14ac:dyDescent="0.25">
      <c r="A629" s="67"/>
      <c r="B629" s="51" t="s">
        <v>26</v>
      </c>
      <c r="C629" s="35">
        <v>2</v>
      </c>
      <c r="D629" s="55">
        <v>0</v>
      </c>
      <c r="E629" s="134"/>
      <c r="F629" s="50">
        <v>0</v>
      </c>
      <c r="G629" s="41">
        <v>25</v>
      </c>
      <c r="H629" s="50">
        <f>F645*G629/100</f>
        <v>4450140</v>
      </c>
      <c r="I629" s="10">
        <f t="shared" ref="I629:I652" si="111">F629-H629</f>
        <v>-4450140</v>
      </c>
      <c r="J629" s="10"/>
      <c r="K629" s="10"/>
      <c r="L629" s="10"/>
      <c r="M629" s="10">
        <f>($L$7*$L$8*E627/$L$10)+($L$7*$L$9*D627/$L$11)</f>
        <v>30561337.984361451</v>
      </c>
      <c r="N629" s="72">
        <f t="shared" ref="N629:N692" si="112">L629+M629</f>
        <v>30561337.984361451</v>
      </c>
    </row>
    <row r="630" spans="1:14" x14ac:dyDescent="0.25">
      <c r="A630" s="67"/>
      <c r="B630" s="51" t="s">
        <v>803</v>
      </c>
      <c r="C630" s="35">
        <v>4</v>
      </c>
      <c r="D630" s="55">
        <v>16.8704</v>
      </c>
      <c r="E630" s="128">
        <v>2205</v>
      </c>
      <c r="F630" s="125">
        <v>411120</v>
      </c>
      <c r="G630" s="41">
        <v>100</v>
      </c>
      <c r="H630" s="50">
        <f t="shared" ref="H630:H652" si="113">F630*G630/100</f>
        <v>411120</v>
      </c>
      <c r="I630" s="10">
        <f t="shared" si="111"/>
        <v>0</v>
      </c>
      <c r="J630" s="10">
        <f t="shared" ref="J630:J652" si="114">F630/E630</f>
        <v>186.44897959183675</v>
      </c>
      <c r="K630" s="10">
        <f t="shared" ref="K630:K652" si="115">$J$11*$J$19-J630</f>
        <v>791.39526976722163</v>
      </c>
      <c r="L630" s="10">
        <f t="shared" ref="L630:L652" si="116">IF(K630&gt;0,$J$7*$J$8*(K630/$K$19),0)+$J$7*$J$9*(E630/$E$19)+$J$7*$J$10*(D630/$D$19)</f>
        <v>1278138.6542894784</v>
      </c>
      <c r="M630" s="10"/>
      <c r="N630" s="72">
        <f t="shared" si="112"/>
        <v>1278138.6542894784</v>
      </c>
    </row>
    <row r="631" spans="1:14" x14ac:dyDescent="0.25">
      <c r="A631" s="67"/>
      <c r="B631" s="51" t="s">
        <v>435</v>
      </c>
      <c r="C631" s="35">
        <v>4</v>
      </c>
      <c r="D631" s="55">
        <v>26.722299999999997</v>
      </c>
      <c r="E631" s="128">
        <v>2392</v>
      </c>
      <c r="F631" s="125">
        <v>346980</v>
      </c>
      <c r="G631" s="41">
        <v>100</v>
      </c>
      <c r="H631" s="50">
        <f t="shared" si="113"/>
        <v>346980</v>
      </c>
      <c r="I631" s="10">
        <f t="shared" si="111"/>
        <v>0</v>
      </c>
      <c r="J631" s="10">
        <f t="shared" si="114"/>
        <v>145.05852842809364</v>
      </c>
      <c r="K631" s="10">
        <f t="shared" si="115"/>
        <v>832.78572093096477</v>
      </c>
      <c r="L631" s="10">
        <f t="shared" si="116"/>
        <v>1386611.1939610895</v>
      </c>
      <c r="M631" s="10"/>
      <c r="N631" s="72">
        <f t="shared" si="112"/>
        <v>1386611.1939610895</v>
      </c>
    </row>
    <row r="632" spans="1:14" x14ac:dyDescent="0.25">
      <c r="A632" s="67"/>
      <c r="B632" s="51" t="s">
        <v>436</v>
      </c>
      <c r="C632" s="35">
        <v>4</v>
      </c>
      <c r="D632" s="55">
        <v>13.170299999999999</v>
      </c>
      <c r="E632" s="128">
        <v>837</v>
      </c>
      <c r="F632" s="125">
        <v>243930</v>
      </c>
      <c r="G632" s="41">
        <v>100</v>
      </c>
      <c r="H632" s="50">
        <f t="shared" si="113"/>
        <v>243930</v>
      </c>
      <c r="I632" s="10">
        <f t="shared" si="111"/>
        <v>0</v>
      </c>
      <c r="J632" s="10">
        <f t="shared" si="114"/>
        <v>291.43369175627242</v>
      </c>
      <c r="K632" s="10">
        <f t="shared" si="115"/>
        <v>686.41055760278596</v>
      </c>
      <c r="L632" s="10">
        <f t="shared" si="116"/>
        <v>963019.45760532154</v>
      </c>
      <c r="M632" s="10"/>
      <c r="N632" s="72">
        <f t="shared" si="112"/>
        <v>963019.45760532154</v>
      </c>
    </row>
    <row r="633" spans="1:14" x14ac:dyDescent="0.25">
      <c r="A633" s="67"/>
      <c r="B633" s="51" t="s">
        <v>437</v>
      </c>
      <c r="C633" s="35">
        <v>4</v>
      </c>
      <c r="D633" s="55">
        <v>49.860100000000003</v>
      </c>
      <c r="E633" s="128">
        <v>3522</v>
      </c>
      <c r="F633" s="125">
        <v>503570</v>
      </c>
      <c r="G633" s="41">
        <v>100</v>
      </c>
      <c r="H633" s="50">
        <f t="shared" si="113"/>
        <v>503570</v>
      </c>
      <c r="I633" s="10">
        <f t="shared" si="111"/>
        <v>0</v>
      </c>
      <c r="J633" s="10">
        <f t="shared" si="114"/>
        <v>142.97842135150484</v>
      </c>
      <c r="K633" s="10">
        <f t="shared" si="115"/>
        <v>834.86582800755355</v>
      </c>
      <c r="L633" s="10">
        <f t="shared" si="116"/>
        <v>1619724.2417460529</v>
      </c>
      <c r="M633" s="10"/>
      <c r="N633" s="72">
        <f t="shared" si="112"/>
        <v>1619724.2417460529</v>
      </c>
    </row>
    <row r="634" spans="1:14" x14ac:dyDescent="0.25">
      <c r="A634" s="67"/>
      <c r="B634" s="51" t="s">
        <v>438</v>
      </c>
      <c r="C634" s="35">
        <v>4</v>
      </c>
      <c r="D634" s="55">
        <v>15.717600000000001</v>
      </c>
      <c r="E634" s="128">
        <v>974</v>
      </c>
      <c r="F634" s="125">
        <v>180930</v>
      </c>
      <c r="G634" s="41">
        <v>100</v>
      </c>
      <c r="H634" s="50">
        <f t="shared" si="113"/>
        <v>180930</v>
      </c>
      <c r="I634" s="10">
        <f t="shared" si="111"/>
        <v>0</v>
      </c>
      <c r="J634" s="10">
        <f t="shared" si="114"/>
        <v>185.75975359342917</v>
      </c>
      <c r="K634" s="10">
        <f t="shared" si="115"/>
        <v>792.08449576562919</v>
      </c>
      <c r="L634" s="10">
        <f t="shared" si="116"/>
        <v>1114210.0339841661</v>
      </c>
      <c r="M634" s="10"/>
      <c r="N634" s="72">
        <f t="shared" si="112"/>
        <v>1114210.0339841661</v>
      </c>
    </row>
    <row r="635" spans="1:14" x14ac:dyDescent="0.25">
      <c r="A635" s="67"/>
      <c r="B635" s="51" t="s">
        <v>439</v>
      </c>
      <c r="C635" s="35">
        <v>4</v>
      </c>
      <c r="D635" s="55">
        <v>28.387500000000003</v>
      </c>
      <c r="E635" s="128">
        <v>1780</v>
      </c>
      <c r="F635" s="125">
        <v>290380</v>
      </c>
      <c r="G635" s="41">
        <v>100</v>
      </c>
      <c r="H635" s="50">
        <f t="shared" si="113"/>
        <v>290380</v>
      </c>
      <c r="I635" s="10">
        <f t="shared" si="111"/>
        <v>0</v>
      </c>
      <c r="J635" s="10">
        <f t="shared" si="114"/>
        <v>163.13483146067415</v>
      </c>
      <c r="K635" s="10">
        <f t="shared" si="115"/>
        <v>814.70941789838423</v>
      </c>
      <c r="L635" s="10">
        <f t="shared" si="116"/>
        <v>1291527.1756313699</v>
      </c>
      <c r="M635" s="10"/>
      <c r="N635" s="72">
        <f t="shared" si="112"/>
        <v>1291527.1756313699</v>
      </c>
    </row>
    <row r="636" spans="1:14" x14ac:dyDescent="0.25">
      <c r="A636" s="67"/>
      <c r="B636" s="51" t="s">
        <v>440</v>
      </c>
      <c r="C636" s="35">
        <v>4</v>
      </c>
      <c r="D636" s="55">
        <v>5.9548000000000005</v>
      </c>
      <c r="E636" s="128">
        <v>1184</v>
      </c>
      <c r="F636" s="125">
        <v>226470</v>
      </c>
      <c r="G636" s="41">
        <v>100</v>
      </c>
      <c r="H636" s="50">
        <f t="shared" si="113"/>
        <v>226470</v>
      </c>
      <c r="I636" s="10">
        <f t="shared" si="111"/>
        <v>0</v>
      </c>
      <c r="J636" s="10">
        <f t="shared" si="114"/>
        <v>191.27533783783784</v>
      </c>
      <c r="K636" s="10">
        <f t="shared" si="115"/>
        <v>786.56891152122057</v>
      </c>
      <c r="L636" s="10">
        <f t="shared" si="116"/>
        <v>1099996.8862256031</v>
      </c>
      <c r="M636" s="10"/>
      <c r="N636" s="72">
        <f t="shared" si="112"/>
        <v>1099996.8862256031</v>
      </c>
    </row>
    <row r="637" spans="1:14" x14ac:dyDescent="0.25">
      <c r="A637" s="67"/>
      <c r="B637" s="51" t="s">
        <v>441</v>
      </c>
      <c r="C637" s="35">
        <v>4</v>
      </c>
      <c r="D637" s="55">
        <v>8.7255999999999982</v>
      </c>
      <c r="E637" s="128">
        <v>891</v>
      </c>
      <c r="F637" s="125">
        <v>156300</v>
      </c>
      <c r="G637" s="41">
        <v>100</v>
      </c>
      <c r="H637" s="50">
        <f t="shared" si="113"/>
        <v>156300</v>
      </c>
      <c r="I637" s="10">
        <f t="shared" si="111"/>
        <v>0</v>
      </c>
      <c r="J637" s="10">
        <f t="shared" si="114"/>
        <v>175.42087542087543</v>
      </c>
      <c r="K637" s="10">
        <f t="shared" si="115"/>
        <v>802.42337393818298</v>
      </c>
      <c r="L637" s="10">
        <f t="shared" si="116"/>
        <v>1090370.2886816713</v>
      </c>
      <c r="M637" s="10"/>
      <c r="N637" s="72">
        <f t="shared" si="112"/>
        <v>1090370.2886816713</v>
      </c>
    </row>
    <row r="638" spans="1:14" x14ac:dyDescent="0.25">
      <c r="A638" s="67"/>
      <c r="B638" s="51" t="s">
        <v>442</v>
      </c>
      <c r="C638" s="35">
        <v>4</v>
      </c>
      <c r="D638" s="55">
        <v>37.560200000000002</v>
      </c>
      <c r="E638" s="128">
        <v>3818</v>
      </c>
      <c r="F638" s="125">
        <v>932160</v>
      </c>
      <c r="G638" s="41">
        <v>100</v>
      </c>
      <c r="H638" s="50">
        <f t="shared" si="113"/>
        <v>932160</v>
      </c>
      <c r="I638" s="10">
        <f t="shared" si="111"/>
        <v>0</v>
      </c>
      <c r="J638" s="10">
        <f t="shared" si="114"/>
        <v>244.14876898899948</v>
      </c>
      <c r="K638" s="10">
        <f t="shared" si="115"/>
        <v>733.69548037005893</v>
      </c>
      <c r="L638" s="10">
        <f t="shared" si="116"/>
        <v>1495219.8921913558</v>
      </c>
      <c r="M638" s="10"/>
      <c r="N638" s="72">
        <f t="shared" si="112"/>
        <v>1495219.8921913558</v>
      </c>
    </row>
    <row r="639" spans="1:14" x14ac:dyDescent="0.25">
      <c r="A639" s="67"/>
      <c r="B639" s="51" t="s">
        <v>443</v>
      </c>
      <c r="C639" s="35">
        <v>4</v>
      </c>
      <c r="D639" s="55">
        <v>16.395299999999999</v>
      </c>
      <c r="E639" s="128">
        <v>1577</v>
      </c>
      <c r="F639" s="125">
        <v>273150</v>
      </c>
      <c r="G639" s="41">
        <v>100</v>
      </c>
      <c r="H639" s="50">
        <f t="shared" si="113"/>
        <v>273150</v>
      </c>
      <c r="I639" s="10">
        <f t="shared" si="111"/>
        <v>0</v>
      </c>
      <c r="J639" s="10">
        <f t="shared" si="114"/>
        <v>173.20862396956247</v>
      </c>
      <c r="K639" s="10">
        <f t="shared" si="115"/>
        <v>804.63562538949589</v>
      </c>
      <c r="L639" s="10">
        <f t="shared" si="116"/>
        <v>1210058.8937432726</v>
      </c>
      <c r="M639" s="10"/>
      <c r="N639" s="72">
        <f t="shared" si="112"/>
        <v>1210058.8937432726</v>
      </c>
    </row>
    <row r="640" spans="1:14" x14ac:dyDescent="0.25">
      <c r="A640" s="67"/>
      <c r="B640" s="51" t="s">
        <v>444</v>
      </c>
      <c r="C640" s="35">
        <v>4</v>
      </c>
      <c r="D640" s="55">
        <v>13.850899999999999</v>
      </c>
      <c r="E640" s="128">
        <v>1029</v>
      </c>
      <c r="F640" s="125">
        <v>475640</v>
      </c>
      <c r="G640" s="41">
        <v>100</v>
      </c>
      <c r="H640" s="50">
        <f t="shared" si="113"/>
        <v>475640</v>
      </c>
      <c r="I640" s="10">
        <f t="shared" si="111"/>
        <v>0</v>
      </c>
      <c r="J640" s="10">
        <f t="shared" si="114"/>
        <v>462.23517978620021</v>
      </c>
      <c r="K640" s="10">
        <f t="shared" si="115"/>
        <v>515.60906957285817</v>
      </c>
      <c r="L640" s="10">
        <f t="shared" si="116"/>
        <v>789847.33082651626</v>
      </c>
      <c r="M640" s="10"/>
      <c r="N640" s="72">
        <f t="shared" si="112"/>
        <v>789847.33082651626</v>
      </c>
    </row>
    <row r="641" spans="1:14" x14ac:dyDescent="0.25">
      <c r="A641" s="67"/>
      <c r="B641" s="51" t="s">
        <v>445</v>
      </c>
      <c r="C641" s="35">
        <v>4</v>
      </c>
      <c r="D641" s="55">
        <v>23.948</v>
      </c>
      <c r="E641" s="128">
        <v>1862</v>
      </c>
      <c r="F641" s="125">
        <v>820300</v>
      </c>
      <c r="G641" s="41">
        <v>100</v>
      </c>
      <c r="H641" s="50">
        <f t="shared" si="113"/>
        <v>820300</v>
      </c>
      <c r="I641" s="10">
        <f t="shared" si="111"/>
        <v>0</v>
      </c>
      <c r="J641" s="10">
        <f t="shared" si="114"/>
        <v>440.54779806659508</v>
      </c>
      <c r="K641" s="10">
        <f t="shared" si="115"/>
        <v>537.2964512924633</v>
      </c>
      <c r="L641" s="10">
        <f t="shared" si="116"/>
        <v>960327.7863269978</v>
      </c>
      <c r="M641" s="10"/>
      <c r="N641" s="72">
        <f t="shared" si="112"/>
        <v>960327.7863269978</v>
      </c>
    </row>
    <row r="642" spans="1:14" x14ac:dyDescent="0.25">
      <c r="A642" s="67"/>
      <c r="B642" s="51" t="s">
        <v>446</v>
      </c>
      <c r="C642" s="35">
        <v>4</v>
      </c>
      <c r="D642" s="55">
        <v>21.0716</v>
      </c>
      <c r="E642" s="128">
        <v>1805</v>
      </c>
      <c r="F642" s="125">
        <v>365730</v>
      </c>
      <c r="G642" s="41">
        <v>100</v>
      </c>
      <c r="H642" s="50">
        <f t="shared" si="113"/>
        <v>365730</v>
      </c>
      <c r="I642" s="10">
        <f t="shared" si="111"/>
        <v>0</v>
      </c>
      <c r="J642" s="10">
        <f t="shared" si="114"/>
        <v>202.62049861495845</v>
      </c>
      <c r="K642" s="10">
        <f t="shared" si="115"/>
        <v>775.2237507440999</v>
      </c>
      <c r="L642" s="10">
        <f t="shared" si="116"/>
        <v>1222074.0780643614</v>
      </c>
      <c r="M642" s="10"/>
      <c r="N642" s="72">
        <f t="shared" si="112"/>
        <v>1222074.0780643614</v>
      </c>
    </row>
    <row r="643" spans="1:14" x14ac:dyDescent="0.25">
      <c r="A643" s="67"/>
      <c r="B643" s="51" t="s">
        <v>447</v>
      </c>
      <c r="C643" s="35">
        <v>4</v>
      </c>
      <c r="D643" s="55">
        <v>22.115600000000001</v>
      </c>
      <c r="E643" s="128">
        <v>2281</v>
      </c>
      <c r="F643" s="125">
        <v>501190</v>
      </c>
      <c r="G643" s="41">
        <v>100</v>
      </c>
      <c r="H643" s="50">
        <f t="shared" si="113"/>
        <v>501190</v>
      </c>
      <c r="I643" s="10">
        <f t="shared" si="111"/>
        <v>0</v>
      </c>
      <c r="J643" s="10">
        <f t="shared" si="114"/>
        <v>219.72380534853136</v>
      </c>
      <c r="K643" s="10">
        <f t="shared" si="115"/>
        <v>758.12044401052708</v>
      </c>
      <c r="L643" s="10">
        <f t="shared" si="116"/>
        <v>1267833.234258814</v>
      </c>
      <c r="M643" s="10"/>
      <c r="N643" s="72">
        <f t="shared" si="112"/>
        <v>1267833.234258814</v>
      </c>
    </row>
    <row r="644" spans="1:14" x14ac:dyDescent="0.25">
      <c r="A644" s="67"/>
      <c r="B644" s="51" t="s">
        <v>448</v>
      </c>
      <c r="C644" s="35">
        <v>4</v>
      </c>
      <c r="D644" s="55">
        <v>43.943700000000007</v>
      </c>
      <c r="E644" s="128">
        <v>2590</v>
      </c>
      <c r="F644" s="125">
        <v>379180</v>
      </c>
      <c r="G644" s="41">
        <v>100</v>
      </c>
      <c r="H644" s="50">
        <f t="shared" si="113"/>
        <v>379180</v>
      </c>
      <c r="I644" s="10">
        <f t="shared" si="111"/>
        <v>0</v>
      </c>
      <c r="J644" s="10">
        <f t="shared" si="114"/>
        <v>146.40154440154441</v>
      </c>
      <c r="K644" s="10">
        <f t="shared" si="115"/>
        <v>831.44270495751402</v>
      </c>
      <c r="L644" s="10">
        <f t="shared" si="116"/>
        <v>1472829.8051149677</v>
      </c>
      <c r="M644" s="10"/>
      <c r="N644" s="72">
        <f t="shared" si="112"/>
        <v>1472829.8051149677</v>
      </c>
    </row>
    <row r="645" spans="1:14" x14ac:dyDescent="0.25">
      <c r="A645" s="67"/>
      <c r="B645" s="51" t="s">
        <v>895</v>
      </c>
      <c r="C645" s="35">
        <v>3</v>
      </c>
      <c r="D645" s="55">
        <v>92.032000000000011</v>
      </c>
      <c r="E645" s="128">
        <v>11137</v>
      </c>
      <c r="F645" s="125">
        <v>17800560</v>
      </c>
      <c r="G645" s="41">
        <v>50</v>
      </c>
      <c r="H645" s="50">
        <f t="shared" si="113"/>
        <v>8900280</v>
      </c>
      <c r="I645" s="10">
        <f t="shared" si="111"/>
        <v>8900280</v>
      </c>
      <c r="J645" s="10">
        <f t="shared" si="114"/>
        <v>1598.3262997216486</v>
      </c>
      <c r="K645" s="10">
        <f t="shared" si="115"/>
        <v>-620.48205036259026</v>
      </c>
      <c r="L645" s="10">
        <f t="shared" si="116"/>
        <v>1784030.6347439676</v>
      </c>
      <c r="M645" s="10"/>
      <c r="N645" s="72">
        <f t="shared" si="112"/>
        <v>1784030.6347439676</v>
      </c>
    </row>
    <row r="646" spans="1:14" x14ac:dyDescent="0.25">
      <c r="A646" s="67"/>
      <c r="B646" s="51" t="s">
        <v>449</v>
      </c>
      <c r="C646" s="35">
        <v>4</v>
      </c>
      <c r="D646" s="55">
        <v>38.2607</v>
      </c>
      <c r="E646" s="128">
        <v>2865</v>
      </c>
      <c r="F646" s="125">
        <v>776540</v>
      </c>
      <c r="G646" s="41">
        <v>100</v>
      </c>
      <c r="H646" s="50">
        <f t="shared" si="113"/>
        <v>776540</v>
      </c>
      <c r="I646" s="10">
        <f t="shared" si="111"/>
        <v>0</v>
      </c>
      <c r="J646" s="10">
        <f t="shared" si="114"/>
        <v>271.04363001745202</v>
      </c>
      <c r="K646" s="10">
        <f t="shared" si="115"/>
        <v>706.80061934160631</v>
      </c>
      <c r="L646" s="10">
        <f t="shared" si="116"/>
        <v>1341818.8490124305</v>
      </c>
      <c r="M646" s="10"/>
      <c r="N646" s="72">
        <f t="shared" si="112"/>
        <v>1341818.8490124305</v>
      </c>
    </row>
    <row r="647" spans="1:14" x14ac:dyDescent="0.25">
      <c r="A647" s="67"/>
      <c r="B647" s="51" t="s">
        <v>450</v>
      </c>
      <c r="C647" s="35">
        <v>4</v>
      </c>
      <c r="D647" s="55">
        <v>12.4343</v>
      </c>
      <c r="E647" s="128">
        <v>1504</v>
      </c>
      <c r="F647" s="125">
        <v>973810</v>
      </c>
      <c r="G647" s="41">
        <v>100</v>
      </c>
      <c r="H647" s="50">
        <f t="shared" si="113"/>
        <v>973810</v>
      </c>
      <c r="I647" s="10">
        <f t="shared" si="111"/>
        <v>0</v>
      </c>
      <c r="J647" s="10">
        <f t="shared" si="114"/>
        <v>647.48005319148933</v>
      </c>
      <c r="K647" s="10">
        <f t="shared" si="115"/>
        <v>330.36419616756905</v>
      </c>
      <c r="L647" s="10">
        <f t="shared" si="116"/>
        <v>629078.83222781552</v>
      </c>
      <c r="M647" s="10"/>
      <c r="N647" s="72">
        <f t="shared" si="112"/>
        <v>629078.83222781552</v>
      </c>
    </row>
    <row r="648" spans="1:14" x14ac:dyDescent="0.25">
      <c r="A648" s="67"/>
      <c r="B648" s="51" t="s">
        <v>451</v>
      </c>
      <c r="C648" s="35">
        <v>4</v>
      </c>
      <c r="D648" s="55">
        <v>31.216500000000003</v>
      </c>
      <c r="E648" s="128">
        <v>2389</v>
      </c>
      <c r="F648" s="125">
        <v>427850</v>
      </c>
      <c r="G648" s="41">
        <v>100</v>
      </c>
      <c r="H648" s="50">
        <f t="shared" si="113"/>
        <v>427850</v>
      </c>
      <c r="I648" s="10">
        <f t="shared" si="111"/>
        <v>0</v>
      </c>
      <c r="J648" s="10">
        <f t="shared" si="114"/>
        <v>179.09167015487651</v>
      </c>
      <c r="K648" s="10">
        <f t="shared" si="115"/>
        <v>798.75257920418187</v>
      </c>
      <c r="L648" s="10">
        <f t="shared" si="116"/>
        <v>1362406.6344373717</v>
      </c>
      <c r="M648" s="10"/>
      <c r="N648" s="72">
        <f t="shared" si="112"/>
        <v>1362406.6344373717</v>
      </c>
    </row>
    <row r="649" spans="1:14" x14ac:dyDescent="0.25">
      <c r="A649" s="67"/>
      <c r="B649" s="51" t="s">
        <v>452</v>
      </c>
      <c r="C649" s="35">
        <v>4</v>
      </c>
      <c r="D649" s="55">
        <v>21.7347</v>
      </c>
      <c r="E649" s="128">
        <v>1755</v>
      </c>
      <c r="F649" s="125">
        <v>319200</v>
      </c>
      <c r="G649" s="41">
        <v>100</v>
      </c>
      <c r="H649" s="50">
        <f t="shared" si="113"/>
        <v>319200</v>
      </c>
      <c r="I649" s="10">
        <f t="shared" si="111"/>
        <v>0</v>
      </c>
      <c r="J649" s="10">
        <f t="shared" si="114"/>
        <v>181.88034188034189</v>
      </c>
      <c r="K649" s="10">
        <f t="shared" si="115"/>
        <v>795.96390747871646</v>
      </c>
      <c r="L649" s="10">
        <f t="shared" si="116"/>
        <v>1242304.1540788319</v>
      </c>
      <c r="M649" s="10"/>
      <c r="N649" s="72">
        <f t="shared" si="112"/>
        <v>1242304.1540788319</v>
      </c>
    </row>
    <row r="650" spans="1:14" x14ac:dyDescent="0.25">
      <c r="A650" s="67"/>
      <c r="B650" s="51" t="s">
        <v>804</v>
      </c>
      <c r="C650" s="35">
        <v>4</v>
      </c>
      <c r="D650" s="55">
        <v>56.6937</v>
      </c>
      <c r="E650" s="128">
        <v>5853</v>
      </c>
      <c r="F650" s="125">
        <v>1034240</v>
      </c>
      <c r="G650" s="41">
        <v>100</v>
      </c>
      <c r="H650" s="50">
        <f t="shared" si="113"/>
        <v>1034240</v>
      </c>
      <c r="I650" s="10">
        <f t="shared" si="111"/>
        <v>0</v>
      </c>
      <c r="J650" s="10">
        <f t="shared" si="114"/>
        <v>176.70254570305826</v>
      </c>
      <c r="K650" s="10">
        <f t="shared" si="115"/>
        <v>801.14170365600012</v>
      </c>
      <c r="L650" s="10">
        <f t="shared" si="116"/>
        <v>1908782.8245052812</v>
      </c>
      <c r="M650" s="10"/>
      <c r="N650" s="72">
        <f t="shared" si="112"/>
        <v>1908782.8245052812</v>
      </c>
    </row>
    <row r="651" spans="1:14" x14ac:dyDescent="0.25">
      <c r="A651" s="67"/>
      <c r="B651" s="51" t="s">
        <v>453</v>
      </c>
      <c r="C651" s="35">
        <v>4</v>
      </c>
      <c r="D651" s="55">
        <v>13.955799999999998</v>
      </c>
      <c r="E651" s="128">
        <v>906</v>
      </c>
      <c r="F651" s="125">
        <v>225380</v>
      </c>
      <c r="G651" s="41">
        <v>100</v>
      </c>
      <c r="H651" s="50">
        <f t="shared" si="113"/>
        <v>225380</v>
      </c>
      <c r="I651" s="10">
        <f t="shared" si="111"/>
        <v>0</v>
      </c>
      <c r="J651" s="10">
        <f t="shared" si="114"/>
        <v>248.76379690949227</v>
      </c>
      <c r="K651" s="10">
        <f t="shared" si="115"/>
        <v>729.08045244956611</v>
      </c>
      <c r="L651" s="10">
        <f t="shared" si="116"/>
        <v>1024978.5768961499</v>
      </c>
      <c r="M651" s="10"/>
      <c r="N651" s="72">
        <f t="shared" si="112"/>
        <v>1024978.5768961499</v>
      </c>
    </row>
    <row r="652" spans="1:14" x14ac:dyDescent="0.25">
      <c r="A652" s="67"/>
      <c r="B652" s="51" t="s">
        <v>454</v>
      </c>
      <c r="C652" s="35">
        <v>4</v>
      </c>
      <c r="D652" s="55">
        <v>18.394200000000001</v>
      </c>
      <c r="E652" s="128">
        <v>1584</v>
      </c>
      <c r="F652" s="125">
        <v>272740</v>
      </c>
      <c r="G652" s="41">
        <v>100</v>
      </c>
      <c r="H652" s="50">
        <f t="shared" si="113"/>
        <v>272740</v>
      </c>
      <c r="I652" s="10">
        <f t="shared" si="111"/>
        <v>0</v>
      </c>
      <c r="J652" s="10">
        <f t="shared" si="114"/>
        <v>172.18434343434345</v>
      </c>
      <c r="K652" s="10">
        <f t="shared" si="115"/>
        <v>805.65990592471496</v>
      </c>
      <c r="L652" s="10">
        <f t="shared" si="116"/>
        <v>1219367.9471950352</v>
      </c>
      <c r="M652" s="10"/>
      <c r="N652" s="72">
        <f t="shared" si="112"/>
        <v>1219367.9471950352</v>
      </c>
    </row>
    <row r="653" spans="1:14" x14ac:dyDescent="0.25">
      <c r="A653" s="67"/>
      <c r="B653" s="4"/>
      <c r="C653" s="4"/>
      <c r="D653" s="55">
        <v>0</v>
      </c>
      <c r="E653" s="130"/>
      <c r="F653" s="73"/>
      <c r="G653" s="41"/>
      <c r="H653" s="73"/>
      <c r="I653" s="74"/>
      <c r="J653" s="74"/>
      <c r="K653" s="10"/>
      <c r="L653" s="10"/>
      <c r="M653" s="10"/>
      <c r="N653" s="72"/>
    </row>
    <row r="654" spans="1:14" x14ac:dyDescent="0.25">
      <c r="A654" s="70" t="s">
        <v>455</v>
      </c>
      <c r="B654" s="43" t="s">
        <v>2</v>
      </c>
      <c r="C654" s="44"/>
      <c r="D654" s="3">
        <v>597.46979999999985</v>
      </c>
      <c r="E654" s="131">
        <f>E655</f>
        <v>49776</v>
      </c>
      <c r="F654" s="37">
        <v>0</v>
      </c>
      <c r="G654" s="41"/>
      <c r="H654" s="37">
        <f>H656</f>
        <v>3631280</v>
      </c>
      <c r="I654" s="8">
        <f>I656</f>
        <v>-3631280</v>
      </c>
      <c r="J654" s="8"/>
      <c r="K654" s="10"/>
      <c r="L654" s="10"/>
      <c r="M654" s="9">
        <f>M656</f>
        <v>27627536.4346091</v>
      </c>
      <c r="N654" s="68">
        <f t="shared" si="112"/>
        <v>27627536.4346091</v>
      </c>
    </row>
    <row r="655" spans="1:14" x14ac:dyDescent="0.25">
      <c r="A655" s="70" t="s">
        <v>455</v>
      </c>
      <c r="B655" s="43" t="s">
        <v>3</v>
      </c>
      <c r="C655" s="44"/>
      <c r="D655" s="3">
        <v>597.46979999999985</v>
      </c>
      <c r="E655" s="131">
        <f>SUM(E657:E677)</f>
        <v>49776</v>
      </c>
      <c r="F655" s="37">
        <f>SUM(F657:F677)</f>
        <v>29622690</v>
      </c>
      <c r="G655" s="41"/>
      <c r="H655" s="37">
        <f>SUM(H657:H677)</f>
        <v>22360130</v>
      </c>
      <c r="I655" s="8">
        <f>SUM(I657:I677)</f>
        <v>7262560</v>
      </c>
      <c r="J655" s="8"/>
      <c r="K655" s="10"/>
      <c r="L655" s="8">
        <f>SUM(L657:L677)</f>
        <v>23853177.769919626</v>
      </c>
      <c r="M655" s="10"/>
      <c r="N655" s="68">
        <f t="shared" si="112"/>
        <v>23853177.769919626</v>
      </c>
    </row>
    <row r="656" spans="1:14" x14ac:dyDescent="0.25">
      <c r="A656" s="67"/>
      <c r="B656" s="51" t="s">
        <v>26</v>
      </c>
      <c r="C656" s="35">
        <v>2</v>
      </c>
      <c r="D656" s="55">
        <v>0</v>
      </c>
      <c r="E656" s="134"/>
      <c r="F656" s="50">
        <v>0</v>
      </c>
      <c r="G656" s="41">
        <v>25</v>
      </c>
      <c r="H656" s="50">
        <f>F673*G656/100</f>
        <v>3631280</v>
      </c>
      <c r="I656" s="10">
        <f t="shared" ref="I656:I677" si="117">F656-H656</f>
        <v>-3631280</v>
      </c>
      <c r="J656" s="10"/>
      <c r="K656" s="10"/>
      <c r="L656" s="10"/>
      <c r="M656" s="10">
        <f>($L$7*$L$8*E654/$L$10)+($L$7*$L$9*D654/$L$11)</f>
        <v>27627536.4346091</v>
      </c>
      <c r="N656" s="72">
        <f t="shared" si="112"/>
        <v>27627536.4346091</v>
      </c>
    </row>
    <row r="657" spans="1:14" x14ac:dyDescent="0.25">
      <c r="A657" s="67"/>
      <c r="B657" s="51" t="s">
        <v>456</v>
      </c>
      <c r="C657" s="35">
        <v>4</v>
      </c>
      <c r="D657" s="55">
        <v>54.386200000000002</v>
      </c>
      <c r="E657" s="128">
        <v>2502</v>
      </c>
      <c r="F657" s="125">
        <v>1828400</v>
      </c>
      <c r="G657" s="41">
        <v>100</v>
      </c>
      <c r="H657" s="50">
        <f t="shared" ref="H657:H677" si="118">F657*G657/100</f>
        <v>1828400</v>
      </c>
      <c r="I657" s="10">
        <f t="shared" si="117"/>
        <v>0</v>
      </c>
      <c r="J657" s="10">
        <f t="shared" ref="J657:J677" si="119">F657/E657</f>
        <v>730.77537969624302</v>
      </c>
      <c r="K657" s="10">
        <f t="shared" ref="K657:K677" si="120">$J$11*$J$19-J657</f>
        <v>247.06886966281536</v>
      </c>
      <c r="L657" s="10">
        <f t="shared" ref="L657:L677" si="121">IF(K657&gt;0,$J$7*$J$8*(K657/$K$19),0)+$J$7*$J$9*(E657/$E$19)+$J$7*$J$10*(D657/$D$19)</f>
        <v>812364.52056786406</v>
      </c>
      <c r="M657" s="10"/>
      <c r="N657" s="72">
        <f t="shared" si="112"/>
        <v>812364.52056786406</v>
      </c>
    </row>
    <row r="658" spans="1:14" x14ac:dyDescent="0.25">
      <c r="A658" s="67"/>
      <c r="B658" s="51" t="s">
        <v>457</v>
      </c>
      <c r="C658" s="35">
        <v>4</v>
      </c>
      <c r="D658" s="55">
        <v>33.314799999999998</v>
      </c>
      <c r="E658" s="128">
        <v>2249</v>
      </c>
      <c r="F658" s="125">
        <v>694160</v>
      </c>
      <c r="G658" s="41">
        <v>100</v>
      </c>
      <c r="H658" s="50">
        <f t="shared" si="118"/>
        <v>694160</v>
      </c>
      <c r="I658" s="10">
        <f t="shared" si="117"/>
        <v>0</v>
      </c>
      <c r="J658" s="10">
        <f t="shared" si="119"/>
        <v>308.65273454868833</v>
      </c>
      <c r="K658" s="10">
        <f t="shared" si="120"/>
        <v>669.19151481037011</v>
      </c>
      <c r="L658" s="10">
        <f t="shared" si="121"/>
        <v>1199476.4541195866</v>
      </c>
      <c r="M658" s="10"/>
      <c r="N658" s="72">
        <f t="shared" si="112"/>
        <v>1199476.4541195866</v>
      </c>
    </row>
    <row r="659" spans="1:14" x14ac:dyDescent="0.25">
      <c r="A659" s="67"/>
      <c r="B659" s="51" t="s">
        <v>805</v>
      </c>
      <c r="C659" s="35">
        <v>4</v>
      </c>
      <c r="D659" s="55">
        <v>25.285499999999999</v>
      </c>
      <c r="E659" s="128">
        <v>2007</v>
      </c>
      <c r="F659" s="125">
        <v>924930</v>
      </c>
      <c r="G659" s="41">
        <v>100</v>
      </c>
      <c r="H659" s="50">
        <f t="shared" si="118"/>
        <v>924930</v>
      </c>
      <c r="I659" s="10">
        <f t="shared" si="117"/>
        <v>0</v>
      </c>
      <c r="J659" s="10">
        <f t="shared" si="119"/>
        <v>460.85201793721973</v>
      </c>
      <c r="K659" s="10">
        <f t="shared" si="120"/>
        <v>516.9922314218386</v>
      </c>
      <c r="L659" s="10">
        <f t="shared" si="121"/>
        <v>960201.71402604796</v>
      </c>
      <c r="M659" s="10"/>
      <c r="N659" s="72">
        <f t="shared" si="112"/>
        <v>960201.71402604796</v>
      </c>
    </row>
    <row r="660" spans="1:14" x14ac:dyDescent="0.25">
      <c r="A660" s="67"/>
      <c r="B660" s="51" t="s">
        <v>458</v>
      </c>
      <c r="C660" s="35">
        <v>4</v>
      </c>
      <c r="D660" s="55">
        <v>31.523400000000002</v>
      </c>
      <c r="E660" s="128">
        <v>2080</v>
      </c>
      <c r="F660" s="125">
        <v>356580</v>
      </c>
      <c r="G660" s="41">
        <v>100</v>
      </c>
      <c r="H660" s="50">
        <f t="shared" si="118"/>
        <v>356580</v>
      </c>
      <c r="I660" s="10">
        <f t="shared" si="117"/>
        <v>0</v>
      </c>
      <c r="J660" s="10">
        <f t="shared" si="119"/>
        <v>171.43269230769232</v>
      </c>
      <c r="K660" s="10">
        <f t="shared" si="120"/>
        <v>806.41155705136612</v>
      </c>
      <c r="L660" s="10">
        <f t="shared" si="121"/>
        <v>1332198.5281423065</v>
      </c>
      <c r="M660" s="10"/>
      <c r="N660" s="72">
        <f t="shared" si="112"/>
        <v>1332198.5281423065</v>
      </c>
    </row>
    <row r="661" spans="1:14" x14ac:dyDescent="0.25">
      <c r="A661" s="67"/>
      <c r="B661" s="51" t="s">
        <v>459</v>
      </c>
      <c r="C661" s="35">
        <v>4</v>
      </c>
      <c r="D661" s="55">
        <v>26.426500000000001</v>
      </c>
      <c r="E661" s="128">
        <v>939</v>
      </c>
      <c r="F661" s="125">
        <v>246230</v>
      </c>
      <c r="G661" s="41">
        <v>100</v>
      </c>
      <c r="H661" s="50">
        <f t="shared" si="118"/>
        <v>246230</v>
      </c>
      <c r="I661" s="10">
        <f t="shared" si="117"/>
        <v>0</v>
      </c>
      <c r="J661" s="10">
        <f t="shared" si="119"/>
        <v>262.22577209797657</v>
      </c>
      <c r="K661" s="10">
        <f t="shared" si="120"/>
        <v>715.61847726108181</v>
      </c>
      <c r="L661" s="10">
        <f t="shared" si="121"/>
        <v>1058339.9037465455</v>
      </c>
      <c r="M661" s="10"/>
      <c r="N661" s="72">
        <f t="shared" si="112"/>
        <v>1058339.9037465455</v>
      </c>
    </row>
    <row r="662" spans="1:14" x14ac:dyDescent="0.25">
      <c r="A662" s="67"/>
      <c r="B662" s="51" t="s">
        <v>806</v>
      </c>
      <c r="C662" s="35">
        <v>4</v>
      </c>
      <c r="D662" s="55">
        <v>34.857799999999997</v>
      </c>
      <c r="E662" s="128">
        <v>1511</v>
      </c>
      <c r="F662" s="125">
        <v>537670</v>
      </c>
      <c r="G662" s="41">
        <v>100</v>
      </c>
      <c r="H662" s="50">
        <f t="shared" si="118"/>
        <v>537670</v>
      </c>
      <c r="I662" s="10">
        <f t="shared" si="117"/>
        <v>0</v>
      </c>
      <c r="J662" s="10">
        <f t="shared" si="119"/>
        <v>355.837193911317</v>
      </c>
      <c r="K662" s="10">
        <f t="shared" si="120"/>
        <v>622.00705544774132</v>
      </c>
      <c r="L662" s="10">
        <f t="shared" si="121"/>
        <v>1053317.2627234077</v>
      </c>
      <c r="M662" s="10"/>
      <c r="N662" s="72">
        <f t="shared" si="112"/>
        <v>1053317.2627234077</v>
      </c>
    </row>
    <row r="663" spans="1:14" x14ac:dyDescent="0.25">
      <c r="A663" s="67"/>
      <c r="B663" s="51" t="s">
        <v>807</v>
      </c>
      <c r="C663" s="35">
        <v>4</v>
      </c>
      <c r="D663" s="55">
        <v>3.2065000000000001</v>
      </c>
      <c r="E663" s="128">
        <v>1075</v>
      </c>
      <c r="F663" s="125">
        <v>226060</v>
      </c>
      <c r="G663" s="41">
        <v>100</v>
      </c>
      <c r="H663" s="50">
        <f t="shared" si="118"/>
        <v>226060</v>
      </c>
      <c r="I663" s="10">
        <f t="shared" si="117"/>
        <v>0</v>
      </c>
      <c r="J663" s="10">
        <f t="shared" si="119"/>
        <v>210.28837209302327</v>
      </c>
      <c r="K663" s="10">
        <f t="shared" si="120"/>
        <v>767.55587726603517</v>
      </c>
      <c r="L663" s="10">
        <f t="shared" si="121"/>
        <v>1053550.5649187295</v>
      </c>
      <c r="M663" s="10"/>
      <c r="N663" s="72">
        <f t="shared" si="112"/>
        <v>1053550.5649187295</v>
      </c>
    </row>
    <row r="664" spans="1:14" x14ac:dyDescent="0.25">
      <c r="A664" s="67"/>
      <c r="B664" s="51" t="s">
        <v>808</v>
      </c>
      <c r="C664" s="35">
        <v>4</v>
      </c>
      <c r="D664" s="55">
        <v>27.879099999999998</v>
      </c>
      <c r="E664" s="128">
        <v>1201</v>
      </c>
      <c r="F664" s="125">
        <v>471350</v>
      </c>
      <c r="G664" s="41">
        <v>100</v>
      </c>
      <c r="H664" s="50">
        <f t="shared" si="118"/>
        <v>471350</v>
      </c>
      <c r="I664" s="10">
        <f t="shared" si="117"/>
        <v>0</v>
      </c>
      <c r="J664" s="10">
        <f t="shared" si="119"/>
        <v>392.46461282264778</v>
      </c>
      <c r="K664" s="10">
        <f t="shared" si="120"/>
        <v>585.37963653641054</v>
      </c>
      <c r="L664" s="10">
        <f t="shared" si="121"/>
        <v>944733.04684109602</v>
      </c>
      <c r="M664" s="10"/>
      <c r="N664" s="72">
        <f t="shared" si="112"/>
        <v>944733.04684109602</v>
      </c>
    </row>
    <row r="665" spans="1:14" x14ac:dyDescent="0.25">
      <c r="A665" s="67"/>
      <c r="B665" s="51" t="s">
        <v>809</v>
      </c>
      <c r="C665" s="35">
        <v>4</v>
      </c>
      <c r="D665" s="55">
        <v>37.349699999999999</v>
      </c>
      <c r="E665" s="128">
        <v>1955</v>
      </c>
      <c r="F665" s="125">
        <v>621860</v>
      </c>
      <c r="G665" s="41">
        <v>100</v>
      </c>
      <c r="H665" s="50">
        <f t="shared" si="118"/>
        <v>621860</v>
      </c>
      <c r="I665" s="10">
        <f t="shared" si="117"/>
        <v>0</v>
      </c>
      <c r="J665" s="10">
        <f t="shared" si="119"/>
        <v>318.08695652173913</v>
      </c>
      <c r="K665" s="10">
        <f t="shared" si="120"/>
        <v>659.75729283731926</v>
      </c>
      <c r="L665" s="10">
        <f t="shared" si="121"/>
        <v>1164557.1505329453</v>
      </c>
      <c r="M665" s="10"/>
      <c r="N665" s="72">
        <f t="shared" si="112"/>
        <v>1164557.1505329453</v>
      </c>
    </row>
    <row r="666" spans="1:14" x14ac:dyDescent="0.25">
      <c r="A666" s="67"/>
      <c r="B666" s="51" t="s">
        <v>460</v>
      </c>
      <c r="C666" s="35">
        <v>4</v>
      </c>
      <c r="D666" s="55">
        <v>31.619699999999998</v>
      </c>
      <c r="E666" s="128">
        <v>1713</v>
      </c>
      <c r="F666" s="125">
        <v>477940</v>
      </c>
      <c r="G666" s="41">
        <v>100</v>
      </c>
      <c r="H666" s="50">
        <f t="shared" si="118"/>
        <v>477940</v>
      </c>
      <c r="I666" s="10">
        <f t="shared" si="117"/>
        <v>0</v>
      </c>
      <c r="J666" s="10">
        <f t="shared" si="119"/>
        <v>279.00758902510216</v>
      </c>
      <c r="K666" s="10">
        <f t="shared" si="120"/>
        <v>698.83666033395616</v>
      </c>
      <c r="L666" s="10">
        <f t="shared" si="121"/>
        <v>1158282.1382367215</v>
      </c>
      <c r="M666" s="10"/>
      <c r="N666" s="72">
        <f t="shared" si="112"/>
        <v>1158282.1382367215</v>
      </c>
    </row>
    <row r="667" spans="1:14" x14ac:dyDescent="0.25">
      <c r="A667" s="67"/>
      <c r="B667" s="51" t="s">
        <v>461</v>
      </c>
      <c r="C667" s="35">
        <v>4</v>
      </c>
      <c r="D667" s="55">
        <v>31.804299999999998</v>
      </c>
      <c r="E667" s="128">
        <v>1605</v>
      </c>
      <c r="F667" s="125">
        <v>394720</v>
      </c>
      <c r="G667" s="41">
        <v>100</v>
      </c>
      <c r="H667" s="50">
        <f t="shared" si="118"/>
        <v>394720</v>
      </c>
      <c r="I667" s="10">
        <f t="shared" si="117"/>
        <v>0</v>
      </c>
      <c r="J667" s="10">
        <f t="shared" si="119"/>
        <v>245.93146417445482</v>
      </c>
      <c r="K667" s="10">
        <f t="shared" si="120"/>
        <v>731.91278518460354</v>
      </c>
      <c r="L667" s="10">
        <f t="shared" si="121"/>
        <v>1183717.147312864</v>
      </c>
      <c r="M667" s="10"/>
      <c r="N667" s="72">
        <f t="shared" si="112"/>
        <v>1183717.147312864</v>
      </c>
    </row>
    <row r="668" spans="1:14" x14ac:dyDescent="0.25">
      <c r="A668" s="67"/>
      <c r="B668" s="51" t="s">
        <v>462</v>
      </c>
      <c r="C668" s="35">
        <v>4</v>
      </c>
      <c r="D668" s="55">
        <v>35.480600000000003</v>
      </c>
      <c r="E668" s="128">
        <v>3147</v>
      </c>
      <c r="F668" s="125">
        <v>417170</v>
      </c>
      <c r="G668" s="41">
        <v>100</v>
      </c>
      <c r="H668" s="50">
        <f t="shared" si="118"/>
        <v>417170</v>
      </c>
      <c r="I668" s="10">
        <f t="shared" si="117"/>
        <v>0</v>
      </c>
      <c r="J668" s="10">
        <f t="shared" si="119"/>
        <v>132.56116936765173</v>
      </c>
      <c r="K668" s="10">
        <f t="shared" si="120"/>
        <v>845.28307999140668</v>
      </c>
      <c r="L668" s="10">
        <f t="shared" si="121"/>
        <v>1531301.8266462481</v>
      </c>
      <c r="M668" s="10"/>
      <c r="N668" s="72">
        <f t="shared" si="112"/>
        <v>1531301.8266462481</v>
      </c>
    </row>
    <row r="669" spans="1:14" x14ac:dyDescent="0.25">
      <c r="A669" s="67"/>
      <c r="B669" s="51" t="s">
        <v>463</v>
      </c>
      <c r="C669" s="35">
        <v>4</v>
      </c>
      <c r="D669" s="55">
        <v>20.279299999999999</v>
      </c>
      <c r="E669" s="128">
        <v>1046</v>
      </c>
      <c r="F669" s="125">
        <v>248450</v>
      </c>
      <c r="G669" s="41">
        <v>100</v>
      </c>
      <c r="H669" s="50">
        <f t="shared" si="118"/>
        <v>248450</v>
      </c>
      <c r="I669" s="10">
        <f t="shared" si="117"/>
        <v>0</v>
      </c>
      <c r="J669" s="10">
        <f t="shared" si="119"/>
        <v>237.52390057361376</v>
      </c>
      <c r="K669" s="10">
        <f t="shared" si="120"/>
        <v>740.32034878544459</v>
      </c>
      <c r="L669" s="10">
        <f t="shared" si="121"/>
        <v>1079200.9788846187</v>
      </c>
      <c r="M669" s="10"/>
      <c r="N669" s="72">
        <f t="shared" si="112"/>
        <v>1079200.9788846187</v>
      </c>
    </row>
    <row r="670" spans="1:14" x14ac:dyDescent="0.25">
      <c r="A670" s="67"/>
      <c r="B670" s="51" t="s">
        <v>464</v>
      </c>
      <c r="C670" s="35">
        <v>4</v>
      </c>
      <c r="D670" s="55">
        <v>29.5458</v>
      </c>
      <c r="E670" s="128">
        <v>1395</v>
      </c>
      <c r="F670" s="125">
        <v>695530</v>
      </c>
      <c r="G670" s="41">
        <v>100</v>
      </c>
      <c r="H670" s="50">
        <f t="shared" si="118"/>
        <v>695530</v>
      </c>
      <c r="I670" s="10">
        <f t="shared" si="117"/>
        <v>0</v>
      </c>
      <c r="J670" s="10">
        <f t="shared" si="119"/>
        <v>498.5878136200717</v>
      </c>
      <c r="K670" s="10">
        <f t="shared" si="120"/>
        <v>479.25643573898668</v>
      </c>
      <c r="L670" s="10">
        <f t="shared" si="121"/>
        <v>851358.20552616066</v>
      </c>
      <c r="M670" s="10"/>
      <c r="N670" s="72">
        <f t="shared" si="112"/>
        <v>851358.20552616066</v>
      </c>
    </row>
    <row r="671" spans="1:14" x14ac:dyDescent="0.25">
      <c r="A671" s="67"/>
      <c r="B671" s="51" t="s">
        <v>465</v>
      </c>
      <c r="C671" s="35">
        <v>4</v>
      </c>
      <c r="D671" s="55">
        <v>29.537800000000001</v>
      </c>
      <c r="E671" s="128">
        <v>722</v>
      </c>
      <c r="F671" s="125">
        <v>226000</v>
      </c>
      <c r="G671" s="41">
        <v>100</v>
      </c>
      <c r="H671" s="50">
        <f t="shared" si="118"/>
        <v>226000</v>
      </c>
      <c r="I671" s="10">
        <f t="shared" si="117"/>
        <v>0</v>
      </c>
      <c r="J671" s="10">
        <f t="shared" si="119"/>
        <v>313.01939058171746</v>
      </c>
      <c r="K671" s="10">
        <f t="shared" si="120"/>
        <v>664.82485877734098</v>
      </c>
      <c r="L671" s="10">
        <f t="shared" si="121"/>
        <v>981550.68204291025</v>
      </c>
      <c r="M671" s="10"/>
      <c r="N671" s="72">
        <f t="shared" si="112"/>
        <v>981550.68204291025</v>
      </c>
    </row>
    <row r="672" spans="1:14" x14ac:dyDescent="0.25">
      <c r="A672" s="67"/>
      <c r="B672" s="51" t="s">
        <v>455</v>
      </c>
      <c r="C672" s="35">
        <v>4</v>
      </c>
      <c r="D672" s="55">
        <v>47.218299999999999</v>
      </c>
      <c r="E672" s="128">
        <v>3032</v>
      </c>
      <c r="F672" s="125">
        <v>833350</v>
      </c>
      <c r="G672" s="41">
        <v>100</v>
      </c>
      <c r="H672" s="50">
        <f t="shared" si="118"/>
        <v>833350</v>
      </c>
      <c r="I672" s="10">
        <f t="shared" si="117"/>
        <v>0</v>
      </c>
      <c r="J672" s="10">
        <f t="shared" si="119"/>
        <v>274.85158311345646</v>
      </c>
      <c r="K672" s="10">
        <f t="shared" si="120"/>
        <v>702.99266624560187</v>
      </c>
      <c r="L672" s="10">
        <f t="shared" si="121"/>
        <v>1391362.4337863552</v>
      </c>
      <c r="M672" s="10"/>
      <c r="N672" s="72">
        <f t="shared" si="112"/>
        <v>1391362.4337863552</v>
      </c>
    </row>
    <row r="673" spans="1:14" x14ac:dyDescent="0.25">
      <c r="A673" s="67"/>
      <c r="B673" s="51" t="s">
        <v>466</v>
      </c>
      <c r="C673" s="35">
        <v>3</v>
      </c>
      <c r="D673" s="55">
        <v>6.2233000000000001</v>
      </c>
      <c r="E673" s="128">
        <v>8565</v>
      </c>
      <c r="F673" s="125">
        <v>14525120</v>
      </c>
      <c r="G673" s="41">
        <v>50</v>
      </c>
      <c r="H673" s="50">
        <f t="shared" si="118"/>
        <v>7262560</v>
      </c>
      <c r="I673" s="10">
        <f t="shared" si="117"/>
        <v>7262560</v>
      </c>
      <c r="J673" s="10">
        <f t="shared" si="119"/>
        <v>1695.8692352597782</v>
      </c>
      <c r="K673" s="10">
        <f t="shared" si="120"/>
        <v>-718.0249859007198</v>
      </c>
      <c r="L673" s="10">
        <f t="shared" si="121"/>
        <v>1139741.5093780472</v>
      </c>
      <c r="M673" s="10"/>
      <c r="N673" s="72">
        <f t="shared" si="112"/>
        <v>1139741.5093780472</v>
      </c>
    </row>
    <row r="674" spans="1:14" x14ac:dyDescent="0.25">
      <c r="A674" s="67"/>
      <c r="B674" s="51" t="s">
        <v>467</v>
      </c>
      <c r="C674" s="35">
        <v>4</v>
      </c>
      <c r="D674" s="55">
        <v>6.9349000000000007</v>
      </c>
      <c r="E674" s="128">
        <v>7952</v>
      </c>
      <c r="F674" s="125">
        <v>4330690</v>
      </c>
      <c r="G674" s="41">
        <v>100</v>
      </c>
      <c r="H674" s="50">
        <f t="shared" si="118"/>
        <v>4330690</v>
      </c>
      <c r="I674" s="10">
        <f t="shared" si="117"/>
        <v>0</v>
      </c>
      <c r="J674" s="10">
        <f t="shared" si="119"/>
        <v>544.60387323943667</v>
      </c>
      <c r="K674" s="10">
        <f t="shared" si="120"/>
        <v>433.24037611962171</v>
      </c>
      <c r="L674" s="10">
        <f t="shared" si="121"/>
        <v>1571331.3654156374</v>
      </c>
      <c r="M674" s="10"/>
      <c r="N674" s="72">
        <f t="shared" si="112"/>
        <v>1571331.3654156374</v>
      </c>
    </row>
    <row r="675" spans="1:14" x14ac:dyDescent="0.25">
      <c r="A675" s="67"/>
      <c r="B675" s="51" t="s">
        <v>810</v>
      </c>
      <c r="C675" s="35">
        <v>4</v>
      </c>
      <c r="D675" s="55">
        <v>33.140799999999999</v>
      </c>
      <c r="E675" s="128">
        <v>1540</v>
      </c>
      <c r="F675" s="125">
        <v>370630</v>
      </c>
      <c r="G675" s="41">
        <v>100</v>
      </c>
      <c r="H675" s="50">
        <f t="shared" si="118"/>
        <v>370630</v>
      </c>
      <c r="I675" s="10">
        <f t="shared" si="117"/>
        <v>0</v>
      </c>
      <c r="J675" s="10">
        <f t="shared" si="119"/>
        <v>240.66883116883116</v>
      </c>
      <c r="K675" s="10">
        <f t="shared" si="120"/>
        <v>737.17541819022722</v>
      </c>
      <c r="L675" s="10">
        <f t="shared" si="121"/>
        <v>1186229.4541343153</v>
      </c>
      <c r="M675" s="10"/>
      <c r="N675" s="72">
        <f t="shared" si="112"/>
        <v>1186229.4541343153</v>
      </c>
    </row>
    <row r="676" spans="1:14" x14ac:dyDescent="0.25">
      <c r="A676" s="67"/>
      <c r="B676" s="51" t="s">
        <v>468</v>
      </c>
      <c r="C676" s="35">
        <v>4</v>
      </c>
      <c r="D676" s="55">
        <v>20.0916</v>
      </c>
      <c r="E676" s="128">
        <v>1284</v>
      </c>
      <c r="F676" s="125">
        <v>308190</v>
      </c>
      <c r="G676" s="41">
        <v>100</v>
      </c>
      <c r="H676" s="50">
        <f t="shared" si="118"/>
        <v>308190</v>
      </c>
      <c r="I676" s="10">
        <f t="shared" si="117"/>
        <v>0</v>
      </c>
      <c r="J676" s="10">
        <f t="shared" si="119"/>
        <v>240.02336448598132</v>
      </c>
      <c r="K676" s="10">
        <f t="shared" si="120"/>
        <v>737.82088487307703</v>
      </c>
      <c r="L676" s="10">
        <f t="shared" si="121"/>
        <v>1106637.3997623506</v>
      </c>
      <c r="M676" s="10"/>
      <c r="N676" s="72">
        <f t="shared" si="112"/>
        <v>1106637.3997623506</v>
      </c>
    </row>
    <row r="677" spans="1:14" x14ac:dyDescent="0.25">
      <c r="A677" s="67"/>
      <c r="B677" s="51" t="s">
        <v>145</v>
      </c>
      <c r="C677" s="35">
        <v>4</v>
      </c>
      <c r="D677" s="55">
        <v>31.363900000000001</v>
      </c>
      <c r="E677" s="128">
        <v>2256</v>
      </c>
      <c r="F677" s="125">
        <v>887660</v>
      </c>
      <c r="G677" s="41">
        <v>100</v>
      </c>
      <c r="H677" s="50">
        <f t="shared" si="118"/>
        <v>887660</v>
      </c>
      <c r="I677" s="10">
        <f t="shared" si="117"/>
        <v>0</v>
      </c>
      <c r="J677" s="10">
        <f t="shared" si="119"/>
        <v>393.46631205673759</v>
      </c>
      <c r="K677" s="10">
        <f t="shared" si="120"/>
        <v>584.37793730232079</v>
      </c>
      <c r="L677" s="10">
        <f t="shared" si="121"/>
        <v>1093725.4831748693</v>
      </c>
      <c r="M677" s="10"/>
      <c r="N677" s="72">
        <f t="shared" si="112"/>
        <v>1093725.4831748693</v>
      </c>
    </row>
    <row r="678" spans="1:14" x14ac:dyDescent="0.25">
      <c r="A678" s="67"/>
      <c r="B678" s="4"/>
      <c r="C678" s="4"/>
      <c r="D678" s="55">
        <v>0</v>
      </c>
      <c r="E678" s="130"/>
      <c r="F678" s="73">
        <v>0</v>
      </c>
      <c r="G678" s="41"/>
      <c r="H678" s="73"/>
      <c r="I678" s="74"/>
      <c r="J678" s="74"/>
      <c r="K678" s="10"/>
      <c r="L678" s="10"/>
      <c r="M678" s="10"/>
      <c r="N678" s="72"/>
    </row>
    <row r="679" spans="1:14" x14ac:dyDescent="0.25">
      <c r="A679" s="70" t="s">
        <v>469</v>
      </c>
      <c r="B679" s="43" t="s">
        <v>2</v>
      </c>
      <c r="C679" s="44"/>
      <c r="D679" s="3">
        <v>1228.3134999999997</v>
      </c>
      <c r="E679" s="131">
        <f>E680</f>
        <v>106836</v>
      </c>
      <c r="F679" s="37">
        <v>0</v>
      </c>
      <c r="G679" s="41"/>
      <c r="H679" s="37">
        <f>H681</f>
        <v>20133030</v>
      </c>
      <c r="I679" s="8">
        <f>I681</f>
        <v>-20133030</v>
      </c>
      <c r="J679" s="8"/>
      <c r="K679" s="10"/>
      <c r="L679" s="10"/>
      <c r="M679" s="9">
        <f>M681</f>
        <v>58330455.890759818</v>
      </c>
      <c r="N679" s="68">
        <f t="shared" si="112"/>
        <v>58330455.890759818</v>
      </c>
    </row>
    <row r="680" spans="1:14" x14ac:dyDescent="0.25">
      <c r="A680" s="70" t="s">
        <v>469</v>
      </c>
      <c r="B680" s="43" t="s">
        <v>3</v>
      </c>
      <c r="C680" s="44"/>
      <c r="D680" s="3">
        <v>1228.3134999999997</v>
      </c>
      <c r="E680" s="131">
        <f>SUM(E682:E719)</f>
        <v>106836</v>
      </c>
      <c r="F680" s="37">
        <f>SUM(F682:F719)</f>
        <v>109922260</v>
      </c>
      <c r="G680" s="41"/>
      <c r="H680" s="37">
        <f>SUM(H682:H719)</f>
        <v>69656200</v>
      </c>
      <c r="I680" s="8">
        <f>SUM(I682:I719)</f>
        <v>40266060</v>
      </c>
      <c r="J680" s="8"/>
      <c r="K680" s="10"/>
      <c r="L680" s="8">
        <f>SUM(L682:L719)</f>
        <v>46516672.494593352</v>
      </c>
      <c r="M680" s="10"/>
      <c r="N680" s="68">
        <f t="shared" si="112"/>
        <v>46516672.494593352</v>
      </c>
    </row>
    <row r="681" spans="1:14" x14ac:dyDescent="0.25">
      <c r="A681" s="67"/>
      <c r="B681" s="51" t="s">
        <v>26</v>
      </c>
      <c r="C681" s="35">
        <v>2</v>
      </c>
      <c r="D681" s="55">
        <v>0</v>
      </c>
      <c r="E681" s="134"/>
      <c r="F681" s="50">
        <v>0</v>
      </c>
      <c r="G681" s="41">
        <v>25</v>
      </c>
      <c r="H681" s="50">
        <f>F702*G681/100</f>
        <v>20133030</v>
      </c>
      <c r="I681" s="10">
        <f t="shared" ref="I681:I719" si="122">F681-H681</f>
        <v>-20133030</v>
      </c>
      <c r="J681" s="10"/>
      <c r="K681" s="10"/>
      <c r="L681" s="10"/>
      <c r="M681" s="10">
        <f>($L$7*$L$8*E679/$L$10)+($L$7*$L$9*D679/$L$11)</f>
        <v>58330455.890759818</v>
      </c>
      <c r="N681" s="72">
        <f t="shared" si="112"/>
        <v>58330455.890759818</v>
      </c>
    </row>
    <row r="682" spans="1:14" x14ac:dyDescent="0.25">
      <c r="A682" s="67"/>
      <c r="B682" s="51" t="s">
        <v>470</v>
      </c>
      <c r="C682" s="35">
        <v>4</v>
      </c>
      <c r="D682" s="55">
        <v>28.536100000000001</v>
      </c>
      <c r="E682" s="128">
        <v>1834</v>
      </c>
      <c r="F682" s="125">
        <v>407430</v>
      </c>
      <c r="G682" s="41">
        <v>100</v>
      </c>
      <c r="H682" s="50">
        <f>F682*G682/100</f>
        <v>407430</v>
      </c>
      <c r="I682" s="10">
        <f t="shared" si="122"/>
        <v>0</v>
      </c>
      <c r="J682" s="10">
        <f t="shared" ref="J682:J719" si="123">F682/E682</f>
        <v>222.15376226826609</v>
      </c>
      <c r="K682" s="10">
        <f t="shared" ref="K682:K719" si="124">$J$11*$J$19-J682</f>
        <v>755.69048709079232</v>
      </c>
      <c r="L682" s="10">
        <f t="shared" ref="L682:L719" si="125">IF(K682&gt;0,$J$7*$J$8*(K682/$K$19),0)+$J$7*$J$9*(E682/$E$19)+$J$7*$J$10*(D682/$D$19)</f>
        <v>1229767.2509045131</v>
      </c>
      <c r="M682" s="10"/>
      <c r="N682" s="72">
        <f t="shared" si="112"/>
        <v>1229767.2509045131</v>
      </c>
    </row>
    <row r="683" spans="1:14" x14ac:dyDescent="0.25">
      <c r="A683" s="67"/>
      <c r="B683" s="51" t="s">
        <v>471</v>
      </c>
      <c r="C683" s="35">
        <v>4</v>
      </c>
      <c r="D683" s="55">
        <v>47.4878</v>
      </c>
      <c r="E683" s="128">
        <v>2523</v>
      </c>
      <c r="F683" s="125">
        <v>607570</v>
      </c>
      <c r="G683" s="41">
        <v>100</v>
      </c>
      <c r="H683" s="50">
        <f t="shared" ref="H683:H719" si="126">F683*G683/100</f>
        <v>607570</v>
      </c>
      <c r="I683" s="10">
        <f t="shared" si="122"/>
        <v>0</v>
      </c>
      <c r="J683" s="10">
        <f t="shared" si="123"/>
        <v>240.81252477209671</v>
      </c>
      <c r="K683" s="10">
        <f t="shared" si="124"/>
        <v>737.03172458696167</v>
      </c>
      <c r="L683" s="10">
        <f t="shared" si="125"/>
        <v>1365921.7150371398</v>
      </c>
      <c r="M683" s="10"/>
      <c r="N683" s="72">
        <f t="shared" si="112"/>
        <v>1365921.7150371398</v>
      </c>
    </row>
    <row r="684" spans="1:14" x14ac:dyDescent="0.25">
      <c r="A684" s="67"/>
      <c r="B684" s="51" t="s">
        <v>472</v>
      </c>
      <c r="C684" s="35">
        <v>4</v>
      </c>
      <c r="D684" s="55">
        <v>24.181699999999999</v>
      </c>
      <c r="E684" s="128">
        <v>1393</v>
      </c>
      <c r="F684" s="125">
        <v>539350</v>
      </c>
      <c r="G684" s="41">
        <v>100</v>
      </c>
      <c r="H684" s="50">
        <f t="shared" si="126"/>
        <v>539350</v>
      </c>
      <c r="I684" s="10">
        <f t="shared" si="122"/>
        <v>0</v>
      </c>
      <c r="J684" s="10">
        <f t="shared" si="123"/>
        <v>387.1859296482412</v>
      </c>
      <c r="K684" s="10">
        <f t="shared" si="124"/>
        <v>590.65831971081718</v>
      </c>
      <c r="L684" s="10">
        <f t="shared" si="125"/>
        <v>962678.12749169546</v>
      </c>
      <c r="M684" s="10"/>
      <c r="N684" s="72">
        <f t="shared" si="112"/>
        <v>962678.12749169546</v>
      </c>
    </row>
    <row r="685" spans="1:14" x14ac:dyDescent="0.25">
      <c r="A685" s="67"/>
      <c r="B685" s="51" t="s">
        <v>811</v>
      </c>
      <c r="C685" s="35">
        <v>4</v>
      </c>
      <c r="D685" s="55">
        <v>30.626899999999999</v>
      </c>
      <c r="E685" s="128">
        <v>1869</v>
      </c>
      <c r="F685" s="125">
        <v>557580</v>
      </c>
      <c r="G685" s="41">
        <v>100</v>
      </c>
      <c r="H685" s="50">
        <f t="shared" si="126"/>
        <v>557580</v>
      </c>
      <c r="I685" s="10">
        <f t="shared" si="122"/>
        <v>0</v>
      </c>
      <c r="J685" s="10">
        <f t="shared" si="123"/>
        <v>298.33065810593899</v>
      </c>
      <c r="K685" s="10">
        <f t="shared" si="124"/>
        <v>679.51359125311933</v>
      </c>
      <c r="L685" s="10">
        <f t="shared" si="125"/>
        <v>1152358.8651420025</v>
      </c>
      <c r="M685" s="10"/>
      <c r="N685" s="72">
        <f t="shared" si="112"/>
        <v>1152358.8651420025</v>
      </c>
    </row>
    <row r="686" spans="1:14" x14ac:dyDescent="0.25">
      <c r="A686" s="67"/>
      <c r="B686" s="51" t="s">
        <v>473</v>
      </c>
      <c r="C686" s="35">
        <v>4</v>
      </c>
      <c r="D686" s="55">
        <v>27.559699999999996</v>
      </c>
      <c r="E686" s="128">
        <v>1342</v>
      </c>
      <c r="F686" s="125">
        <v>539320</v>
      </c>
      <c r="G686" s="41">
        <v>100</v>
      </c>
      <c r="H686" s="50">
        <f t="shared" si="126"/>
        <v>539320</v>
      </c>
      <c r="I686" s="10">
        <f t="shared" si="122"/>
        <v>0</v>
      </c>
      <c r="J686" s="10">
        <f t="shared" si="123"/>
        <v>401.87779433681072</v>
      </c>
      <c r="K686" s="10">
        <f t="shared" si="124"/>
        <v>575.9664550222476</v>
      </c>
      <c r="L686" s="10">
        <f t="shared" si="125"/>
        <v>950918.75287487928</v>
      </c>
      <c r="M686" s="10"/>
      <c r="N686" s="72">
        <f t="shared" si="112"/>
        <v>950918.75287487928</v>
      </c>
    </row>
    <row r="687" spans="1:14" x14ac:dyDescent="0.25">
      <c r="A687" s="67"/>
      <c r="B687" s="51" t="s">
        <v>474</v>
      </c>
      <c r="C687" s="35">
        <v>4</v>
      </c>
      <c r="D687" s="55">
        <v>52.490699999999997</v>
      </c>
      <c r="E687" s="128">
        <v>3105</v>
      </c>
      <c r="F687" s="125">
        <v>1177080</v>
      </c>
      <c r="G687" s="41">
        <v>100</v>
      </c>
      <c r="H687" s="50">
        <f t="shared" si="126"/>
        <v>1177080</v>
      </c>
      <c r="I687" s="10">
        <f t="shared" si="122"/>
        <v>0</v>
      </c>
      <c r="J687" s="10">
        <f t="shared" si="123"/>
        <v>379.09178743961354</v>
      </c>
      <c r="K687" s="10">
        <f t="shared" si="124"/>
        <v>598.75246191944484</v>
      </c>
      <c r="L687" s="10">
        <f t="shared" si="125"/>
        <v>1297388.8714707773</v>
      </c>
      <c r="M687" s="10"/>
      <c r="N687" s="72">
        <f t="shared" si="112"/>
        <v>1297388.8714707773</v>
      </c>
    </row>
    <row r="688" spans="1:14" x14ac:dyDescent="0.25">
      <c r="A688" s="67"/>
      <c r="B688" s="51" t="s">
        <v>475</v>
      </c>
      <c r="C688" s="35">
        <v>4</v>
      </c>
      <c r="D688" s="55">
        <v>42.161599999999993</v>
      </c>
      <c r="E688" s="128">
        <v>2867</v>
      </c>
      <c r="F688" s="125">
        <v>685120</v>
      </c>
      <c r="G688" s="41">
        <v>100</v>
      </c>
      <c r="H688" s="50">
        <f t="shared" si="126"/>
        <v>685120</v>
      </c>
      <c r="I688" s="10">
        <f t="shared" si="122"/>
        <v>0</v>
      </c>
      <c r="J688" s="10">
        <f t="shared" si="123"/>
        <v>238.96756191140565</v>
      </c>
      <c r="K688" s="10">
        <f t="shared" si="124"/>
        <v>738.87668744765278</v>
      </c>
      <c r="L688" s="10">
        <f t="shared" si="125"/>
        <v>1393801.0547626666</v>
      </c>
      <c r="M688" s="10"/>
      <c r="N688" s="72">
        <f t="shared" si="112"/>
        <v>1393801.0547626666</v>
      </c>
    </row>
    <row r="689" spans="1:14" x14ac:dyDescent="0.25">
      <c r="A689" s="67"/>
      <c r="B689" s="51" t="s">
        <v>812</v>
      </c>
      <c r="C689" s="35">
        <v>4</v>
      </c>
      <c r="D689" s="55">
        <v>21.990200000000002</v>
      </c>
      <c r="E689" s="128">
        <v>1028</v>
      </c>
      <c r="F689" s="125">
        <v>223430</v>
      </c>
      <c r="G689" s="41">
        <v>100</v>
      </c>
      <c r="H689" s="50">
        <f t="shared" si="126"/>
        <v>223430</v>
      </c>
      <c r="I689" s="10">
        <f t="shared" si="122"/>
        <v>0</v>
      </c>
      <c r="J689" s="10">
        <f t="shared" si="123"/>
        <v>217.3443579766537</v>
      </c>
      <c r="K689" s="10">
        <f t="shared" si="124"/>
        <v>760.49989138240471</v>
      </c>
      <c r="L689" s="10">
        <f t="shared" si="125"/>
        <v>1106717.1881996943</v>
      </c>
      <c r="M689" s="10"/>
      <c r="N689" s="72">
        <f t="shared" si="112"/>
        <v>1106717.1881996943</v>
      </c>
    </row>
    <row r="690" spans="1:14" x14ac:dyDescent="0.25">
      <c r="A690" s="67"/>
      <c r="B690" s="51" t="s">
        <v>476</v>
      </c>
      <c r="C690" s="35">
        <v>4</v>
      </c>
      <c r="D690" s="55">
        <v>24.766200000000001</v>
      </c>
      <c r="E690" s="128">
        <v>963</v>
      </c>
      <c r="F690" s="125">
        <v>214780</v>
      </c>
      <c r="G690" s="41">
        <v>100</v>
      </c>
      <c r="H690" s="50">
        <f t="shared" si="126"/>
        <v>214780</v>
      </c>
      <c r="I690" s="10">
        <f t="shared" si="122"/>
        <v>0</v>
      </c>
      <c r="J690" s="10">
        <f t="shared" si="123"/>
        <v>223.03219106957425</v>
      </c>
      <c r="K690" s="10">
        <f t="shared" si="124"/>
        <v>754.81205828948418</v>
      </c>
      <c r="L690" s="10">
        <f t="shared" si="125"/>
        <v>1101543.8239228386</v>
      </c>
      <c r="M690" s="10"/>
      <c r="N690" s="72">
        <f t="shared" si="112"/>
        <v>1101543.8239228386</v>
      </c>
    </row>
    <row r="691" spans="1:14" x14ac:dyDescent="0.25">
      <c r="A691" s="67"/>
      <c r="B691" s="51" t="s">
        <v>477</v>
      </c>
      <c r="C691" s="35">
        <v>4</v>
      </c>
      <c r="D691" s="55">
        <v>37.430100000000003</v>
      </c>
      <c r="E691" s="128">
        <v>1746</v>
      </c>
      <c r="F691" s="125">
        <v>527290</v>
      </c>
      <c r="G691" s="41">
        <v>100</v>
      </c>
      <c r="H691" s="50">
        <f t="shared" si="126"/>
        <v>527290</v>
      </c>
      <c r="I691" s="10">
        <f t="shared" si="122"/>
        <v>0</v>
      </c>
      <c r="J691" s="10">
        <f t="shared" si="123"/>
        <v>301.99885452462775</v>
      </c>
      <c r="K691" s="10">
        <f t="shared" si="124"/>
        <v>675.84539483443064</v>
      </c>
      <c r="L691" s="10">
        <f t="shared" si="125"/>
        <v>1156482.6392955359</v>
      </c>
      <c r="M691" s="10"/>
      <c r="N691" s="72">
        <f t="shared" si="112"/>
        <v>1156482.6392955359</v>
      </c>
    </row>
    <row r="692" spans="1:14" x14ac:dyDescent="0.25">
      <c r="A692" s="67"/>
      <c r="B692" s="51" t="s">
        <v>478</v>
      </c>
      <c r="C692" s="35">
        <v>4</v>
      </c>
      <c r="D692" s="55">
        <v>28.086300000000001</v>
      </c>
      <c r="E692" s="128">
        <v>1712</v>
      </c>
      <c r="F692" s="125">
        <v>323690</v>
      </c>
      <c r="G692" s="41">
        <v>100</v>
      </c>
      <c r="H692" s="50">
        <f t="shared" si="126"/>
        <v>323690</v>
      </c>
      <c r="I692" s="10">
        <f t="shared" si="122"/>
        <v>0</v>
      </c>
      <c r="J692" s="10">
        <f t="shared" si="123"/>
        <v>189.07126168224298</v>
      </c>
      <c r="K692" s="10">
        <f t="shared" si="124"/>
        <v>788.77298767681543</v>
      </c>
      <c r="L692" s="10">
        <f t="shared" si="125"/>
        <v>1251100.6686912812</v>
      </c>
      <c r="M692" s="10"/>
      <c r="N692" s="72">
        <f t="shared" si="112"/>
        <v>1251100.6686912812</v>
      </c>
    </row>
    <row r="693" spans="1:14" x14ac:dyDescent="0.25">
      <c r="A693" s="67"/>
      <c r="B693" s="51" t="s">
        <v>479</v>
      </c>
      <c r="C693" s="35">
        <v>4</v>
      </c>
      <c r="D693" s="55">
        <v>32.892899999999997</v>
      </c>
      <c r="E693" s="128">
        <v>2431</v>
      </c>
      <c r="F693" s="125">
        <v>442720</v>
      </c>
      <c r="G693" s="41">
        <v>100</v>
      </c>
      <c r="H693" s="50">
        <f t="shared" si="126"/>
        <v>442720</v>
      </c>
      <c r="I693" s="10">
        <f t="shared" si="122"/>
        <v>0</v>
      </c>
      <c r="J693" s="10">
        <f t="shared" si="123"/>
        <v>182.1143562320033</v>
      </c>
      <c r="K693" s="10">
        <f t="shared" si="124"/>
        <v>795.72989312705511</v>
      </c>
      <c r="L693" s="10">
        <f t="shared" si="125"/>
        <v>1370366.5602337313</v>
      </c>
      <c r="M693" s="10"/>
      <c r="N693" s="72">
        <f t="shared" ref="N693:N756" si="127">L693+M693</f>
        <v>1370366.5602337313</v>
      </c>
    </row>
    <row r="694" spans="1:14" x14ac:dyDescent="0.25">
      <c r="A694" s="67"/>
      <c r="B694" s="51" t="s">
        <v>480</v>
      </c>
      <c r="C694" s="35">
        <v>4</v>
      </c>
      <c r="D694" s="55">
        <v>24.770500000000002</v>
      </c>
      <c r="E694" s="128">
        <v>1605</v>
      </c>
      <c r="F694" s="125">
        <v>635320</v>
      </c>
      <c r="G694" s="41">
        <v>100</v>
      </c>
      <c r="H694" s="50">
        <f t="shared" si="126"/>
        <v>635320</v>
      </c>
      <c r="I694" s="10">
        <f t="shared" si="122"/>
        <v>0</v>
      </c>
      <c r="J694" s="10">
        <f t="shared" si="123"/>
        <v>395.83800623052957</v>
      </c>
      <c r="K694" s="10">
        <f t="shared" si="124"/>
        <v>582.00624312852881</v>
      </c>
      <c r="L694" s="10">
        <f t="shared" si="125"/>
        <v>982288.24792986573</v>
      </c>
      <c r="M694" s="10"/>
      <c r="N694" s="72">
        <f t="shared" si="127"/>
        <v>982288.24792986573</v>
      </c>
    </row>
    <row r="695" spans="1:14" x14ac:dyDescent="0.25">
      <c r="A695" s="67"/>
      <c r="B695" s="51" t="s">
        <v>481</v>
      </c>
      <c r="C695" s="35">
        <v>4</v>
      </c>
      <c r="D695" s="55">
        <v>72.553400000000011</v>
      </c>
      <c r="E695" s="128">
        <v>5206</v>
      </c>
      <c r="F695" s="125">
        <v>3461990</v>
      </c>
      <c r="G695" s="41">
        <v>100</v>
      </c>
      <c r="H695" s="50">
        <f t="shared" si="126"/>
        <v>3461990</v>
      </c>
      <c r="I695" s="10">
        <f t="shared" si="122"/>
        <v>0</v>
      </c>
      <c r="J695" s="10">
        <f t="shared" si="123"/>
        <v>665</v>
      </c>
      <c r="K695" s="10">
        <f t="shared" si="124"/>
        <v>312.84424935905838</v>
      </c>
      <c r="L695" s="10">
        <f t="shared" si="125"/>
        <v>1307762.005402457</v>
      </c>
      <c r="M695" s="10"/>
      <c r="N695" s="72">
        <f t="shared" si="127"/>
        <v>1307762.005402457</v>
      </c>
    </row>
    <row r="696" spans="1:14" x14ac:dyDescent="0.25">
      <c r="A696" s="67"/>
      <c r="B696" s="51" t="s">
        <v>482</v>
      </c>
      <c r="C696" s="35">
        <v>4</v>
      </c>
      <c r="D696" s="55">
        <v>47.782899999999998</v>
      </c>
      <c r="E696" s="128">
        <v>3543</v>
      </c>
      <c r="F696" s="125">
        <v>919410</v>
      </c>
      <c r="G696" s="41">
        <v>100</v>
      </c>
      <c r="H696" s="50">
        <f t="shared" si="126"/>
        <v>919410</v>
      </c>
      <c r="I696" s="10">
        <f t="shared" si="122"/>
        <v>0</v>
      </c>
      <c r="J696" s="10">
        <f t="shared" si="123"/>
        <v>259.50042337002543</v>
      </c>
      <c r="K696" s="10">
        <f t="shared" si="124"/>
        <v>718.34382598903289</v>
      </c>
      <c r="L696" s="10">
        <f t="shared" si="125"/>
        <v>1478092.1112335089</v>
      </c>
      <c r="M696" s="10"/>
      <c r="N696" s="72">
        <f t="shared" si="127"/>
        <v>1478092.1112335089</v>
      </c>
    </row>
    <row r="697" spans="1:14" x14ac:dyDescent="0.25">
      <c r="A697" s="67"/>
      <c r="B697" s="51" t="s">
        <v>483</v>
      </c>
      <c r="C697" s="35">
        <v>4</v>
      </c>
      <c r="D697" s="55">
        <v>27.6252</v>
      </c>
      <c r="E697" s="128">
        <v>1292</v>
      </c>
      <c r="F697" s="125">
        <v>693860</v>
      </c>
      <c r="G697" s="41">
        <v>100</v>
      </c>
      <c r="H697" s="50">
        <f t="shared" si="126"/>
        <v>693860</v>
      </c>
      <c r="I697" s="10">
        <f t="shared" si="122"/>
        <v>0</v>
      </c>
      <c r="J697" s="10">
        <f t="shared" si="123"/>
        <v>537.04334365325076</v>
      </c>
      <c r="K697" s="10">
        <f t="shared" si="124"/>
        <v>440.80090570580762</v>
      </c>
      <c r="L697" s="10">
        <f t="shared" si="125"/>
        <v>785830.57724637794</v>
      </c>
      <c r="M697" s="10"/>
      <c r="N697" s="72">
        <f t="shared" si="127"/>
        <v>785830.57724637794</v>
      </c>
    </row>
    <row r="698" spans="1:14" x14ac:dyDescent="0.25">
      <c r="A698" s="67"/>
      <c r="B698" s="51" t="s">
        <v>484</v>
      </c>
      <c r="C698" s="35">
        <v>4</v>
      </c>
      <c r="D698" s="55">
        <v>17.765000000000001</v>
      </c>
      <c r="E698" s="128">
        <v>2691</v>
      </c>
      <c r="F698" s="125">
        <v>656660</v>
      </c>
      <c r="G698" s="41">
        <v>100</v>
      </c>
      <c r="H698" s="50">
        <f t="shared" si="126"/>
        <v>656660</v>
      </c>
      <c r="I698" s="10">
        <f t="shared" si="122"/>
        <v>0</v>
      </c>
      <c r="J698" s="10">
        <f t="shared" si="123"/>
        <v>244.02081010776664</v>
      </c>
      <c r="K698" s="10">
        <f t="shared" si="124"/>
        <v>733.8234392512918</v>
      </c>
      <c r="L698" s="10">
        <f t="shared" si="125"/>
        <v>1277119.7885565283</v>
      </c>
      <c r="M698" s="10"/>
      <c r="N698" s="72">
        <f t="shared" si="127"/>
        <v>1277119.7885565283</v>
      </c>
    </row>
    <row r="699" spans="1:14" x14ac:dyDescent="0.25">
      <c r="A699" s="67"/>
      <c r="B699" s="51" t="s">
        <v>485</v>
      </c>
      <c r="C699" s="35">
        <v>4</v>
      </c>
      <c r="D699" s="55">
        <v>21.602600000000002</v>
      </c>
      <c r="E699" s="128">
        <v>1188</v>
      </c>
      <c r="F699" s="125">
        <v>274550</v>
      </c>
      <c r="G699" s="41">
        <v>100</v>
      </c>
      <c r="H699" s="50">
        <f t="shared" si="126"/>
        <v>274550</v>
      </c>
      <c r="I699" s="10">
        <f t="shared" si="122"/>
        <v>0</v>
      </c>
      <c r="J699" s="10">
        <f t="shared" si="123"/>
        <v>231.10269360269359</v>
      </c>
      <c r="K699" s="10">
        <f t="shared" si="124"/>
        <v>746.74155575636473</v>
      </c>
      <c r="L699" s="10">
        <f t="shared" si="125"/>
        <v>1110031.1805525017</v>
      </c>
      <c r="M699" s="10"/>
      <c r="N699" s="72">
        <f t="shared" si="127"/>
        <v>1110031.1805525017</v>
      </c>
    </row>
    <row r="700" spans="1:14" x14ac:dyDescent="0.25">
      <c r="A700" s="67"/>
      <c r="B700" s="51" t="s">
        <v>486</v>
      </c>
      <c r="C700" s="35">
        <v>4</v>
      </c>
      <c r="D700" s="55">
        <v>32.780200000000001</v>
      </c>
      <c r="E700" s="128">
        <v>1805</v>
      </c>
      <c r="F700" s="125">
        <v>502260</v>
      </c>
      <c r="G700" s="41">
        <v>100</v>
      </c>
      <c r="H700" s="50">
        <f t="shared" si="126"/>
        <v>502260</v>
      </c>
      <c r="I700" s="10">
        <f t="shared" si="122"/>
        <v>0</v>
      </c>
      <c r="J700" s="10">
        <f t="shared" si="123"/>
        <v>278.26038781163436</v>
      </c>
      <c r="K700" s="10">
        <f t="shared" si="124"/>
        <v>699.58386154742402</v>
      </c>
      <c r="L700" s="10">
        <f t="shared" si="125"/>
        <v>1175337.6069944857</v>
      </c>
      <c r="M700" s="10"/>
      <c r="N700" s="72">
        <f t="shared" si="127"/>
        <v>1175337.6069944857</v>
      </c>
    </row>
    <row r="701" spans="1:14" x14ac:dyDescent="0.25">
      <c r="A701" s="67"/>
      <c r="B701" s="51" t="s">
        <v>813</v>
      </c>
      <c r="C701" s="35">
        <v>4</v>
      </c>
      <c r="D701" s="55">
        <v>14.616600000000002</v>
      </c>
      <c r="E701" s="128">
        <v>1291</v>
      </c>
      <c r="F701" s="125">
        <v>215190</v>
      </c>
      <c r="G701" s="41">
        <v>100</v>
      </c>
      <c r="H701" s="50">
        <f t="shared" si="126"/>
        <v>215190</v>
      </c>
      <c r="I701" s="10">
        <f t="shared" si="122"/>
        <v>0</v>
      </c>
      <c r="J701" s="10">
        <f t="shared" si="123"/>
        <v>166.68474051123161</v>
      </c>
      <c r="K701" s="10">
        <f t="shared" si="124"/>
        <v>811.15950884782683</v>
      </c>
      <c r="L701" s="10">
        <f t="shared" si="125"/>
        <v>1174013.2331277882</v>
      </c>
      <c r="M701" s="10"/>
      <c r="N701" s="72">
        <f t="shared" si="127"/>
        <v>1174013.2331277882</v>
      </c>
    </row>
    <row r="702" spans="1:14" x14ac:dyDescent="0.25">
      <c r="A702" s="67"/>
      <c r="B702" s="51" t="s">
        <v>883</v>
      </c>
      <c r="C702" s="35">
        <v>3</v>
      </c>
      <c r="D702" s="55">
        <v>20.187100000000001</v>
      </c>
      <c r="E702" s="128">
        <v>25002</v>
      </c>
      <c r="F702" s="125">
        <v>80532120</v>
      </c>
      <c r="G702" s="41">
        <v>50</v>
      </c>
      <c r="H702" s="50">
        <f t="shared" si="126"/>
        <v>40266060</v>
      </c>
      <c r="I702" s="10">
        <f t="shared" si="122"/>
        <v>40266060</v>
      </c>
      <c r="J702" s="10">
        <f t="shared" si="123"/>
        <v>3221.0271178305734</v>
      </c>
      <c r="K702" s="10">
        <f t="shared" si="124"/>
        <v>-2243.1828684715151</v>
      </c>
      <c r="L702" s="10">
        <f t="shared" si="125"/>
        <v>3334278.295544466</v>
      </c>
      <c r="M702" s="10"/>
      <c r="N702" s="72">
        <f t="shared" si="127"/>
        <v>3334278.295544466</v>
      </c>
    </row>
    <row r="703" spans="1:14" x14ac:dyDescent="0.25">
      <c r="A703" s="67"/>
      <c r="B703" s="51" t="s">
        <v>487</v>
      </c>
      <c r="C703" s="35">
        <v>4</v>
      </c>
      <c r="D703" s="55">
        <v>27.260100000000001</v>
      </c>
      <c r="E703" s="128">
        <v>3513</v>
      </c>
      <c r="F703" s="125">
        <v>1690460</v>
      </c>
      <c r="G703" s="41">
        <v>100</v>
      </c>
      <c r="H703" s="50">
        <f t="shared" si="126"/>
        <v>1690460</v>
      </c>
      <c r="I703" s="10">
        <f t="shared" si="122"/>
        <v>0</v>
      </c>
      <c r="J703" s="10">
        <f t="shared" si="123"/>
        <v>481.20125249074863</v>
      </c>
      <c r="K703" s="10">
        <f t="shared" si="124"/>
        <v>496.64299686830975</v>
      </c>
      <c r="L703" s="10">
        <f t="shared" si="125"/>
        <v>1139864.6967348708</v>
      </c>
      <c r="M703" s="10"/>
      <c r="N703" s="72">
        <f t="shared" si="127"/>
        <v>1139864.6967348708</v>
      </c>
    </row>
    <row r="704" spans="1:14" x14ac:dyDescent="0.25">
      <c r="A704" s="67"/>
      <c r="B704" s="51" t="s">
        <v>488</v>
      </c>
      <c r="C704" s="35">
        <v>4</v>
      </c>
      <c r="D704" s="55">
        <v>52.570299999999996</v>
      </c>
      <c r="E704" s="128">
        <v>7903</v>
      </c>
      <c r="F704" s="125">
        <v>3463150</v>
      </c>
      <c r="G704" s="41">
        <v>100</v>
      </c>
      <c r="H704" s="50">
        <f t="shared" si="126"/>
        <v>3463150</v>
      </c>
      <c r="I704" s="10">
        <f t="shared" si="122"/>
        <v>0</v>
      </c>
      <c r="J704" s="10">
        <f t="shared" si="123"/>
        <v>438.20700999620396</v>
      </c>
      <c r="K704" s="10">
        <f t="shared" si="124"/>
        <v>539.63723936285442</v>
      </c>
      <c r="L704" s="10">
        <f t="shared" si="125"/>
        <v>1854146.9723300119</v>
      </c>
      <c r="M704" s="10"/>
      <c r="N704" s="72">
        <f t="shared" si="127"/>
        <v>1854146.9723300119</v>
      </c>
    </row>
    <row r="705" spans="1:14" x14ac:dyDescent="0.25">
      <c r="A705" s="67"/>
      <c r="B705" s="51" t="s">
        <v>489</v>
      </c>
      <c r="C705" s="35">
        <v>4</v>
      </c>
      <c r="D705" s="55">
        <v>29.513199999999998</v>
      </c>
      <c r="E705" s="128">
        <v>2483</v>
      </c>
      <c r="F705" s="125">
        <v>893510</v>
      </c>
      <c r="G705" s="41">
        <v>100</v>
      </c>
      <c r="H705" s="50">
        <f t="shared" si="126"/>
        <v>893510</v>
      </c>
      <c r="I705" s="10">
        <f t="shared" si="122"/>
        <v>0</v>
      </c>
      <c r="J705" s="10">
        <f t="shared" si="123"/>
        <v>359.85098670962543</v>
      </c>
      <c r="K705" s="10">
        <f t="shared" si="124"/>
        <v>617.99326264943295</v>
      </c>
      <c r="L705" s="10">
        <f t="shared" si="125"/>
        <v>1156173.0165789262</v>
      </c>
      <c r="M705" s="10"/>
      <c r="N705" s="72">
        <f t="shared" si="127"/>
        <v>1156173.0165789262</v>
      </c>
    </row>
    <row r="706" spans="1:14" x14ac:dyDescent="0.25">
      <c r="A706" s="67"/>
      <c r="B706" s="51" t="s">
        <v>490</v>
      </c>
      <c r="C706" s="35">
        <v>4</v>
      </c>
      <c r="D706" s="55">
        <v>20.736699999999999</v>
      </c>
      <c r="E706" s="128">
        <v>1019</v>
      </c>
      <c r="F706" s="125">
        <v>203980</v>
      </c>
      <c r="G706" s="41">
        <v>100</v>
      </c>
      <c r="H706" s="50">
        <f t="shared" si="126"/>
        <v>203980</v>
      </c>
      <c r="I706" s="10">
        <f t="shared" si="122"/>
        <v>0</v>
      </c>
      <c r="J706" s="10">
        <f t="shared" si="123"/>
        <v>200.1766437684004</v>
      </c>
      <c r="K706" s="10">
        <f t="shared" si="124"/>
        <v>777.66760559065801</v>
      </c>
      <c r="L706" s="10">
        <f t="shared" si="125"/>
        <v>1121202.4502371389</v>
      </c>
      <c r="M706" s="10"/>
      <c r="N706" s="72">
        <f t="shared" si="127"/>
        <v>1121202.4502371389</v>
      </c>
    </row>
    <row r="707" spans="1:14" x14ac:dyDescent="0.25">
      <c r="A707" s="67"/>
      <c r="B707" s="51" t="s">
        <v>491</v>
      </c>
      <c r="C707" s="35">
        <v>4</v>
      </c>
      <c r="D707" s="55">
        <v>31.492699999999999</v>
      </c>
      <c r="E707" s="128">
        <v>887</v>
      </c>
      <c r="F707" s="125">
        <v>528510</v>
      </c>
      <c r="G707" s="41">
        <v>100</v>
      </c>
      <c r="H707" s="50">
        <f t="shared" si="126"/>
        <v>528510</v>
      </c>
      <c r="I707" s="10">
        <f t="shared" si="122"/>
        <v>0</v>
      </c>
      <c r="J707" s="10">
        <f t="shared" si="123"/>
        <v>595.83990980834278</v>
      </c>
      <c r="K707" s="10">
        <f t="shared" si="124"/>
        <v>382.0043395507156</v>
      </c>
      <c r="L707" s="10">
        <f t="shared" si="125"/>
        <v>677834.37868215819</v>
      </c>
      <c r="M707" s="10"/>
      <c r="N707" s="72">
        <f t="shared" si="127"/>
        <v>677834.37868215819</v>
      </c>
    </row>
    <row r="708" spans="1:14" x14ac:dyDescent="0.25">
      <c r="A708" s="67"/>
      <c r="B708" s="51" t="s">
        <v>492</v>
      </c>
      <c r="C708" s="35">
        <v>4</v>
      </c>
      <c r="D708" s="55">
        <v>46.429200000000002</v>
      </c>
      <c r="E708" s="128">
        <v>2674</v>
      </c>
      <c r="F708" s="125">
        <v>788280</v>
      </c>
      <c r="G708" s="41">
        <v>100</v>
      </c>
      <c r="H708" s="50">
        <f t="shared" si="126"/>
        <v>788280</v>
      </c>
      <c r="I708" s="10">
        <f t="shared" si="122"/>
        <v>0</v>
      </c>
      <c r="J708" s="10">
        <f t="shared" si="123"/>
        <v>294.79431563201194</v>
      </c>
      <c r="K708" s="10">
        <f t="shared" si="124"/>
        <v>683.04993372704644</v>
      </c>
      <c r="L708" s="10">
        <f t="shared" si="125"/>
        <v>1318390.1286768278</v>
      </c>
      <c r="M708" s="10"/>
      <c r="N708" s="72">
        <f t="shared" si="127"/>
        <v>1318390.1286768278</v>
      </c>
    </row>
    <row r="709" spans="1:14" x14ac:dyDescent="0.25">
      <c r="A709" s="67"/>
      <c r="B709" s="51" t="s">
        <v>493</v>
      </c>
      <c r="C709" s="35">
        <v>4</v>
      </c>
      <c r="D709" s="55">
        <v>39.315799999999996</v>
      </c>
      <c r="E709" s="128">
        <v>2159</v>
      </c>
      <c r="F709" s="125">
        <v>531840</v>
      </c>
      <c r="G709" s="41">
        <v>100</v>
      </c>
      <c r="H709" s="50">
        <f t="shared" si="126"/>
        <v>531840</v>
      </c>
      <c r="I709" s="10">
        <f t="shared" si="122"/>
        <v>0</v>
      </c>
      <c r="J709" s="10">
        <f t="shared" si="123"/>
        <v>246.33626679018064</v>
      </c>
      <c r="K709" s="10">
        <f t="shared" si="124"/>
        <v>731.50798256887776</v>
      </c>
      <c r="L709" s="10">
        <f t="shared" si="125"/>
        <v>1282541.7471126211</v>
      </c>
      <c r="M709" s="10"/>
      <c r="N709" s="72">
        <f t="shared" si="127"/>
        <v>1282541.7471126211</v>
      </c>
    </row>
    <row r="710" spans="1:14" x14ac:dyDescent="0.25">
      <c r="A710" s="67"/>
      <c r="B710" s="51" t="s">
        <v>814</v>
      </c>
      <c r="C710" s="35">
        <v>4</v>
      </c>
      <c r="D710" s="55">
        <v>6.89</v>
      </c>
      <c r="E710" s="128">
        <v>766</v>
      </c>
      <c r="F710" s="125">
        <v>225930</v>
      </c>
      <c r="G710" s="41">
        <v>100</v>
      </c>
      <c r="H710" s="50">
        <f t="shared" si="126"/>
        <v>225930</v>
      </c>
      <c r="I710" s="10">
        <f t="shared" si="122"/>
        <v>0</v>
      </c>
      <c r="J710" s="10">
        <f t="shared" si="123"/>
        <v>294.94778067885119</v>
      </c>
      <c r="K710" s="10">
        <f t="shared" si="124"/>
        <v>682.89646868020714</v>
      </c>
      <c r="L710" s="10">
        <f t="shared" si="125"/>
        <v>927030.67767465697</v>
      </c>
      <c r="M710" s="10"/>
      <c r="N710" s="72">
        <f t="shared" si="127"/>
        <v>927030.67767465697</v>
      </c>
    </row>
    <row r="711" spans="1:14" x14ac:dyDescent="0.25">
      <c r="A711" s="67"/>
      <c r="B711" s="51" t="s">
        <v>449</v>
      </c>
      <c r="C711" s="35">
        <v>4</v>
      </c>
      <c r="D711" s="55">
        <v>48.782800000000002</v>
      </c>
      <c r="E711" s="128">
        <v>4068</v>
      </c>
      <c r="F711" s="125">
        <v>2592250</v>
      </c>
      <c r="G711" s="41">
        <v>100</v>
      </c>
      <c r="H711" s="50">
        <f t="shared" si="126"/>
        <v>2592250</v>
      </c>
      <c r="I711" s="10">
        <f t="shared" si="122"/>
        <v>0</v>
      </c>
      <c r="J711" s="10">
        <f t="shared" si="123"/>
        <v>637.22959685349065</v>
      </c>
      <c r="K711" s="10">
        <f t="shared" si="124"/>
        <v>340.61465250556773</v>
      </c>
      <c r="L711" s="10">
        <f t="shared" si="125"/>
        <v>1106398.6453128506</v>
      </c>
      <c r="M711" s="10"/>
      <c r="N711" s="72">
        <f t="shared" si="127"/>
        <v>1106398.6453128506</v>
      </c>
    </row>
    <row r="712" spans="1:14" x14ac:dyDescent="0.25">
      <c r="A712" s="67"/>
      <c r="B712" s="51" t="s">
        <v>494</v>
      </c>
      <c r="C712" s="35">
        <v>4</v>
      </c>
      <c r="D712" s="55">
        <v>49.431499999999993</v>
      </c>
      <c r="E712" s="128">
        <v>4215</v>
      </c>
      <c r="F712" s="125">
        <v>1548540</v>
      </c>
      <c r="G712" s="41">
        <v>100</v>
      </c>
      <c r="H712" s="50">
        <f t="shared" si="126"/>
        <v>1548540</v>
      </c>
      <c r="I712" s="10">
        <f t="shared" si="122"/>
        <v>0</v>
      </c>
      <c r="J712" s="10">
        <f t="shared" si="123"/>
        <v>367.38790035587186</v>
      </c>
      <c r="K712" s="10">
        <f t="shared" si="124"/>
        <v>610.45634900318646</v>
      </c>
      <c r="L712" s="10">
        <f t="shared" si="125"/>
        <v>1444936.940025928</v>
      </c>
      <c r="M712" s="10"/>
      <c r="N712" s="72">
        <f t="shared" si="127"/>
        <v>1444936.940025928</v>
      </c>
    </row>
    <row r="713" spans="1:14" x14ac:dyDescent="0.25">
      <c r="A713" s="67"/>
      <c r="B713" s="51" t="s">
        <v>495</v>
      </c>
      <c r="C713" s="35">
        <v>4</v>
      </c>
      <c r="D713" s="55">
        <v>25.671500000000002</v>
      </c>
      <c r="E713" s="128">
        <v>2167</v>
      </c>
      <c r="F713" s="125">
        <v>452400</v>
      </c>
      <c r="G713" s="41">
        <v>100</v>
      </c>
      <c r="H713" s="50">
        <f t="shared" si="126"/>
        <v>452400</v>
      </c>
      <c r="I713" s="10">
        <f t="shared" si="122"/>
        <v>0</v>
      </c>
      <c r="J713" s="10">
        <f t="shared" si="123"/>
        <v>208.76788186432856</v>
      </c>
      <c r="K713" s="10">
        <f t="shared" si="124"/>
        <v>769.07636749472977</v>
      </c>
      <c r="L713" s="10">
        <f t="shared" si="125"/>
        <v>1278627.9610965129</v>
      </c>
      <c r="M713" s="10"/>
      <c r="N713" s="72">
        <f t="shared" si="127"/>
        <v>1278627.9610965129</v>
      </c>
    </row>
    <row r="714" spans="1:14" x14ac:dyDescent="0.25">
      <c r="A714" s="67"/>
      <c r="B714" s="51" t="s">
        <v>496</v>
      </c>
      <c r="C714" s="35">
        <v>4</v>
      </c>
      <c r="D714" s="55">
        <v>30.351900000000001</v>
      </c>
      <c r="E714" s="128">
        <v>1165</v>
      </c>
      <c r="F714" s="125">
        <v>576740</v>
      </c>
      <c r="G714" s="41">
        <v>100</v>
      </c>
      <c r="H714" s="50">
        <f t="shared" si="126"/>
        <v>576740</v>
      </c>
      <c r="I714" s="10">
        <f t="shared" si="122"/>
        <v>0</v>
      </c>
      <c r="J714" s="10">
        <f t="shared" si="123"/>
        <v>495.05579399141629</v>
      </c>
      <c r="K714" s="10">
        <f t="shared" si="124"/>
        <v>482.78845536764209</v>
      </c>
      <c r="L714" s="10">
        <f t="shared" si="125"/>
        <v>828403.67616690765</v>
      </c>
      <c r="M714" s="10"/>
      <c r="N714" s="72">
        <f t="shared" si="127"/>
        <v>828403.67616690765</v>
      </c>
    </row>
    <row r="715" spans="1:14" x14ac:dyDescent="0.25">
      <c r="A715" s="67"/>
      <c r="B715" s="51" t="s">
        <v>497</v>
      </c>
      <c r="C715" s="35">
        <v>4</v>
      </c>
      <c r="D715" s="55">
        <v>40.031199999999998</v>
      </c>
      <c r="E715" s="128">
        <v>1602</v>
      </c>
      <c r="F715" s="125">
        <v>502840</v>
      </c>
      <c r="G715" s="41">
        <v>100</v>
      </c>
      <c r="H715" s="50">
        <f t="shared" si="126"/>
        <v>502840</v>
      </c>
      <c r="I715" s="10">
        <f t="shared" si="122"/>
        <v>0</v>
      </c>
      <c r="J715" s="10">
        <f t="shared" si="123"/>
        <v>313.88264669163544</v>
      </c>
      <c r="K715" s="10">
        <f t="shared" si="124"/>
        <v>663.96160266742299</v>
      </c>
      <c r="L715" s="10">
        <f t="shared" si="125"/>
        <v>1133094.579087317</v>
      </c>
      <c r="M715" s="10"/>
      <c r="N715" s="72">
        <f t="shared" si="127"/>
        <v>1133094.579087317</v>
      </c>
    </row>
    <row r="716" spans="1:14" x14ac:dyDescent="0.25">
      <c r="A716" s="67"/>
      <c r="B716" s="51" t="s">
        <v>498</v>
      </c>
      <c r="C716" s="35">
        <v>4</v>
      </c>
      <c r="D716" s="55">
        <v>33.610399999999998</v>
      </c>
      <c r="E716" s="128">
        <v>2037</v>
      </c>
      <c r="F716" s="125">
        <v>869620</v>
      </c>
      <c r="G716" s="41">
        <v>100</v>
      </c>
      <c r="H716" s="50">
        <f t="shared" si="126"/>
        <v>869620</v>
      </c>
      <c r="I716" s="10">
        <f t="shared" si="122"/>
        <v>0</v>
      </c>
      <c r="J716" s="10">
        <f>F716/E716</f>
        <v>426.91212567501225</v>
      </c>
      <c r="K716" s="10">
        <f t="shared" si="124"/>
        <v>550.93212368404613</v>
      </c>
      <c r="L716" s="10">
        <f t="shared" si="125"/>
        <v>1033944.9189970391</v>
      </c>
      <c r="M716" s="10"/>
      <c r="N716" s="72">
        <f t="shared" si="127"/>
        <v>1033944.9189970391</v>
      </c>
    </row>
    <row r="717" spans="1:14" x14ac:dyDescent="0.25">
      <c r="A717" s="67"/>
      <c r="B717" s="51" t="s">
        <v>815</v>
      </c>
      <c r="C717" s="35">
        <v>4</v>
      </c>
      <c r="D717" s="55">
        <v>26.089300000000001</v>
      </c>
      <c r="E717" s="128">
        <v>1404</v>
      </c>
      <c r="F717" s="125">
        <v>268060</v>
      </c>
      <c r="G717" s="41">
        <v>100</v>
      </c>
      <c r="H717" s="50">
        <f t="shared" si="126"/>
        <v>268060</v>
      </c>
      <c r="I717" s="10">
        <f t="shared" si="122"/>
        <v>0</v>
      </c>
      <c r="J717" s="10">
        <f t="shared" si="123"/>
        <v>190.92592592592592</v>
      </c>
      <c r="K717" s="10">
        <f t="shared" si="124"/>
        <v>786.9183234331324</v>
      </c>
      <c r="L717" s="10">
        <f t="shared" si="125"/>
        <v>1201555.851282361</v>
      </c>
      <c r="M717" s="10"/>
      <c r="N717" s="72">
        <f t="shared" si="127"/>
        <v>1201555.851282361</v>
      </c>
    </row>
    <row r="718" spans="1:14" x14ac:dyDescent="0.25">
      <c r="A718" s="67"/>
      <c r="B718" s="51" t="s">
        <v>499</v>
      </c>
      <c r="C718" s="35">
        <v>4</v>
      </c>
      <c r="D718" s="55">
        <v>25.745800000000003</v>
      </c>
      <c r="E718" s="128">
        <v>1434</v>
      </c>
      <c r="F718" s="125">
        <v>287450</v>
      </c>
      <c r="G718" s="41">
        <v>100</v>
      </c>
      <c r="H718" s="50">
        <f t="shared" si="126"/>
        <v>287450</v>
      </c>
      <c r="I718" s="10">
        <f t="shared" si="122"/>
        <v>0</v>
      </c>
      <c r="J718" s="10">
        <f t="shared" si="123"/>
        <v>200.45327754532775</v>
      </c>
      <c r="K718" s="10">
        <f t="shared" si="124"/>
        <v>777.39097181373063</v>
      </c>
      <c r="L718" s="10">
        <f t="shared" si="125"/>
        <v>1193040.1796137055</v>
      </c>
      <c r="M718" s="10"/>
      <c r="N718" s="72">
        <f t="shared" si="127"/>
        <v>1193040.1796137055</v>
      </c>
    </row>
    <row r="719" spans="1:14" x14ac:dyDescent="0.25">
      <c r="A719" s="67"/>
      <c r="B719" s="51" t="s">
        <v>500</v>
      </c>
      <c r="C719" s="35">
        <v>4</v>
      </c>
      <c r="D719" s="55">
        <v>16.497399999999999</v>
      </c>
      <c r="E719" s="128">
        <v>904</v>
      </c>
      <c r="F719" s="125">
        <v>361980</v>
      </c>
      <c r="G719" s="41">
        <v>100</v>
      </c>
      <c r="H719" s="50">
        <f t="shared" si="126"/>
        <v>361980</v>
      </c>
      <c r="I719" s="10">
        <f t="shared" si="122"/>
        <v>0</v>
      </c>
      <c r="J719" s="10">
        <f t="shared" si="123"/>
        <v>400.42035398230087</v>
      </c>
      <c r="K719" s="10">
        <f t="shared" si="124"/>
        <v>577.42389537675751</v>
      </c>
      <c r="L719" s="10">
        <f t="shared" si="125"/>
        <v>855687.11036877753</v>
      </c>
      <c r="M719" s="10"/>
      <c r="N719" s="72">
        <f t="shared" si="127"/>
        <v>855687.11036877753</v>
      </c>
    </row>
    <row r="720" spans="1:14" x14ac:dyDescent="0.25">
      <c r="A720" s="67"/>
      <c r="B720" s="4"/>
      <c r="C720" s="4"/>
      <c r="D720" s="55">
        <v>0</v>
      </c>
      <c r="E720" s="130"/>
      <c r="F720" s="73"/>
      <c r="G720" s="41"/>
      <c r="H720" s="73"/>
      <c r="I720" s="74"/>
      <c r="J720" s="74"/>
      <c r="K720" s="10"/>
      <c r="L720" s="10"/>
      <c r="M720" s="10"/>
      <c r="N720" s="72"/>
    </row>
    <row r="721" spans="1:14" x14ac:dyDescent="0.25">
      <c r="A721" s="70" t="s">
        <v>501</v>
      </c>
      <c r="B721" s="43" t="s">
        <v>2</v>
      </c>
      <c r="C721" s="44"/>
      <c r="D721" s="3">
        <v>621.79470000000015</v>
      </c>
      <c r="E721" s="131">
        <f>E722</f>
        <v>45195</v>
      </c>
      <c r="F721" s="37">
        <v>0</v>
      </c>
      <c r="G721" s="41"/>
      <c r="H721" s="37">
        <f>H723</f>
        <v>6580915</v>
      </c>
      <c r="I721" s="8">
        <f>I723</f>
        <v>-6580915</v>
      </c>
      <c r="J721" s="8"/>
      <c r="K721" s="10"/>
      <c r="L721" s="10"/>
      <c r="M721" s="9">
        <f>M723</f>
        <v>26504416.189414725</v>
      </c>
      <c r="N721" s="68">
        <f t="shared" si="127"/>
        <v>26504416.189414725</v>
      </c>
    </row>
    <row r="722" spans="1:14" x14ac:dyDescent="0.25">
      <c r="A722" s="70" t="s">
        <v>501</v>
      </c>
      <c r="B722" s="43" t="s">
        <v>3</v>
      </c>
      <c r="C722" s="44"/>
      <c r="D722" s="3">
        <v>621.79470000000015</v>
      </c>
      <c r="E722" s="131">
        <f>SUM(E724:E748)</f>
        <v>45195</v>
      </c>
      <c r="F722" s="37">
        <f>SUM(F724:F748)</f>
        <v>36741380</v>
      </c>
      <c r="G722" s="41"/>
      <c r="H722" s="37">
        <f>SUM(H724:H748)</f>
        <v>23579550</v>
      </c>
      <c r="I722" s="8">
        <f>SUM(I724:I748)</f>
        <v>13161830</v>
      </c>
      <c r="J722" s="8"/>
      <c r="K722" s="10"/>
      <c r="L722" s="8">
        <f>SUM(L724:L748)</f>
        <v>26684363.924855217</v>
      </c>
      <c r="M722" s="10"/>
      <c r="N722" s="68">
        <f t="shared" si="127"/>
        <v>26684363.924855217</v>
      </c>
    </row>
    <row r="723" spans="1:14" x14ac:dyDescent="0.25">
      <c r="A723" s="67"/>
      <c r="B723" s="51" t="s">
        <v>26</v>
      </c>
      <c r="C723" s="35">
        <v>2</v>
      </c>
      <c r="D723" s="55">
        <v>0</v>
      </c>
      <c r="E723" s="134"/>
      <c r="F723" s="50">
        <v>0</v>
      </c>
      <c r="G723" s="41">
        <v>25</v>
      </c>
      <c r="H723" s="50">
        <f>F743*G723/100</f>
        <v>6580915</v>
      </c>
      <c r="I723" s="10">
        <f t="shared" ref="I723:I748" si="128">F723-H723</f>
        <v>-6580915</v>
      </c>
      <c r="J723" s="10"/>
      <c r="K723" s="10"/>
      <c r="L723" s="10"/>
      <c r="M723" s="10">
        <f>($L$7*$L$8*E721/$L$10)+($L$7*$L$9*D721/$L$11)</f>
        <v>26504416.189414725</v>
      </c>
      <c r="N723" s="72">
        <f t="shared" si="127"/>
        <v>26504416.189414725</v>
      </c>
    </row>
    <row r="724" spans="1:14" x14ac:dyDescent="0.25">
      <c r="A724" s="67"/>
      <c r="B724" s="51" t="s">
        <v>816</v>
      </c>
      <c r="C724" s="35">
        <v>4</v>
      </c>
      <c r="D724" s="55">
        <v>22.4053</v>
      </c>
      <c r="E724" s="128">
        <v>982</v>
      </c>
      <c r="F724" s="125">
        <v>197580</v>
      </c>
      <c r="G724" s="41">
        <v>100</v>
      </c>
      <c r="H724" s="50">
        <f t="shared" ref="H724:H748" si="129">F724*G724/100</f>
        <v>197580</v>
      </c>
      <c r="I724" s="10">
        <f t="shared" si="128"/>
        <v>0</v>
      </c>
      <c r="J724" s="10">
        <f t="shared" ref="J724:J748" si="130">F724/E724</f>
        <v>201.20162932790225</v>
      </c>
      <c r="K724" s="10">
        <f t="shared" ref="K724:K748" si="131">$J$11*$J$19-J724</f>
        <v>776.64262003115618</v>
      </c>
      <c r="L724" s="10">
        <f t="shared" ref="L724:L748" si="132">IF(K724&gt;0,$J$7*$J$8*(K724/$K$19),0)+$J$7*$J$9*(E724/$E$19)+$J$7*$J$10*(D724/$D$19)</f>
        <v>1121175.3755941573</v>
      </c>
      <c r="M724" s="10"/>
      <c r="N724" s="72">
        <f t="shared" si="127"/>
        <v>1121175.3755941573</v>
      </c>
    </row>
    <row r="725" spans="1:14" x14ac:dyDescent="0.25">
      <c r="A725" s="67"/>
      <c r="B725" s="51" t="s">
        <v>502</v>
      </c>
      <c r="C725" s="35">
        <v>4</v>
      </c>
      <c r="D725" s="55">
        <v>36.141799999999996</v>
      </c>
      <c r="E725" s="128">
        <v>2510</v>
      </c>
      <c r="F725" s="125">
        <v>1921510</v>
      </c>
      <c r="G725" s="41">
        <v>100</v>
      </c>
      <c r="H725" s="50">
        <f t="shared" si="129"/>
        <v>1921510</v>
      </c>
      <c r="I725" s="10">
        <f t="shared" si="128"/>
        <v>0</v>
      </c>
      <c r="J725" s="10">
        <f t="shared" si="130"/>
        <v>765.54183266932273</v>
      </c>
      <c r="K725" s="10">
        <f t="shared" si="131"/>
        <v>212.30241668973565</v>
      </c>
      <c r="L725" s="10">
        <f t="shared" si="132"/>
        <v>706914.99767469626</v>
      </c>
      <c r="M725" s="10"/>
      <c r="N725" s="72">
        <f t="shared" si="127"/>
        <v>706914.99767469626</v>
      </c>
    </row>
    <row r="726" spans="1:14" x14ac:dyDescent="0.25">
      <c r="A726" s="67"/>
      <c r="B726" s="51" t="s">
        <v>503</v>
      </c>
      <c r="C726" s="35">
        <v>4</v>
      </c>
      <c r="D726" s="55">
        <v>14.616099999999999</v>
      </c>
      <c r="E726" s="128">
        <v>512</v>
      </c>
      <c r="F726" s="125">
        <v>65100</v>
      </c>
      <c r="G726" s="41">
        <v>100</v>
      </c>
      <c r="H726" s="50">
        <f t="shared" si="129"/>
        <v>65100</v>
      </c>
      <c r="I726" s="10">
        <f t="shared" si="128"/>
        <v>0</v>
      </c>
      <c r="J726" s="10">
        <f t="shared" si="130"/>
        <v>127.1484375</v>
      </c>
      <c r="K726" s="10">
        <f t="shared" si="131"/>
        <v>850.69581185905838</v>
      </c>
      <c r="L726" s="10">
        <f t="shared" si="132"/>
        <v>1118836.607006239</v>
      </c>
      <c r="M726" s="10"/>
      <c r="N726" s="72">
        <f t="shared" si="127"/>
        <v>1118836.607006239</v>
      </c>
    </row>
    <row r="727" spans="1:14" x14ac:dyDescent="0.25">
      <c r="A727" s="67"/>
      <c r="B727" s="51" t="s">
        <v>817</v>
      </c>
      <c r="C727" s="35">
        <v>4</v>
      </c>
      <c r="D727" s="55">
        <v>24.534499999999998</v>
      </c>
      <c r="E727" s="128">
        <v>1373</v>
      </c>
      <c r="F727" s="125">
        <v>697840</v>
      </c>
      <c r="G727" s="41">
        <v>100</v>
      </c>
      <c r="H727" s="50">
        <f t="shared" si="129"/>
        <v>697840</v>
      </c>
      <c r="I727" s="10">
        <f t="shared" si="128"/>
        <v>0</v>
      </c>
      <c r="J727" s="10">
        <f t="shared" si="130"/>
        <v>508.25928623452296</v>
      </c>
      <c r="K727" s="10">
        <f t="shared" si="131"/>
        <v>469.58496312453542</v>
      </c>
      <c r="L727" s="10">
        <f t="shared" si="132"/>
        <v>819093.78142414172</v>
      </c>
      <c r="M727" s="10"/>
      <c r="N727" s="72">
        <f t="shared" si="127"/>
        <v>819093.78142414172</v>
      </c>
    </row>
    <row r="728" spans="1:14" x14ac:dyDescent="0.25">
      <c r="A728" s="67"/>
      <c r="B728" s="51" t="s">
        <v>504</v>
      </c>
      <c r="C728" s="35">
        <v>4</v>
      </c>
      <c r="D728" s="55">
        <v>26.725200000000001</v>
      </c>
      <c r="E728" s="128">
        <v>1864</v>
      </c>
      <c r="F728" s="125">
        <v>569170</v>
      </c>
      <c r="G728" s="41">
        <v>100</v>
      </c>
      <c r="H728" s="50">
        <f t="shared" si="129"/>
        <v>569170</v>
      </c>
      <c r="I728" s="10">
        <f t="shared" si="128"/>
        <v>0</v>
      </c>
      <c r="J728" s="10">
        <f t="shared" si="130"/>
        <v>305.34871244635195</v>
      </c>
      <c r="K728" s="10">
        <f t="shared" si="131"/>
        <v>672.49553691270648</v>
      </c>
      <c r="L728" s="10">
        <f t="shared" si="132"/>
        <v>1129422.1663568488</v>
      </c>
      <c r="M728" s="10"/>
      <c r="N728" s="72">
        <f t="shared" si="127"/>
        <v>1129422.1663568488</v>
      </c>
    </row>
    <row r="729" spans="1:14" x14ac:dyDescent="0.25">
      <c r="A729" s="67"/>
      <c r="B729" s="51" t="s">
        <v>505</v>
      </c>
      <c r="C729" s="35">
        <v>4</v>
      </c>
      <c r="D729" s="55">
        <v>26.397100000000002</v>
      </c>
      <c r="E729" s="128">
        <v>999</v>
      </c>
      <c r="F729" s="125">
        <v>191120</v>
      </c>
      <c r="G729" s="41">
        <v>100</v>
      </c>
      <c r="H729" s="50">
        <f t="shared" si="129"/>
        <v>191120</v>
      </c>
      <c r="I729" s="10">
        <f t="shared" si="128"/>
        <v>0</v>
      </c>
      <c r="J729" s="10">
        <f t="shared" si="130"/>
        <v>191.3113113113113</v>
      </c>
      <c r="K729" s="10">
        <f t="shared" si="131"/>
        <v>786.53293804774705</v>
      </c>
      <c r="L729" s="10">
        <f t="shared" si="132"/>
        <v>1149376.2544586323</v>
      </c>
      <c r="M729" s="10"/>
      <c r="N729" s="72">
        <f t="shared" si="127"/>
        <v>1149376.2544586323</v>
      </c>
    </row>
    <row r="730" spans="1:14" x14ac:dyDescent="0.25">
      <c r="A730" s="67"/>
      <c r="B730" s="51" t="s">
        <v>277</v>
      </c>
      <c r="C730" s="35">
        <v>4</v>
      </c>
      <c r="D730" s="55">
        <v>16.529200000000003</v>
      </c>
      <c r="E730" s="128">
        <v>960</v>
      </c>
      <c r="F730" s="125">
        <v>155920</v>
      </c>
      <c r="G730" s="41">
        <v>100</v>
      </c>
      <c r="H730" s="50">
        <f t="shared" si="129"/>
        <v>155920</v>
      </c>
      <c r="I730" s="10">
        <f t="shared" si="128"/>
        <v>0</v>
      </c>
      <c r="J730" s="10">
        <f t="shared" si="130"/>
        <v>162.41666666666666</v>
      </c>
      <c r="K730" s="10">
        <f t="shared" si="131"/>
        <v>815.42758269239175</v>
      </c>
      <c r="L730" s="10">
        <f t="shared" si="132"/>
        <v>1142728.9204611161</v>
      </c>
      <c r="M730" s="10"/>
      <c r="N730" s="72">
        <f t="shared" si="127"/>
        <v>1142728.9204611161</v>
      </c>
    </row>
    <row r="731" spans="1:14" x14ac:dyDescent="0.25">
      <c r="A731" s="67"/>
      <c r="B731" s="51" t="s">
        <v>132</v>
      </c>
      <c r="C731" s="35">
        <v>4</v>
      </c>
      <c r="D731" s="55">
        <v>30.114800000000002</v>
      </c>
      <c r="E731" s="128">
        <v>1465</v>
      </c>
      <c r="F731" s="125">
        <v>541920</v>
      </c>
      <c r="G731" s="41">
        <v>100</v>
      </c>
      <c r="H731" s="50">
        <f t="shared" si="129"/>
        <v>541920</v>
      </c>
      <c r="I731" s="10">
        <f t="shared" si="128"/>
        <v>0</v>
      </c>
      <c r="J731" s="10">
        <f t="shared" si="130"/>
        <v>369.91126279863482</v>
      </c>
      <c r="K731" s="10">
        <f t="shared" si="131"/>
        <v>607.93298656042361</v>
      </c>
      <c r="L731" s="10">
        <f t="shared" si="132"/>
        <v>1013714.8651683144</v>
      </c>
      <c r="M731" s="10"/>
      <c r="N731" s="72">
        <f t="shared" si="127"/>
        <v>1013714.8651683144</v>
      </c>
    </row>
    <row r="732" spans="1:14" x14ac:dyDescent="0.25">
      <c r="A732" s="67"/>
      <c r="B732" s="51" t="s">
        <v>818</v>
      </c>
      <c r="C732" s="35">
        <v>4</v>
      </c>
      <c r="D732" s="55">
        <v>35.5075</v>
      </c>
      <c r="E732" s="128">
        <v>2117</v>
      </c>
      <c r="F732" s="125">
        <v>725800</v>
      </c>
      <c r="G732" s="41">
        <v>100</v>
      </c>
      <c r="H732" s="50">
        <f t="shared" si="129"/>
        <v>725800</v>
      </c>
      <c r="I732" s="10">
        <f t="shared" si="128"/>
        <v>0</v>
      </c>
      <c r="J732" s="10">
        <f t="shared" si="130"/>
        <v>342.84364666981577</v>
      </c>
      <c r="K732" s="10">
        <f t="shared" si="131"/>
        <v>635.00060268924267</v>
      </c>
      <c r="L732" s="10">
        <f t="shared" si="132"/>
        <v>1149976.5183732174</v>
      </c>
      <c r="M732" s="10"/>
      <c r="N732" s="72">
        <f t="shared" si="127"/>
        <v>1149976.5183732174</v>
      </c>
    </row>
    <row r="733" spans="1:14" x14ac:dyDescent="0.25">
      <c r="A733" s="67"/>
      <c r="B733" s="51" t="s">
        <v>506</v>
      </c>
      <c r="C733" s="35">
        <v>4</v>
      </c>
      <c r="D733" s="55">
        <v>39.1021</v>
      </c>
      <c r="E733" s="128">
        <v>1416</v>
      </c>
      <c r="F733" s="125">
        <v>477720</v>
      </c>
      <c r="G733" s="41">
        <v>100</v>
      </c>
      <c r="H733" s="50">
        <f t="shared" si="129"/>
        <v>477720</v>
      </c>
      <c r="I733" s="10">
        <f t="shared" si="128"/>
        <v>0</v>
      </c>
      <c r="J733" s="10">
        <f t="shared" si="130"/>
        <v>337.37288135593218</v>
      </c>
      <c r="K733" s="10">
        <f t="shared" si="131"/>
        <v>640.47136800312614</v>
      </c>
      <c r="L733" s="10">
        <f t="shared" si="132"/>
        <v>1077888.9850498259</v>
      </c>
      <c r="M733" s="10"/>
      <c r="N733" s="72">
        <f t="shared" si="127"/>
        <v>1077888.9850498259</v>
      </c>
    </row>
    <row r="734" spans="1:14" x14ac:dyDescent="0.25">
      <c r="A734" s="67"/>
      <c r="B734" s="51" t="s">
        <v>507</v>
      </c>
      <c r="C734" s="35">
        <v>4</v>
      </c>
      <c r="D734" s="55">
        <v>10.784200000000002</v>
      </c>
      <c r="E734" s="128">
        <v>500</v>
      </c>
      <c r="F734" s="125">
        <v>69300</v>
      </c>
      <c r="G734" s="41">
        <v>100</v>
      </c>
      <c r="H734" s="50">
        <f t="shared" si="129"/>
        <v>69300</v>
      </c>
      <c r="I734" s="10">
        <f t="shared" si="128"/>
        <v>0</v>
      </c>
      <c r="J734" s="10">
        <f t="shared" si="130"/>
        <v>138.6</v>
      </c>
      <c r="K734" s="10">
        <f t="shared" si="131"/>
        <v>839.24424935905836</v>
      </c>
      <c r="L734" s="10">
        <f t="shared" si="132"/>
        <v>1090029.1095983102</v>
      </c>
      <c r="M734" s="10"/>
      <c r="N734" s="72">
        <f t="shared" si="127"/>
        <v>1090029.1095983102</v>
      </c>
    </row>
    <row r="735" spans="1:14" x14ac:dyDescent="0.25">
      <c r="A735" s="67"/>
      <c r="B735" s="51" t="s">
        <v>508</v>
      </c>
      <c r="C735" s="35">
        <v>4</v>
      </c>
      <c r="D735" s="55">
        <v>25.337800000000001</v>
      </c>
      <c r="E735" s="128">
        <v>1927</v>
      </c>
      <c r="F735" s="125">
        <v>450190</v>
      </c>
      <c r="G735" s="41">
        <v>100</v>
      </c>
      <c r="H735" s="50">
        <f t="shared" si="129"/>
        <v>450190</v>
      </c>
      <c r="I735" s="10">
        <f t="shared" si="128"/>
        <v>0</v>
      </c>
      <c r="J735" s="10">
        <f t="shared" si="130"/>
        <v>233.62221069019202</v>
      </c>
      <c r="K735" s="10">
        <f t="shared" si="131"/>
        <v>744.22203866886639</v>
      </c>
      <c r="L735" s="10">
        <f t="shared" si="132"/>
        <v>1216917.5406745647</v>
      </c>
      <c r="M735" s="10"/>
      <c r="N735" s="72">
        <f t="shared" si="127"/>
        <v>1216917.5406745647</v>
      </c>
    </row>
    <row r="736" spans="1:14" x14ac:dyDescent="0.25">
      <c r="A736" s="67"/>
      <c r="B736" s="51" t="s">
        <v>819</v>
      </c>
      <c r="C736" s="35">
        <v>4</v>
      </c>
      <c r="D736" s="55">
        <v>10.443499999999998</v>
      </c>
      <c r="E736" s="128">
        <v>802</v>
      </c>
      <c r="F736" s="125">
        <v>214680</v>
      </c>
      <c r="G736" s="41">
        <v>100</v>
      </c>
      <c r="H736" s="50">
        <f t="shared" si="129"/>
        <v>214680</v>
      </c>
      <c r="I736" s="10">
        <f t="shared" si="128"/>
        <v>0</v>
      </c>
      <c r="J736" s="10">
        <f t="shared" si="130"/>
        <v>267.68079800498754</v>
      </c>
      <c r="K736" s="10">
        <f t="shared" si="131"/>
        <v>710.16345135407084</v>
      </c>
      <c r="L736" s="10">
        <f t="shared" si="132"/>
        <v>976548.31921293447</v>
      </c>
      <c r="M736" s="10"/>
      <c r="N736" s="72">
        <f t="shared" si="127"/>
        <v>976548.31921293447</v>
      </c>
    </row>
    <row r="737" spans="1:14" x14ac:dyDescent="0.25">
      <c r="A737" s="67"/>
      <c r="B737" s="51" t="s">
        <v>509</v>
      </c>
      <c r="C737" s="35">
        <v>4</v>
      </c>
      <c r="D737" s="55">
        <v>12.3179</v>
      </c>
      <c r="E737" s="128">
        <v>617</v>
      </c>
      <c r="F737" s="125">
        <v>377820</v>
      </c>
      <c r="G737" s="41">
        <v>100</v>
      </c>
      <c r="H737" s="50">
        <f t="shared" si="129"/>
        <v>377820</v>
      </c>
      <c r="I737" s="10">
        <f t="shared" si="128"/>
        <v>0</v>
      </c>
      <c r="J737" s="10">
        <f t="shared" si="130"/>
        <v>612.35008103727716</v>
      </c>
      <c r="K737" s="10">
        <f t="shared" si="131"/>
        <v>365.49416832178122</v>
      </c>
      <c r="L737" s="10">
        <f t="shared" si="132"/>
        <v>554219.17368756735</v>
      </c>
      <c r="M737" s="10"/>
      <c r="N737" s="72">
        <f t="shared" si="127"/>
        <v>554219.17368756735</v>
      </c>
    </row>
    <row r="738" spans="1:14" x14ac:dyDescent="0.25">
      <c r="A738" s="67"/>
      <c r="B738" s="51" t="s">
        <v>510</v>
      </c>
      <c r="C738" s="35">
        <v>4</v>
      </c>
      <c r="D738" s="55">
        <v>13.093299999999999</v>
      </c>
      <c r="E738" s="128">
        <v>515</v>
      </c>
      <c r="F738" s="125">
        <v>45520</v>
      </c>
      <c r="G738" s="41">
        <v>100</v>
      </c>
      <c r="H738" s="50">
        <f t="shared" si="129"/>
        <v>45520</v>
      </c>
      <c r="I738" s="10">
        <f t="shared" si="128"/>
        <v>0</v>
      </c>
      <c r="J738" s="10">
        <f t="shared" si="130"/>
        <v>88.388349514563103</v>
      </c>
      <c r="K738" s="10">
        <f t="shared" si="131"/>
        <v>889.45589984449532</v>
      </c>
      <c r="L738" s="10">
        <f t="shared" si="132"/>
        <v>1159286.4278116808</v>
      </c>
      <c r="M738" s="10"/>
      <c r="N738" s="72">
        <f t="shared" si="127"/>
        <v>1159286.4278116808</v>
      </c>
    </row>
    <row r="739" spans="1:14" x14ac:dyDescent="0.25">
      <c r="A739" s="67"/>
      <c r="B739" s="51" t="s">
        <v>511</v>
      </c>
      <c r="C739" s="35">
        <v>4</v>
      </c>
      <c r="D739" s="55">
        <v>22.278000000000002</v>
      </c>
      <c r="E739" s="128">
        <v>1313</v>
      </c>
      <c r="F739" s="125">
        <v>277000</v>
      </c>
      <c r="G739" s="41">
        <v>100</v>
      </c>
      <c r="H739" s="50">
        <f t="shared" si="129"/>
        <v>277000</v>
      </c>
      <c r="I739" s="10">
        <f t="shared" si="128"/>
        <v>0</v>
      </c>
      <c r="J739" s="10">
        <f t="shared" si="130"/>
        <v>210.96725057121097</v>
      </c>
      <c r="K739" s="10">
        <f t="shared" si="131"/>
        <v>766.87699878784747</v>
      </c>
      <c r="L739" s="10">
        <f t="shared" si="132"/>
        <v>1152424.7171085856</v>
      </c>
      <c r="M739" s="10"/>
      <c r="N739" s="72">
        <f t="shared" si="127"/>
        <v>1152424.7171085856</v>
      </c>
    </row>
    <row r="740" spans="1:14" x14ac:dyDescent="0.25">
      <c r="A740" s="67"/>
      <c r="B740" s="51" t="s">
        <v>512</v>
      </c>
      <c r="C740" s="35">
        <v>4</v>
      </c>
      <c r="D740" s="55">
        <v>27.158000000000001</v>
      </c>
      <c r="E740" s="128">
        <v>1683</v>
      </c>
      <c r="F740" s="125">
        <v>332570</v>
      </c>
      <c r="G740" s="41">
        <v>100</v>
      </c>
      <c r="H740" s="50">
        <f t="shared" si="129"/>
        <v>332570</v>
      </c>
      <c r="I740" s="10">
        <f t="shared" si="128"/>
        <v>0</v>
      </c>
      <c r="J740" s="10">
        <f t="shared" si="130"/>
        <v>197.60546642899584</v>
      </c>
      <c r="K740" s="10">
        <f t="shared" si="131"/>
        <v>780.2387829300626</v>
      </c>
      <c r="L740" s="10">
        <f t="shared" si="132"/>
        <v>1233950.7152735556</v>
      </c>
      <c r="M740" s="10"/>
      <c r="N740" s="72">
        <f t="shared" si="127"/>
        <v>1233950.7152735556</v>
      </c>
    </row>
    <row r="741" spans="1:14" x14ac:dyDescent="0.25">
      <c r="A741" s="67"/>
      <c r="B741" s="51" t="s">
        <v>513</v>
      </c>
      <c r="C741" s="35">
        <v>4</v>
      </c>
      <c r="D741" s="55">
        <v>12.5047</v>
      </c>
      <c r="E741" s="128">
        <v>555</v>
      </c>
      <c r="F741" s="125">
        <v>180030</v>
      </c>
      <c r="G741" s="41">
        <v>100</v>
      </c>
      <c r="H741" s="50">
        <f t="shared" si="129"/>
        <v>180030</v>
      </c>
      <c r="I741" s="10">
        <f t="shared" si="128"/>
        <v>0</v>
      </c>
      <c r="J741" s="10">
        <f t="shared" si="130"/>
        <v>324.37837837837839</v>
      </c>
      <c r="K741" s="10">
        <f t="shared" si="131"/>
        <v>653.46587098067994</v>
      </c>
      <c r="L741" s="10">
        <f t="shared" si="132"/>
        <v>885130.6028925908</v>
      </c>
      <c r="M741" s="10"/>
      <c r="N741" s="72">
        <f t="shared" si="127"/>
        <v>885130.6028925908</v>
      </c>
    </row>
    <row r="742" spans="1:14" x14ac:dyDescent="0.25">
      <c r="A742" s="67"/>
      <c r="B742" s="51" t="s">
        <v>514</v>
      </c>
      <c r="C742" s="35">
        <v>4</v>
      </c>
      <c r="D742" s="55">
        <v>20.348699999999997</v>
      </c>
      <c r="E742" s="128">
        <v>1064</v>
      </c>
      <c r="F742" s="125">
        <v>581150</v>
      </c>
      <c r="G742" s="41">
        <v>100</v>
      </c>
      <c r="H742" s="50">
        <f t="shared" si="129"/>
        <v>581150</v>
      </c>
      <c r="I742" s="10">
        <f t="shared" si="128"/>
        <v>0</v>
      </c>
      <c r="J742" s="10">
        <f t="shared" si="130"/>
        <v>546.19360902255642</v>
      </c>
      <c r="K742" s="10">
        <f t="shared" si="131"/>
        <v>431.65064033650197</v>
      </c>
      <c r="L742" s="10">
        <f t="shared" si="132"/>
        <v>719154.04860294249</v>
      </c>
      <c r="M742" s="10"/>
      <c r="N742" s="72">
        <f t="shared" si="127"/>
        <v>719154.04860294249</v>
      </c>
    </row>
    <row r="743" spans="1:14" x14ac:dyDescent="0.25">
      <c r="A743" s="67"/>
      <c r="B743" s="51" t="s">
        <v>501</v>
      </c>
      <c r="C743" s="35">
        <v>3</v>
      </c>
      <c r="D743" s="55">
        <v>33.518300000000004</v>
      </c>
      <c r="E743" s="128">
        <v>13723</v>
      </c>
      <c r="F743" s="125">
        <v>26323660</v>
      </c>
      <c r="G743" s="41">
        <v>50</v>
      </c>
      <c r="H743" s="50">
        <f t="shared" si="129"/>
        <v>13161830</v>
      </c>
      <c r="I743" s="10">
        <f t="shared" si="128"/>
        <v>13161830</v>
      </c>
      <c r="J743" s="10">
        <f t="shared" si="130"/>
        <v>1918.2146760912337</v>
      </c>
      <c r="K743" s="10">
        <f t="shared" si="131"/>
        <v>-940.37042673217536</v>
      </c>
      <c r="L743" s="10">
        <f t="shared" si="132"/>
        <v>1910842.7394511993</v>
      </c>
      <c r="M743" s="10"/>
      <c r="N743" s="72">
        <f t="shared" si="127"/>
        <v>1910842.7394511993</v>
      </c>
    </row>
    <row r="744" spans="1:14" x14ac:dyDescent="0.25">
      <c r="A744" s="67"/>
      <c r="B744" s="51" t="s">
        <v>515</v>
      </c>
      <c r="C744" s="35">
        <v>4</v>
      </c>
      <c r="D744" s="55">
        <v>46.443300000000001</v>
      </c>
      <c r="E744" s="128">
        <v>1350</v>
      </c>
      <c r="F744" s="125">
        <v>369420</v>
      </c>
      <c r="G744" s="41">
        <v>100</v>
      </c>
      <c r="H744" s="50">
        <f t="shared" si="129"/>
        <v>369420</v>
      </c>
      <c r="I744" s="10">
        <f t="shared" si="128"/>
        <v>0</v>
      </c>
      <c r="J744" s="10">
        <f t="shared" si="130"/>
        <v>273.64444444444445</v>
      </c>
      <c r="K744" s="10">
        <f t="shared" si="131"/>
        <v>704.19980491461388</v>
      </c>
      <c r="L744" s="10">
        <f t="shared" si="132"/>
        <v>1170566.4051491627</v>
      </c>
      <c r="M744" s="10"/>
      <c r="N744" s="72">
        <f t="shared" si="127"/>
        <v>1170566.4051491627</v>
      </c>
    </row>
    <row r="745" spans="1:14" x14ac:dyDescent="0.25">
      <c r="A745" s="67"/>
      <c r="B745" s="51" t="s">
        <v>820</v>
      </c>
      <c r="C745" s="35">
        <v>4</v>
      </c>
      <c r="D745" s="55">
        <v>30.5336</v>
      </c>
      <c r="E745" s="128">
        <v>1961</v>
      </c>
      <c r="F745" s="125">
        <v>348730</v>
      </c>
      <c r="G745" s="41">
        <v>100</v>
      </c>
      <c r="H745" s="50">
        <f t="shared" si="129"/>
        <v>348730</v>
      </c>
      <c r="I745" s="10">
        <f t="shared" si="128"/>
        <v>0</v>
      </c>
      <c r="J745" s="10">
        <f t="shared" si="130"/>
        <v>177.83273839877614</v>
      </c>
      <c r="K745" s="10">
        <f t="shared" si="131"/>
        <v>800.01151096028229</v>
      </c>
      <c r="L745" s="10">
        <f t="shared" si="132"/>
        <v>1305593.66260204</v>
      </c>
      <c r="M745" s="10"/>
      <c r="N745" s="72">
        <f t="shared" si="127"/>
        <v>1305593.66260204</v>
      </c>
    </row>
    <row r="746" spans="1:14" x14ac:dyDescent="0.25">
      <c r="A746" s="67"/>
      <c r="B746" s="51" t="s">
        <v>516</v>
      </c>
      <c r="C746" s="35">
        <v>4</v>
      </c>
      <c r="D746" s="55">
        <v>32.883499999999998</v>
      </c>
      <c r="E746" s="128">
        <v>1583</v>
      </c>
      <c r="F746" s="125">
        <v>472520</v>
      </c>
      <c r="G746" s="41">
        <v>100</v>
      </c>
      <c r="H746" s="50">
        <f t="shared" si="129"/>
        <v>472520</v>
      </c>
      <c r="I746" s="10">
        <f t="shared" si="128"/>
        <v>0</v>
      </c>
      <c r="J746" s="10">
        <f t="shared" si="130"/>
        <v>298.49652558433354</v>
      </c>
      <c r="K746" s="10">
        <f t="shared" si="131"/>
        <v>679.34772377472484</v>
      </c>
      <c r="L746" s="10">
        <f t="shared" si="132"/>
        <v>1122973.54619807</v>
      </c>
      <c r="M746" s="10"/>
      <c r="N746" s="72">
        <f t="shared" si="127"/>
        <v>1122973.54619807</v>
      </c>
    </row>
    <row r="747" spans="1:14" x14ac:dyDescent="0.25">
      <c r="A747" s="67"/>
      <c r="B747" s="51" t="s">
        <v>821</v>
      </c>
      <c r="C747" s="35">
        <v>4</v>
      </c>
      <c r="D747" s="55">
        <v>39.14</v>
      </c>
      <c r="E747" s="128">
        <v>2665</v>
      </c>
      <c r="F747" s="125">
        <v>578680</v>
      </c>
      <c r="G747" s="41">
        <v>100</v>
      </c>
      <c r="H747" s="50">
        <f t="shared" si="129"/>
        <v>578680</v>
      </c>
      <c r="I747" s="10">
        <f t="shared" si="128"/>
        <v>0</v>
      </c>
      <c r="J747" s="10">
        <f t="shared" si="130"/>
        <v>217.14071294559099</v>
      </c>
      <c r="K747" s="10">
        <f t="shared" si="131"/>
        <v>760.70353641346742</v>
      </c>
      <c r="L747" s="10">
        <f t="shared" si="132"/>
        <v>1382220.3045906704</v>
      </c>
      <c r="M747" s="10"/>
      <c r="N747" s="72">
        <f t="shared" si="127"/>
        <v>1382220.3045906704</v>
      </c>
    </row>
    <row r="748" spans="1:14" x14ac:dyDescent="0.25">
      <c r="A748" s="67"/>
      <c r="B748" s="51" t="s">
        <v>517</v>
      </c>
      <c r="C748" s="35">
        <v>4</v>
      </c>
      <c r="D748" s="55">
        <v>12.936300000000001</v>
      </c>
      <c r="E748" s="128">
        <v>739</v>
      </c>
      <c r="F748" s="125">
        <v>576430</v>
      </c>
      <c r="G748" s="41">
        <v>100</v>
      </c>
      <c r="H748" s="50">
        <f t="shared" si="129"/>
        <v>576430</v>
      </c>
      <c r="I748" s="10">
        <f t="shared" si="128"/>
        <v>0</v>
      </c>
      <c r="J748" s="10">
        <f t="shared" si="130"/>
        <v>780.01353179972932</v>
      </c>
      <c r="K748" s="10">
        <f t="shared" si="131"/>
        <v>197.83071755932906</v>
      </c>
      <c r="L748" s="10">
        <f t="shared" si="132"/>
        <v>375378.14043415344</v>
      </c>
      <c r="M748" s="10"/>
      <c r="N748" s="72">
        <f t="shared" si="127"/>
        <v>375378.14043415344</v>
      </c>
    </row>
    <row r="749" spans="1:14" x14ac:dyDescent="0.25">
      <c r="A749" s="67"/>
      <c r="B749" s="4"/>
      <c r="C749" s="4"/>
      <c r="D749" s="55">
        <v>0</v>
      </c>
      <c r="E749" s="130"/>
      <c r="F749" s="73"/>
      <c r="G749" s="41"/>
      <c r="H749" s="73"/>
      <c r="I749" s="74"/>
      <c r="J749" s="74"/>
      <c r="K749" s="10"/>
      <c r="L749" s="10"/>
      <c r="M749" s="10"/>
      <c r="N749" s="72"/>
    </row>
    <row r="750" spans="1:14" x14ac:dyDescent="0.25">
      <c r="A750" s="70" t="s">
        <v>857</v>
      </c>
      <c r="B750" s="43" t="s">
        <v>2</v>
      </c>
      <c r="C750" s="44"/>
      <c r="D750" s="3">
        <v>936.02920000000017</v>
      </c>
      <c r="E750" s="131">
        <f>E751</f>
        <v>60221</v>
      </c>
      <c r="F750" s="37">
        <v>0</v>
      </c>
      <c r="G750" s="41"/>
      <c r="H750" s="37">
        <f>H752</f>
        <v>5159375</v>
      </c>
      <c r="I750" s="8">
        <f>I752</f>
        <v>-5159375</v>
      </c>
      <c r="J750" s="8"/>
      <c r="K750" s="10"/>
      <c r="L750" s="10"/>
      <c r="M750" s="9">
        <f>M752</f>
        <v>37240481.642093912</v>
      </c>
      <c r="N750" s="68">
        <f t="shared" si="127"/>
        <v>37240481.642093912</v>
      </c>
    </row>
    <row r="751" spans="1:14" x14ac:dyDescent="0.25">
      <c r="A751" s="70" t="s">
        <v>857</v>
      </c>
      <c r="B751" s="43" t="s">
        <v>3</v>
      </c>
      <c r="C751" s="44"/>
      <c r="D751" s="3">
        <v>936.02920000000017</v>
      </c>
      <c r="E751" s="131">
        <f>SUM(E753:E780)</f>
        <v>60221</v>
      </c>
      <c r="F751" s="37">
        <f>SUM(F753:F780)</f>
        <v>41664540</v>
      </c>
      <c r="G751" s="41"/>
      <c r="H751" s="37">
        <f>SUM(H753:H780)</f>
        <v>31345790</v>
      </c>
      <c r="I751" s="8">
        <f>SUM(I753:I780)</f>
        <v>10318750</v>
      </c>
      <c r="J751" s="8"/>
      <c r="K751" s="10"/>
      <c r="L751" s="8">
        <f>SUM(L753:L780)</f>
        <v>29859072.904037774</v>
      </c>
      <c r="M751" s="10"/>
      <c r="N751" s="68">
        <f t="shared" si="127"/>
        <v>29859072.904037774</v>
      </c>
    </row>
    <row r="752" spans="1:14" x14ac:dyDescent="0.25">
      <c r="A752" s="67"/>
      <c r="B752" s="51" t="s">
        <v>26</v>
      </c>
      <c r="C752" s="35">
        <v>2</v>
      </c>
      <c r="D752" s="55">
        <v>0</v>
      </c>
      <c r="E752" s="134"/>
      <c r="F752" s="50">
        <v>0</v>
      </c>
      <c r="G752" s="41">
        <v>25</v>
      </c>
      <c r="H752" s="50">
        <f>F773*G752/100</f>
        <v>5159375</v>
      </c>
      <c r="I752" s="10">
        <f t="shared" ref="I752:I780" si="133">F752-H752</f>
        <v>-5159375</v>
      </c>
      <c r="J752" s="10"/>
      <c r="K752" s="10"/>
      <c r="L752" s="10"/>
      <c r="M752" s="10">
        <f>($L$7*$L$8*E750/$L$10)+($L$7*$L$9*D750/$L$11)</f>
        <v>37240481.642093912</v>
      </c>
      <c r="N752" s="72">
        <f t="shared" si="127"/>
        <v>37240481.642093912</v>
      </c>
    </row>
    <row r="753" spans="1:14" x14ac:dyDescent="0.25">
      <c r="A753" s="67"/>
      <c r="B753" s="51" t="s">
        <v>519</v>
      </c>
      <c r="C753" s="35">
        <v>4</v>
      </c>
      <c r="D753" s="55">
        <v>24.559899999999999</v>
      </c>
      <c r="E753" s="128">
        <v>807</v>
      </c>
      <c r="F753" s="125">
        <v>688700</v>
      </c>
      <c r="G753" s="41">
        <v>100</v>
      </c>
      <c r="H753" s="50">
        <f t="shared" ref="H753:H780" si="134">F753*G753/100</f>
        <v>688700</v>
      </c>
      <c r="I753" s="10">
        <f t="shared" si="133"/>
        <v>0</v>
      </c>
      <c r="J753" s="10">
        <f t="shared" ref="J753:J780" si="135">F753/E753</f>
        <v>853.40768277571249</v>
      </c>
      <c r="K753" s="10">
        <f t="shared" ref="K753:K780" si="136">$J$11*$J$19-J753</f>
        <v>124.43656658334589</v>
      </c>
      <c r="L753" s="10">
        <f t="shared" ref="L753:L780" si="137">IF(K753&gt;0,$J$7*$J$8*(K753/$K$19),0)+$J$7*$J$9*(E753/$E$19)+$J$7*$J$10*(D753/$D$19)</f>
        <v>339845.21029500943</v>
      </c>
      <c r="M753" s="10"/>
      <c r="N753" s="72">
        <f t="shared" si="127"/>
        <v>339845.21029500943</v>
      </c>
    </row>
    <row r="754" spans="1:14" x14ac:dyDescent="0.25">
      <c r="A754" s="67"/>
      <c r="B754" s="51" t="s">
        <v>520</v>
      </c>
      <c r="C754" s="35">
        <v>4</v>
      </c>
      <c r="D754" s="55">
        <v>24.404599999999999</v>
      </c>
      <c r="E754" s="128">
        <v>1680</v>
      </c>
      <c r="F754" s="125">
        <v>362490</v>
      </c>
      <c r="G754" s="41">
        <v>100</v>
      </c>
      <c r="H754" s="50">
        <f t="shared" si="134"/>
        <v>362490</v>
      </c>
      <c r="I754" s="10">
        <f t="shared" si="133"/>
        <v>0</v>
      </c>
      <c r="J754" s="10">
        <f t="shared" si="135"/>
        <v>215.76785714285714</v>
      </c>
      <c r="K754" s="10">
        <f t="shared" si="136"/>
        <v>762.07639221620127</v>
      </c>
      <c r="L754" s="10">
        <f t="shared" si="137"/>
        <v>1202313.6836713066</v>
      </c>
      <c r="M754" s="10"/>
      <c r="N754" s="72">
        <f t="shared" si="127"/>
        <v>1202313.6836713066</v>
      </c>
    </row>
    <row r="755" spans="1:14" x14ac:dyDescent="0.25">
      <c r="A755" s="67"/>
      <c r="B755" s="51" t="s">
        <v>822</v>
      </c>
      <c r="C755" s="35">
        <v>4</v>
      </c>
      <c r="D755" s="55">
        <v>26.257899999999999</v>
      </c>
      <c r="E755" s="128">
        <v>1573</v>
      </c>
      <c r="F755" s="125">
        <v>364950</v>
      </c>
      <c r="G755" s="41">
        <v>100</v>
      </c>
      <c r="H755" s="50">
        <f t="shared" si="134"/>
        <v>364950</v>
      </c>
      <c r="I755" s="10">
        <f t="shared" si="133"/>
        <v>0</v>
      </c>
      <c r="J755" s="10">
        <f t="shared" si="135"/>
        <v>232.00890019071838</v>
      </c>
      <c r="K755" s="10">
        <f t="shared" si="136"/>
        <v>745.83534916834003</v>
      </c>
      <c r="L755" s="10">
        <f t="shared" si="137"/>
        <v>1175942.5425378089</v>
      </c>
      <c r="M755" s="10"/>
      <c r="N755" s="72">
        <f t="shared" si="127"/>
        <v>1175942.5425378089</v>
      </c>
    </row>
    <row r="756" spans="1:14" x14ac:dyDescent="0.25">
      <c r="A756" s="67"/>
      <c r="B756" s="51" t="s">
        <v>521</v>
      </c>
      <c r="C756" s="35">
        <v>4</v>
      </c>
      <c r="D756" s="55">
        <v>28.290900000000004</v>
      </c>
      <c r="E756" s="128">
        <v>1265</v>
      </c>
      <c r="F756" s="125">
        <v>299340</v>
      </c>
      <c r="G756" s="41">
        <v>100</v>
      </c>
      <c r="H756" s="50">
        <f t="shared" si="134"/>
        <v>299340</v>
      </c>
      <c r="I756" s="10">
        <f t="shared" si="133"/>
        <v>0</v>
      </c>
      <c r="J756" s="10">
        <f t="shared" si="135"/>
        <v>236.63241106719369</v>
      </c>
      <c r="K756" s="10">
        <f t="shared" si="136"/>
        <v>741.21183829186475</v>
      </c>
      <c r="L756" s="10">
        <f t="shared" si="137"/>
        <v>1137645.5244398206</v>
      </c>
      <c r="M756" s="10"/>
      <c r="N756" s="72">
        <f t="shared" si="127"/>
        <v>1137645.5244398206</v>
      </c>
    </row>
    <row r="757" spans="1:14" x14ac:dyDescent="0.25">
      <c r="A757" s="67"/>
      <c r="B757" s="51" t="s">
        <v>823</v>
      </c>
      <c r="C757" s="35">
        <v>4</v>
      </c>
      <c r="D757" s="55">
        <v>58.626199999999997</v>
      </c>
      <c r="E757" s="128">
        <v>5420</v>
      </c>
      <c r="F757" s="125">
        <v>3100960</v>
      </c>
      <c r="G757" s="41">
        <v>100</v>
      </c>
      <c r="H757" s="50">
        <f t="shared" si="134"/>
        <v>3100960</v>
      </c>
      <c r="I757" s="10">
        <f t="shared" si="133"/>
        <v>0</v>
      </c>
      <c r="J757" s="10">
        <f t="shared" si="135"/>
        <v>572.13284132841329</v>
      </c>
      <c r="K757" s="10">
        <f t="shared" si="136"/>
        <v>405.71140803064509</v>
      </c>
      <c r="L757" s="10">
        <f t="shared" si="137"/>
        <v>1394672.5759518852</v>
      </c>
      <c r="M757" s="10"/>
      <c r="N757" s="72">
        <f t="shared" ref="N757:N820" si="138">L757+M757</f>
        <v>1394672.5759518852</v>
      </c>
    </row>
    <row r="758" spans="1:14" x14ac:dyDescent="0.25">
      <c r="A758" s="67"/>
      <c r="B758" s="51" t="s">
        <v>398</v>
      </c>
      <c r="C758" s="35">
        <v>4</v>
      </c>
      <c r="D758" s="55">
        <v>75.002099999999999</v>
      </c>
      <c r="E758" s="128">
        <v>3591</v>
      </c>
      <c r="F758" s="125">
        <v>3507250</v>
      </c>
      <c r="G758" s="41">
        <v>100</v>
      </c>
      <c r="H758" s="50">
        <f t="shared" si="134"/>
        <v>3507250</v>
      </c>
      <c r="I758" s="10">
        <f t="shared" si="133"/>
        <v>0</v>
      </c>
      <c r="J758" s="10">
        <f t="shared" si="135"/>
        <v>976.67780562517407</v>
      </c>
      <c r="K758" s="10">
        <f t="shared" si="136"/>
        <v>1.1664437338843072</v>
      </c>
      <c r="L758" s="10">
        <f t="shared" si="137"/>
        <v>739708.88090192957</v>
      </c>
      <c r="M758" s="10"/>
      <c r="N758" s="72">
        <f t="shared" si="138"/>
        <v>739708.88090192957</v>
      </c>
    </row>
    <row r="759" spans="1:14" x14ac:dyDescent="0.25">
      <c r="A759" s="67"/>
      <c r="B759" s="51" t="s">
        <v>522</v>
      </c>
      <c r="C759" s="35">
        <v>4</v>
      </c>
      <c r="D759" s="55">
        <v>13.497699999999998</v>
      </c>
      <c r="E759" s="128">
        <v>826</v>
      </c>
      <c r="F759" s="125">
        <v>171520</v>
      </c>
      <c r="G759" s="41">
        <v>100</v>
      </c>
      <c r="H759" s="50">
        <f t="shared" si="134"/>
        <v>171520</v>
      </c>
      <c r="I759" s="10">
        <f t="shared" si="133"/>
        <v>0</v>
      </c>
      <c r="J759" s="10">
        <f t="shared" si="135"/>
        <v>207.65133171912834</v>
      </c>
      <c r="K759" s="10">
        <f t="shared" si="136"/>
        <v>770.1929176399301</v>
      </c>
      <c r="L759" s="10">
        <f t="shared" si="137"/>
        <v>1061195.3615915419</v>
      </c>
      <c r="M759" s="10"/>
      <c r="N759" s="72">
        <f t="shared" si="138"/>
        <v>1061195.3615915419</v>
      </c>
    </row>
    <row r="760" spans="1:14" x14ac:dyDescent="0.25">
      <c r="A760" s="67"/>
      <c r="B760" s="51" t="s">
        <v>523</v>
      </c>
      <c r="C760" s="35">
        <v>4</v>
      </c>
      <c r="D760" s="55">
        <v>33.961999999999996</v>
      </c>
      <c r="E760" s="128">
        <v>1501</v>
      </c>
      <c r="F760" s="125">
        <v>396400</v>
      </c>
      <c r="G760" s="41">
        <v>100</v>
      </c>
      <c r="H760" s="50">
        <f t="shared" si="134"/>
        <v>396400</v>
      </c>
      <c r="I760" s="10">
        <f t="shared" si="133"/>
        <v>0</v>
      </c>
      <c r="J760" s="10">
        <f t="shared" si="135"/>
        <v>264.09060626249169</v>
      </c>
      <c r="K760" s="10">
        <f t="shared" si="136"/>
        <v>713.75364309656675</v>
      </c>
      <c r="L760" s="10">
        <f t="shared" si="137"/>
        <v>1156579.1642182074</v>
      </c>
      <c r="M760" s="10"/>
      <c r="N760" s="72">
        <f t="shared" si="138"/>
        <v>1156579.1642182074</v>
      </c>
    </row>
    <row r="761" spans="1:14" x14ac:dyDescent="0.25">
      <c r="A761" s="67"/>
      <c r="B761" s="51" t="s">
        <v>524</v>
      </c>
      <c r="C761" s="35">
        <v>4</v>
      </c>
      <c r="D761" s="55">
        <v>19.2516</v>
      </c>
      <c r="E761" s="128">
        <v>1014</v>
      </c>
      <c r="F761" s="125">
        <v>271520</v>
      </c>
      <c r="G761" s="41">
        <v>100</v>
      </c>
      <c r="H761" s="50">
        <f t="shared" si="134"/>
        <v>271520</v>
      </c>
      <c r="I761" s="10">
        <f t="shared" si="133"/>
        <v>0</v>
      </c>
      <c r="J761" s="10">
        <f t="shared" si="135"/>
        <v>267.77120315581857</v>
      </c>
      <c r="K761" s="10">
        <f t="shared" si="136"/>
        <v>710.07304620323976</v>
      </c>
      <c r="L761" s="10">
        <f t="shared" si="137"/>
        <v>1035792.0663013933</v>
      </c>
      <c r="M761" s="10"/>
      <c r="N761" s="72">
        <f t="shared" si="138"/>
        <v>1035792.0663013933</v>
      </c>
    </row>
    <row r="762" spans="1:14" x14ac:dyDescent="0.25">
      <c r="A762" s="67"/>
      <c r="B762" s="51" t="s">
        <v>297</v>
      </c>
      <c r="C762" s="35">
        <v>4</v>
      </c>
      <c r="D762" s="55">
        <v>32.711999999999996</v>
      </c>
      <c r="E762" s="128">
        <v>2052</v>
      </c>
      <c r="F762" s="125">
        <v>902560</v>
      </c>
      <c r="G762" s="41">
        <v>100</v>
      </c>
      <c r="H762" s="50">
        <f t="shared" si="134"/>
        <v>902560</v>
      </c>
      <c r="I762" s="10">
        <f t="shared" si="133"/>
        <v>0</v>
      </c>
      <c r="J762" s="10">
        <f t="shared" si="135"/>
        <v>439.84405458089668</v>
      </c>
      <c r="K762" s="10">
        <f t="shared" si="136"/>
        <v>538.0001947781617</v>
      </c>
      <c r="L762" s="10">
        <f t="shared" si="137"/>
        <v>1017475.8542071295</v>
      </c>
      <c r="M762" s="10"/>
      <c r="N762" s="72">
        <f t="shared" si="138"/>
        <v>1017475.8542071295</v>
      </c>
    </row>
    <row r="763" spans="1:14" x14ac:dyDescent="0.25">
      <c r="A763" s="67"/>
      <c r="B763" s="51" t="s">
        <v>132</v>
      </c>
      <c r="C763" s="35">
        <v>4</v>
      </c>
      <c r="D763" s="55">
        <v>16.431900000000002</v>
      </c>
      <c r="E763" s="128">
        <v>744</v>
      </c>
      <c r="F763" s="125">
        <v>291110</v>
      </c>
      <c r="G763" s="41">
        <v>100</v>
      </c>
      <c r="H763" s="50">
        <f t="shared" si="134"/>
        <v>291110</v>
      </c>
      <c r="I763" s="10">
        <f t="shared" si="133"/>
        <v>0</v>
      </c>
      <c r="J763" s="10">
        <f t="shared" si="135"/>
        <v>391.27688172043008</v>
      </c>
      <c r="K763" s="10">
        <f t="shared" si="136"/>
        <v>586.5673676386283</v>
      </c>
      <c r="L763" s="10">
        <f t="shared" si="137"/>
        <v>845320.93013027392</v>
      </c>
      <c r="M763" s="10"/>
      <c r="N763" s="72">
        <f t="shared" si="138"/>
        <v>845320.93013027392</v>
      </c>
    </row>
    <row r="764" spans="1:14" x14ac:dyDescent="0.25">
      <c r="A764" s="67"/>
      <c r="B764" s="51" t="s">
        <v>525</v>
      </c>
      <c r="C764" s="35">
        <v>4</v>
      </c>
      <c r="D764" s="55">
        <v>39.871500000000005</v>
      </c>
      <c r="E764" s="128">
        <v>1026</v>
      </c>
      <c r="F764" s="125">
        <v>462190</v>
      </c>
      <c r="G764" s="41">
        <v>100</v>
      </c>
      <c r="H764" s="50">
        <f t="shared" si="134"/>
        <v>462190</v>
      </c>
      <c r="I764" s="10">
        <f t="shared" si="133"/>
        <v>0</v>
      </c>
      <c r="J764" s="10">
        <f t="shared" si="135"/>
        <v>450.47758284600388</v>
      </c>
      <c r="K764" s="10">
        <f t="shared" si="136"/>
        <v>527.3666665130545</v>
      </c>
      <c r="L764" s="10">
        <f t="shared" si="137"/>
        <v>896897.31898556149</v>
      </c>
      <c r="M764" s="10"/>
      <c r="N764" s="72">
        <f t="shared" si="138"/>
        <v>896897.31898556149</v>
      </c>
    </row>
    <row r="765" spans="1:14" x14ac:dyDescent="0.25">
      <c r="A765" s="67"/>
      <c r="B765" s="51" t="s">
        <v>70</v>
      </c>
      <c r="C765" s="35">
        <v>4</v>
      </c>
      <c r="D765" s="55">
        <v>61.625299999999996</v>
      </c>
      <c r="E765" s="128">
        <v>4062</v>
      </c>
      <c r="F765" s="125">
        <v>1233910</v>
      </c>
      <c r="G765" s="41">
        <v>100</v>
      </c>
      <c r="H765" s="50">
        <f t="shared" si="134"/>
        <v>1233910</v>
      </c>
      <c r="I765" s="10">
        <f t="shared" si="133"/>
        <v>0</v>
      </c>
      <c r="J765" s="10">
        <f t="shared" si="135"/>
        <v>303.76907927129491</v>
      </c>
      <c r="K765" s="10">
        <f t="shared" si="136"/>
        <v>674.07517008776347</v>
      </c>
      <c r="L765" s="10">
        <f t="shared" si="137"/>
        <v>1543596.6852479675</v>
      </c>
      <c r="M765" s="10"/>
      <c r="N765" s="72">
        <f t="shared" si="138"/>
        <v>1543596.6852479675</v>
      </c>
    </row>
    <row r="766" spans="1:14" x14ac:dyDescent="0.25">
      <c r="A766" s="67"/>
      <c r="B766" s="51" t="s">
        <v>526</v>
      </c>
      <c r="C766" s="35">
        <v>4</v>
      </c>
      <c r="D766" s="55">
        <v>43.096600000000002</v>
      </c>
      <c r="E766" s="128">
        <v>2932</v>
      </c>
      <c r="F766" s="125">
        <v>797980</v>
      </c>
      <c r="G766" s="41">
        <v>100</v>
      </c>
      <c r="H766" s="50">
        <f t="shared" si="134"/>
        <v>797980</v>
      </c>
      <c r="I766" s="10">
        <f t="shared" si="133"/>
        <v>0</v>
      </c>
      <c r="J766" s="10">
        <f t="shared" si="135"/>
        <v>272.16234652114599</v>
      </c>
      <c r="K766" s="10">
        <f t="shared" si="136"/>
        <v>705.68190283791239</v>
      </c>
      <c r="L766" s="10">
        <f t="shared" si="137"/>
        <v>1366645.6277475762</v>
      </c>
      <c r="M766" s="10"/>
      <c r="N766" s="72">
        <f t="shared" si="138"/>
        <v>1366645.6277475762</v>
      </c>
    </row>
    <row r="767" spans="1:14" x14ac:dyDescent="0.25">
      <c r="A767" s="67"/>
      <c r="B767" s="51" t="s">
        <v>527</v>
      </c>
      <c r="C767" s="35">
        <v>4</v>
      </c>
      <c r="D767" s="55">
        <v>19.396799999999999</v>
      </c>
      <c r="E767" s="128">
        <v>985</v>
      </c>
      <c r="F767" s="125">
        <v>327000</v>
      </c>
      <c r="G767" s="41">
        <v>100</v>
      </c>
      <c r="H767" s="50">
        <f t="shared" si="134"/>
        <v>327000</v>
      </c>
      <c r="I767" s="10">
        <f t="shared" si="133"/>
        <v>0</v>
      </c>
      <c r="J767" s="10">
        <f t="shared" si="135"/>
        <v>331.97969543147207</v>
      </c>
      <c r="K767" s="10">
        <f t="shared" si="136"/>
        <v>645.86455392758626</v>
      </c>
      <c r="L767" s="10">
        <f t="shared" si="137"/>
        <v>957095.09921384754</v>
      </c>
      <c r="M767" s="10"/>
      <c r="N767" s="72">
        <f t="shared" si="138"/>
        <v>957095.09921384754</v>
      </c>
    </row>
    <row r="768" spans="1:14" x14ac:dyDescent="0.25">
      <c r="A768" s="67"/>
      <c r="B768" s="51" t="s">
        <v>528</v>
      </c>
      <c r="C768" s="35">
        <v>4</v>
      </c>
      <c r="D768" s="55">
        <v>14.632000000000001</v>
      </c>
      <c r="E768" s="128">
        <v>563</v>
      </c>
      <c r="F768" s="125">
        <v>237680</v>
      </c>
      <c r="G768" s="41">
        <v>100</v>
      </c>
      <c r="H768" s="50">
        <f t="shared" si="134"/>
        <v>237680</v>
      </c>
      <c r="I768" s="10">
        <f t="shared" si="133"/>
        <v>0</v>
      </c>
      <c r="J768" s="10">
        <f t="shared" si="135"/>
        <v>422.16696269982236</v>
      </c>
      <c r="K768" s="10">
        <f t="shared" si="136"/>
        <v>555.67728665923596</v>
      </c>
      <c r="L768" s="10">
        <f t="shared" si="137"/>
        <v>778940.47328269191</v>
      </c>
      <c r="M768" s="10"/>
      <c r="N768" s="72">
        <f t="shared" si="138"/>
        <v>778940.47328269191</v>
      </c>
    </row>
    <row r="769" spans="1:14" x14ac:dyDescent="0.25">
      <c r="A769" s="67"/>
      <c r="B769" s="51" t="s">
        <v>529</v>
      </c>
      <c r="C769" s="35">
        <v>4</v>
      </c>
      <c r="D769" s="55">
        <v>26.194400000000002</v>
      </c>
      <c r="E769" s="128">
        <v>1105</v>
      </c>
      <c r="F769" s="125">
        <v>413590</v>
      </c>
      <c r="G769" s="41">
        <v>100</v>
      </c>
      <c r="H769" s="50">
        <f t="shared" si="134"/>
        <v>413590</v>
      </c>
      <c r="I769" s="10">
        <f t="shared" si="133"/>
        <v>0</v>
      </c>
      <c r="J769" s="10">
        <f t="shared" si="135"/>
        <v>374.28959276018099</v>
      </c>
      <c r="K769" s="10">
        <f t="shared" si="136"/>
        <v>603.55465659887739</v>
      </c>
      <c r="L769" s="10">
        <f t="shared" si="137"/>
        <v>947500.60283523402</v>
      </c>
      <c r="M769" s="10"/>
      <c r="N769" s="72">
        <f t="shared" si="138"/>
        <v>947500.60283523402</v>
      </c>
    </row>
    <row r="770" spans="1:14" x14ac:dyDescent="0.25">
      <c r="A770" s="67"/>
      <c r="B770" s="51" t="s">
        <v>530</v>
      </c>
      <c r="C770" s="35">
        <v>4</v>
      </c>
      <c r="D770" s="55">
        <v>27.970300000000002</v>
      </c>
      <c r="E770" s="128">
        <v>1483</v>
      </c>
      <c r="F770" s="125">
        <v>444990</v>
      </c>
      <c r="G770" s="41">
        <v>100</v>
      </c>
      <c r="H770" s="50">
        <f t="shared" si="134"/>
        <v>444990</v>
      </c>
      <c r="I770" s="10">
        <f t="shared" si="133"/>
        <v>0</v>
      </c>
      <c r="J770" s="10">
        <f t="shared" si="135"/>
        <v>300.0606877950101</v>
      </c>
      <c r="K770" s="10">
        <f t="shared" si="136"/>
        <v>677.78356156404834</v>
      </c>
      <c r="L770" s="10">
        <f t="shared" si="137"/>
        <v>1090411.5870495683</v>
      </c>
      <c r="M770" s="10"/>
      <c r="N770" s="72">
        <f t="shared" si="138"/>
        <v>1090411.5870495683</v>
      </c>
    </row>
    <row r="771" spans="1:14" x14ac:dyDescent="0.25">
      <c r="A771" s="67"/>
      <c r="B771" s="51" t="s">
        <v>531</v>
      </c>
      <c r="C771" s="35">
        <v>4</v>
      </c>
      <c r="D771" s="55">
        <v>32.350300000000004</v>
      </c>
      <c r="E771" s="128">
        <v>1528</v>
      </c>
      <c r="F771" s="125">
        <v>391770</v>
      </c>
      <c r="G771" s="41">
        <v>100</v>
      </c>
      <c r="H771" s="50">
        <f t="shared" si="134"/>
        <v>391770</v>
      </c>
      <c r="I771" s="10">
        <f t="shared" si="133"/>
        <v>0</v>
      </c>
      <c r="J771" s="10">
        <f t="shared" si="135"/>
        <v>256.39397905759165</v>
      </c>
      <c r="K771" s="10">
        <f t="shared" si="136"/>
        <v>721.45027030146673</v>
      </c>
      <c r="L771" s="10">
        <f t="shared" si="137"/>
        <v>1163344.6951985119</v>
      </c>
      <c r="M771" s="10"/>
      <c r="N771" s="72">
        <f t="shared" si="138"/>
        <v>1163344.6951985119</v>
      </c>
    </row>
    <row r="772" spans="1:14" x14ac:dyDescent="0.25">
      <c r="A772" s="67"/>
      <c r="B772" s="51" t="s">
        <v>532</v>
      </c>
      <c r="C772" s="35">
        <v>4</v>
      </c>
      <c r="D772" s="55">
        <v>49.196099999999994</v>
      </c>
      <c r="E772" s="128">
        <v>2887</v>
      </c>
      <c r="F772" s="125">
        <v>1755020</v>
      </c>
      <c r="G772" s="41">
        <v>100</v>
      </c>
      <c r="H772" s="50">
        <f t="shared" si="134"/>
        <v>1755020</v>
      </c>
      <c r="I772" s="10">
        <f t="shared" si="133"/>
        <v>0</v>
      </c>
      <c r="J772" s="10">
        <f t="shared" si="135"/>
        <v>607.9043990301351</v>
      </c>
      <c r="K772" s="10">
        <f t="shared" si="136"/>
        <v>369.93985032892328</v>
      </c>
      <c r="L772" s="10">
        <f t="shared" si="137"/>
        <v>988271.31734632968</v>
      </c>
      <c r="M772" s="10"/>
      <c r="N772" s="72">
        <f t="shared" si="138"/>
        <v>988271.31734632968</v>
      </c>
    </row>
    <row r="773" spans="1:14" x14ac:dyDescent="0.25">
      <c r="A773" s="67"/>
      <c r="B773" s="51" t="s">
        <v>896</v>
      </c>
      <c r="C773" s="35">
        <v>3</v>
      </c>
      <c r="D773" s="55">
        <v>52.1601</v>
      </c>
      <c r="E773" s="128">
        <v>11033</v>
      </c>
      <c r="F773" s="125">
        <v>20637500</v>
      </c>
      <c r="G773" s="41">
        <v>50</v>
      </c>
      <c r="H773" s="50">
        <f t="shared" si="134"/>
        <v>10318750</v>
      </c>
      <c r="I773" s="10">
        <f t="shared" si="133"/>
        <v>10318750</v>
      </c>
      <c r="J773" s="10">
        <f t="shared" si="135"/>
        <v>1870.5247892685579</v>
      </c>
      <c r="K773" s="10">
        <f t="shared" si="136"/>
        <v>-892.68053990949954</v>
      </c>
      <c r="L773" s="10">
        <f t="shared" si="137"/>
        <v>1626995.5241881956</v>
      </c>
      <c r="M773" s="10"/>
      <c r="N773" s="72">
        <f t="shared" si="138"/>
        <v>1626995.5241881956</v>
      </c>
    </row>
    <row r="774" spans="1:14" x14ac:dyDescent="0.25">
      <c r="A774" s="67"/>
      <c r="B774" s="51" t="s">
        <v>533</v>
      </c>
      <c r="C774" s="35">
        <v>4</v>
      </c>
      <c r="D774" s="55">
        <v>25.946999999999999</v>
      </c>
      <c r="E774" s="128">
        <v>1784</v>
      </c>
      <c r="F774" s="125">
        <v>671630</v>
      </c>
      <c r="G774" s="41">
        <v>100</v>
      </c>
      <c r="H774" s="50">
        <f t="shared" si="134"/>
        <v>671630</v>
      </c>
      <c r="I774" s="10">
        <f t="shared" si="133"/>
        <v>0</v>
      </c>
      <c r="J774" s="10">
        <f t="shared" si="135"/>
        <v>376.47421524663679</v>
      </c>
      <c r="K774" s="10">
        <f t="shared" si="136"/>
        <v>601.37003411242154</v>
      </c>
      <c r="L774" s="10">
        <f t="shared" si="137"/>
        <v>1032622.8456968863</v>
      </c>
      <c r="M774" s="10"/>
      <c r="N774" s="72">
        <f t="shared" si="138"/>
        <v>1032622.8456968863</v>
      </c>
    </row>
    <row r="775" spans="1:14" x14ac:dyDescent="0.25">
      <c r="A775" s="67"/>
      <c r="B775" s="51" t="s">
        <v>534</v>
      </c>
      <c r="C775" s="35">
        <v>4</v>
      </c>
      <c r="D775" s="55">
        <v>24.24</v>
      </c>
      <c r="E775" s="128">
        <v>1031</v>
      </c>
      <c r="F775" s="125">
        <v>354890</v>
      </c>
      <c r="G775" s="41">
        <v>100</v>
      </c>
      <c r="H775" s="50">
        <f t="shared" si="134"/>
        <v>354890</v>
      </c>
      <c r="I775" s="10">
        <f t="shared" si="133"/>
        <v>0</v>
      </c>
      <c r="J775" s="10">
        <f t="shared" si="135"/>
        <v>344.2192046556741</v>
      </c>
      <c r="K775" s="10">
        <f t="shared" si="136"/>
        <v>633.62504470338422</v>
      </c>
      <c r="L775" s="10">
        <f t="shared" si="137"/>
        <v>966143.17006151564</v>
      </c>
      <c r="M775" s="10"/>
      <c r="N775" s="72">
        <f t="shared" si="138"/>
        <v>966143.17006151564</v>
      </c>
    </row>
    <row r="776" spans="1:14" x14ac:dyDescent="0.25">
      <c r="A776" s="67"/>
      <c r="B776" s="51" t="s">
        <v>825</v>
      </c>
      <c r="C776" s="35">
        <v>4</v>
      </c>
      <c r="D776" s="55">
        <v>16.225899999999999</v>
      </c>
      <c r="E776" s="128">
        <v>453</v>
      </c>
      <c r="F776" s="125">
        <v>67610</v>
      </c>
      <c r="G776" s="41">
        <v>100</v>
      </c>
      <c r="H776" s="50">
        <f t="shared" si="134"/>
        <v>67610</v>
      </c>
      <c r="I776" s="10">
        <f t="shared" si="133"/>
        <v>0</v>
      </c>
      <c r="J776" s="10">
        <f t="shared" si="135"/>
        <v>149.24944812362031</v>
      </c>
      <c r="K776" s="10">
        <f t="shared" si="136"/>
        <v>828.59480123543813</v>
      </c>
      <c r="L776" s="10">
        <f t="shared" si="137"/>
        <v>1090966.4858589473</v>
      </c>
      <c r="M776" s="10"/>
      <c r="N776" s="72">
        <f t="shared" si="138"/>
        <v>1090966.4858589473</v>
      </c>
    </row>
    <row r="777" spans="1:14" x14ac:dyDescent="0.25">
      <c r="A777" s="67"/>
      <c r="B777" s="51" t="s">
        <v>535</v>
      </c>
      <c r="C777" s="35">
        <v>4</v>
      </c>
      <c r="D777" s="55">
        <v>31.949000000000002</v>
      </c>
      <c r="E777" s="128">
        <v>1446</v>
      </c>
      <c r="F777" s="125">
        <v>941090</v>
      </c>
      <c r="G777" s="41">
        <v>100</v>
      </c>
      <c r="H777" s="50">
        <f t="shared" si="134"/>
        <v>941090</v>
      </c>
      <c r="I777" s="10">
        <f t="shared" si="133"/>
        <v>0</v>
      </c>
      <c r="J777" s="10">
        <f t="shared" si="135"/>
        <v>650.82295988934993</v>
      </c>
      <c r="K777" s="10">
        <f t="shared" si="136"/>
        <v>327.02128946970845</v>
      </c>
      <c r="L777" s="10">
        <f t="shared" si="137"/>
        <v>687803.10742888355</v>
      </c>
      <c r="M777" s="10"/>
      <c r="N777" s="72">
        <f t="shared" si="138"/>
        <v>687803.10742888355</v>
      </c>
    </row>
    <row r="778" spans="1:14" x14ac:dyDescent="0.25">
      <c r="A778" s="67"/>
      <c r="B778" s="51" t="s">
        <v>536</v>
      </c>
      <c r="C778" s="35">
        <v>4</v>
      </c>
      <c r="D778" s="55">
        <v>48.289499999999997</v>
      </c>
      <c r="E778" s="128">
        <v>2766</v>
      </c>
      <c r="F778" s="125">
        <v>770540</v>
      </c>
      <c r="G778" s="41">
        <v>100</v>
      </c>
      <c r="H778" s="50">
        <f t="shared" si="134"/>
        <v>770540</v>
      </c>
      <c r="I778" s="10">
        <f t="shared" si="133"/>
        <v>0</v>
      </c>
      <c r="J778" s="10">
        <f t="shared" si="135"/>
        <v>278.5755603759942</v>
      </c>
      <c r="K778" s="10">
        <f t="shared" si="136"/>
        <v>699.26868898306418</v>
      </c>
      <c r="L778" s="10">
        <f t="shared" si="137"/>
        <v>1356140.5975224942</v>
      </c>
      <c r="M778" s="10"/>
      <c r="N778" s="72">
        <f t="shared" si="138"/>
        <v>1356140.5975224942</v>
      </c>
    </row>
    <row r="779" spans="1:14" x14ac:dyDescent="0.25">
      <c r="A779" s="67"/>
      <c r="B779" s="51" t="s">
        <v>414</v>
      </c>
      <c r="C779" s="35">
        <v>4</v>
      </c>
      <c r="D779" s="55">
        <v>24.758200000000002</v>
      </c>
      <c r="E779" s="128">
        <v>2017</v>
      </c>
      <c r="F779" s="125">
        <v>716240</v>
      </c>
      <c r="G779" s="41">
        <v>100</v>
      </c>
      <c r="H779" s="50">
        <f t="shared" si="134"/>
        <v>716240</v>
      </c>
      <c r="I779" s="10">
        <f t="shared" si="133"/>
        <v>0</v>
      </c>
      <c r="J779" s="10">
        <f t="shared" si="135"/>
        <v>355.10163609320773</v>
      </c>
      <c r="K779" s="10">
        <f t="shared" si="136"/>
        <v>622.74261326585065</v>
      </c>
      <c r="L779" s="10">
        <f t="shared" si="137"/>
        <v>1083851.2121931941</v>
      </c>
      <c r="M779" s="10"/>
      <c r="N779" s="72">
        <f t="shared" si="138"/>
        <v>1083851.2121931941</v>
      </c>
    </row>
    <row r="780" spans="1:14" x14ac:dyDescent="0.25">
      <c r="A780" s="67"/>
      <c r="B780" s="51" t="s">
        <v>537</v>
      </c>
      <c r="C780" s="35">
        <v>4</v>
      </c>
      <c r="D780" s="55">
        <v>45.129399999999997</v>
      </c>
      <c r="E780" s="128">
        <v>2647</v>
      </c>
      <c r="F780" s="125">
        <v>1084110</v>
      </c>
      <c r="G780" s="41">
        <v>100</v>
      </c>
      <c r="H780" s="50">
        <f t="shared" si="134"/>
        <v>1084110</v>
      </c>
      <c r="I780" s="10">
        <f t="shared" si="133"/>
        <v>0</v>
      </c>
      <c r="J780" s="10">
        <f t="shared" si="135"/>
        <v>409.56176803928975</v>
      </c>
      <c r="K780" s="10">
        <f t="shared" si="136"/>
        <v>568.28248131976864</v>
      </c>
      <c r="L780" s="10">
        <f t="shared" si="137"/>
        <v>1175354.7599340635</v>
      </c>
      <c r="M780" s="10"/>
      <c r="N780" s="72">
        <f t="shared" si="138"/>
        <v>1175354.7599340635</v>
      </c>
    </row>
    <row r="781" spans="1:14" x14ac:dyDescent="0.25">
      <c r="A781" s="67"/>
      <c r="B781" s="4"/>
      <c r="C781" s="4"/>
      <c r="D781" s="55">
        <v>0</v>
      </c>
      <c r="E781" s="130"/>
      <c r="F781" s="73"/>
      <c r="G781" s="41"/>
      <c r="H781" s="73"/>
      <c r="I781" s="74"/>
      <c r="J781" s="74"/>
      <c r="K781" s="10"/>
      <c r="L781" s="10"/>
      <c r="M781" s="10"/>
      <c r="N781" s="72"/>
    </row>
    <row r="782" spans="1:14" x14ac:dyDescent="0.25">
      <c r="A782" s="70" t="s">
        <v>538</v>
      </c>
      <c r="B782" s="43" t="s">
        <v>2</v>
      </c>
      <c r="C782" s="44"/>
      <c r="D782" s="3">
        <v>1033.7047000000002</v>
      </c>
      <c r="E782" s="131">
        <f>E783</f>
        <v>81017</v>
      </c>
      <c r="F782" s="37">
        <v>0</v>
      </c>
      <c r="G782" s="41"/>
      <c r="H782" s="37">
        <f>H784</f>
        <v>4832605</v>
      </c>
      <c r="I782" s="8">
        <f>I784</f>
        <v>-4832605</v>
      </c>
      <c r="J782" s="8"/>
      <c r="K782" s="10"/>
      <c r="L782" s="10"/>
      <c r="M782" s="9">
        <f>M784</f>
        <v>46063591.288247898</v>
      </c>
      <c r="N782" s="68">
        <f t="shared" si="138"/>
        <v>46063591.288247898</v>
      </c>
    </row>
    <row r="783" spans="1:14" x14ac:dyDescent="0.25">
      <c r="A783" s="70" t="s">
        <v>538</v>
      </c>
      <c r="B783" s="43" t="s">
        <v>3</v>
      </c>
      <c r="C783" s="44"/>
      <c r="D783" s="3">
        <v>1033.7047000000002</v>
      </c>
      <c r="E783" s="131">
        <f>SUM(E785:E810)</f>
        <v>81017</v>
      </c>
      <c r="F783" s="37">
        <f>SUM(F785:F810)</f>
        <v>41033540</v>
      </c>
      <c r="G783" s="41"/>
      <c r="H783" s="37">
        <f>SUM(H785:H810)</f>
        <v>31368330</v>
      </c>
      <c r="I783" s="8">
        <f>SUM(I785:I810)</f>
        <v>9665210</v>
      </c>
      <c r="J783" s="8"/>
      <c r="K783" s="10"/>
      <c r="L783" s="8">
        <f>SUM(L785:L810)</f>
        <v>33848375.861979365</v>
      </c>
      <c r="M783" s="10"/>
      <c r="N783" s="68">
        <f t="shared" si="138"/>
        <v>33848375.861979365</v>
      </c>
    </row>
    <row r="784" spans="1:14" x14ac:dyDescent="0.25">
      <c r="A784" s="67"/>
      <c r="B784" s="51" t="s">
        <v>26</v>
      </c>
      <c r="C784" s="35">
        <v>2</v>
      </c>
      <c r="D784" s="55">
        <v>0</v>
      </c>
      <c r="E784" s="134"/>
      <c r="F784" s="50">
        <v>0</v>
      </c>
      <c r="G784" s="41">
        <v>25</v>
      </c>
      <c r="H784" s="50">
        <f>F807*G784/100</f>
        <v>4832605</v>
      </c>
      <c r="I784" s="10">
        <f t="shared" ref="I784:I810" si="139">F784-H784</f>
        <v>-4832605</v>
      </c>
      <c r="J784" s="10"/>
      <c r="K784" s="10"/>
      <c r="L784" s="10"/>
      <c r="M784" s="10">
        <f>($L$7*$L$8*E782/$L$10)+($L$7*$L$9*D782/$L$11)</f>
        <v>46063591.288247898</v>
      </c>
      <c r="N784" s="72">
        <f t="shared" si="138"/>
        <v>46063591.288247898</v>
      </c>
    </row>
    <row r="785" spans="1:14" x14ac:dyDescent="0.25">
      <c r="A785" s="67"/>
      <c r="B785" s="51" t="s">
        <v>539</v>
      </c>
      <c r="C785" s="35">
        <v>4</v>
      </c>
      <c r="D785" s="55">
        <v>68.235900000000001</v>
      </c>
      <c r="E785" s="128">
        <v>5563</v>
      </c>
      <c r="F785" s="125">
        <v>1729630</v>
      </c>
      <c r="G785" s="41">
        <v>100</v>
      </c>
      <c r="H785" s="50">
        <f t="shared" ref="H785:H810" si="140">F785*G785/100</f>
        <v>1729630</v>
      </c>
      <c r="I785" s="10">
        <f t="shared" si="139"/>
        <v>0</v>
      </c>
      <c r="J785" s="10">
        <f t="shared" ref="J785:J810" si="141">F785/E785</f>
        <v>310.91677152615495</v>
      </c>
      <c r="K785" s="10">
        <f t="shared" ref="K785:K810" si="142">$J$11*$J$19-J785</f>
        <v>666.92747783290338</v>
      </c>
      <c r="L785" s="10">
        <f t="shared" ref="L785:L810" si="143">IF(K785&gt;0,$J$7*$J$8*(K785/$K$19),0)+$J$7*$J$9*(E785/$E$19)+$J$7*$J$10*(D785/$D$19)</f>
        <v>1754798.7415976143</v>
      </c>
      <c r="M785" s="10"/>
      <c r="N785" s="72">
        <f t="shared" si="138"/>
        <v>1754798.7415976143</v>
      </c>
    </row>
    <row r="786" spans="1:14" x14ac:dyDescent="0.25">
      <c r="A786" s="67"/>
      <c r="B786" s="51" t="s">
        <v>540</v>
      </c>
      <c r="C786" s="35">
        <v>4</v>
      </c>
      <c r="D786" s="55">
        <v>23.710999999999999</v>
      </c>
      <c r="E786" s="128">
        <v>2307</v>
      </c>
      <c r="F786" s="125">
        <v>507680</v>
      </c>
      <c r="G786" s="41">
        <v>100</v>
      </c>
      <c r="H786" s="50">
        <f t="shared" si="140"/>
        <v>507680</v>
      </c>
      <c r="I786" s="10">
        <f t="shared" si="139"/>
        <v>0</v>
      </c>
      <c r="J786" s="10">
        <f t="shared" si="141"/>
        <v>220.06068487212829</v>
      </c>
      <c r="K786" s="10">
        <f t="shared" si="142"/>
        <v>757.78356448693012</v>
      </c>
      <c r="L786" s="10">
        <f t="shared" si="143"/>
        <v>1276569.8780186779</v>
      </c>
      <c r="M786" s="10"/>
      <c r="N786" s="72">
        <f t="shared" si="138"/>
        <v>1276569.8780186779</v>
      </c>
    </row>
    <row r="787" spans="1:14" x14ac:dyDescent="0.25">
      <c r="A787" s="67"/>
      <c r="B787" s="51" t="s">
        <v>541</v>
      </c>
      <c r="C787" s="35">
        <v>4</v>
      </c>
      <c r="D787" s="55">
        <v>30.564899999999998</v>
      </c>
      <c r="E787" s="128">
        <v>1750</v>
      </c>
      <c r="F787" s="125">
        <v>567640</v>
      </c>
      <c r="G787" s="41">
        <v>100</v>
      </c>
      <c r="H787" s="50">
        <f t="shared" si="140"/>
        <v>567640</v>
      </c>
      <c r="I787" s="10">
        <f t="shared" si="139"/>
        <v>0</v>
      </c>
      <c r="J787" s="10">
        <f t="shared" si="141"/>
        <v>324.36571428571426</v>
      </c>
      <c r="K787" s="10">
        <f t="shared" si="142"/>
        <v>653.47853507334412</v>
      </c>
      <c r="L787" s="10">
        <f t="shared" si="143"/>
        <v>1106023.9649742874</v>
      </c>
      <c r="M787" s="10"/>
      <c r="N787" s="72">
        <f t="shared" si="138"/>
        <v>1106023.9649742874</v>
      </c>
    </row>
    <row r="788" spans="1:14" x14ac:dyDescent="0.25">
      <c r="A788" s="67"/>
      <c r="B788" s="51" t="s">
        <v>542</v>
      </c>
      <c r="C788" s="35">
        <v>4</v>
      </c>
      <c r="D788" s="55">
        <v>44.598300000000002</v>
      </c>
      <c r="E788" s="128">
        <v>3199</v>
      </c>
      <c r="F788" s="125">
        <v>984390</v>
      </c>
      <c r="G788" s="41">
        <v>100</v>
      </c>
      <c r="H788" s="50">
        <f t="shared" si="140"/>
        <v>984390</v>
      </c>
      <c r="I788" s="10">
        <f t="shared" si="139"/>
        <v>0</v>
      </c>
      <c r="J788" s="10">
        <f t="shared" si="141"/>
        <v>307.71803688652705</v>
      </c>
      <c r="K788" s="10">
        <f t="shared" si="142"/>
        <v>670.12621247253128</v>
      </c>
      <c r="L788" s="10">
        <f t="shared" si="143"/>
        <v>1365107.5169619301</v>
      </c>
      <c r="M788" s="10"/>
      <c r="N788" s="72">
        <f t="shared" si="138"/>
        <v>1365107.5169619301</v>
      </c>
    </row>
    <row r="789" spans="1:14" x14ac:dyDescent="0.25">
      <c r="A789" s="67"/>
      <c r="B789" s="51" t="s">
        <v>543</v>
      </c>
      <c r="C789" s="35">
        <v>4</v>
      </c>
      <c r="D789" s="55">
        <v>2.4043999999999999</v>
      </c>
      <c r="E789" s="128">
        <v>3017</v>
      </c>
      <c r="F789" s="125">
        <v>2303740</v>
      </c>
      <c r="G789" s="41">
        <v>100</v>
      </c>
      <c r="H789" s="50">
        <f t="shared" si="140"/>
        <v>2303740</v>
      </c>
      <c r="I789" s="10">
        <f t="shared" si="139"/>
        <v>0</v>
      </c>
      <c r="J789" s="10">
        <f t="shared" si="141"/>
        <v>763.58634405038117</v>
      </c>
      <c r="K789" s="10">
        <f t="shared" si="142"/>
        <v>214.25790530867721</v>
      </c>
      <c r="L789" s="10">
        <f t="shared" si="143"/>
        <v>653958.70783165644</v>
      </c>
      <c r="M789" s="10"/>
      <c r="N789" s="72">
        <f t="shared" si="138"/>
        <v>653958.70783165644</v>
      </c>
    </row>
    <row r="790" spans="1:14" x14ac:dyDescent="0.25">
      <c r="A790" s="67"/>
      <c r="B790" s="51" t="s">
        <v>544</v>
      </c>
      <c r="C790" s="35">
        <v>4</v>
      </c>
      <c r="D790" s="55">
        <v>28.414400000000001</v>
      </c>
      <c r="E790" s="128">
        <v>1263</v>
      </c>
      <c r="F790" s="125">
        <v>224110</v>
      </c>
      <c r="G790" s="41">
        <v>100</v>
      </c>
      <c r="H790" s="50">
        <f t="shared" si="140"/>
        <v>224110</v>
      </c>
      <c r="I790" s="10">
        <f t="shared" si="139"/>
        <v>0</v>
      </c>
      <c r="J790" s="10">
        <f t="shared" si="141"/>
        <v>177.44259699129057</v>
      </c>
      <c r="K790" s="10">
        <f t="shared" si="142"/>
        <v>800.40165236776784</v>
      </c>
      <c r="L790" s="10">
        <f t="shared" si="143"/>
        <v>1207368.9587145073</v>
      </c>
      <c r="M790" s="10"/>
      <c r="N790" s="72">
        <f t="shared" si="138"/>
        <v>1207368.9587145073</v>
      </c>
    </row>
    <row r="791" spans="1:14" x14ac:dyDescent="0.25">
      <c r="A791" s="67"/>
      <c r="B791" s="51" t="s">
        <v>545</v>
      </c>
      <c r="C791" s="35">
        <v>4</v>
      </c>
      <c r="D791" s="55">
        <v>84.373400000000004</v>
      </c>
      <c r="E791" s="128">
        <v>5186</v>
      </c>
      <c r="F791" s="125">
        <v>1998720</v>
      </c>
      <c r="G791" s="41">
        <v>100</v>
      </c>
      <c r="H791" s="50">
        <f t="shared" si="140"/>
        <v>1998720</v>
      </c>
      <c r="I791" s="10">
        <f t="shared" si="139"/>
        <v>0</v>
      </c>
      <c r="J791" s="10">
        <f t="shared" si="141"/>
        <v>385.40686463555727</v>
      </c>
      <c r="K791" s="10">
        <f t="shared" si="142"/>
        <v>592.43738472350105</v>
      </c>
      <c r="L791" s="10">
        <f t="shared" si="143"/>
        <v>1676167.6624634739</v>
      </c>
      <c r="M791" s="10"/>
      <c r="N791" s="72">
        <f t="shared" si="138"/>
        <v>1676167.6624634739</v>
      </c>
    </row>
    <row r="792" spans="1:14" x14ac:dyDescent="0.25">
      <c r="A792" s="67"/>
      <c r="B792" s="51" t="s">
        <v>546</v>
      </c>
      <c r="C792" s="35">
        <v>4</v>
      </c>
      <c r="D792" s="55">
        <v>23.024000000000001</v>
      </c>
      <c r="E792" s="128">
        <v>1184</v>
      </c>
      <c r="F792" s="125">
        <v>314600</v>
      </c>
      <c r="G792" s="41">
        <v>100</v>
      </c>
      <c r="H792" s="50">
        <f t="shared" si="140"/>
        <v>314600</v>
      </c>
      <c r="I792" s="10">
        <f t="shared" si="139"/>
        <v>0</v>
      </c>
      <c r="J792" s="10">
        <f t="shared" si="141"/>
        <v>265.70945945945948</v>
      </c>
      <c r="K792" s="10">
        <f t="shared" si="142"/>
        <v>712.1347898995989</v>
      </c>
      <c r="L792" s="10">
        <f t="shared" si="143"/>
        <v>1073965.6327557941</v>
      </c>
      <c r="M792" s="10"/>
      <c r="N792" s="72">
        <f t="shared" si="138"/>
        <v>1073965.6327557941</v>
      </c>
    </row>
    <row r="793" spans="1:14" x14ac:dyDescent="0.25">
      <c r="A793" s="67"/>
      <c r="B793" s="51" t="s">
        <v>547</v>
      </c>
      <c r="C793" s="35">
        <v>4</v>
      </c>
      <c r="D793" s="55">
        <v>45.585900000000009</v>
      </c>
      <c r="E793" s="128">
        <v>2751</v>
      </c>
      <c r="F793" s="125">
        <v>931450</v>
      </c>
      <c r="G793" s="41">
        <v>100</v>
      </c>
      <c r="H793" s="50">
        <f t="shared" si="140"/>
        <v>931450</v>
      </c>
      <c r="I793" s="10">
        <f t="shared" si="139"/>
        <v>0</v>
      </c>
      <c r="J793" s="10">
        <f t="shared" si="141"/>
        <v>338.58596873864047</v>
      </c>
      <c r="K793" s="10">
        <f t="shared" si="142"/>
        <v>639.25828062041796</v>
      </c>
      <c r="L793" s="10">
        <f t="shared" si="143"/>
        <v>1273951.5774120521</v>
      </c>
      <c r="M793" s="10"/>
      <c r="N793" s="72">
        <f t="shared" si="138"/>
        <v>1273951.5774120521</v>
      </c>
    </row>
    <row r="794" spans="1:14" x14ac:dyDescent="0.25">
      <c r="A794" s="67"/>
      <c r="B794" s="51" t="s">
        <v>548</v>
      </c>
      <c r="C794" s="35">
        <v>4</v>
      </c>
      <c r="D794" s="55">
        <v>48.709899999999998</v>
      </c>
      <c r="E794" s="128">
        <v>2526</v>
      </c>
      <c r="F794" s="125">
        <v>803700</v>
      </c>
      <c r="G794" s="41">
        <v>100</v>
      </c>
      <c r="H794" s="50">
        <f t="shared" si="140"/>
        <v>803700</v>
      </c>
      <c r="I794" s="10">
        <f t="shared" si="139"/>
        <v>0</v>
      </c>
      <c r="J794" s="10">
        <f t="shared" si="141"/>
        <v>318.17102137767222</v>
      </c>
      <c r="K794" s="10">
        <f t="shared" si="142"/>
        <v>659.67322798138616</v>
      </c>
      <c r="L794" s="10">
        <f t="shared" si="143"/>
        <v>1279824.7716638544</v>
      </c>
      <c r="M794" s="10"/>
      <c r="N794" s="72">
        <f t="shared" si="138"/>
        <v>1279824.7716638544</v>
      </c>
    </row>
    <row r="795" spans="1:14" x14ac:dyDescent="0.25">
      <c r="A795" s="67"/>
      <c r="B795" s="51" t="s">
        <v>549</v>
      </c>
      <c r="C795" s="35">
        <v>4</v>
      </c>
      <c r="D795" s="55">
        <v>26.36</v>
      </c>
      <c r="E795" s="128">
        <v>1642</v>
      </c>
      <c r="F795" s="125">
        <v>414830</v>
      </c>
      <c r="G795" s="41">
        <v>100</v>
      </c>
      <c r="H795" s="50">
        <f t="shared" si="140"/>
        <v>414830</v>
      </c>
      <c r="I795" s="10">
        <f t="shared" si="139"/>
        <v>0</v>
      </c>
      <c r="J795" s="10">
        <f t="shared" si="141"/>
        <v>252.63702801461633</v>
      </c>
      <c r="K795" s="10">
        <f t="shared" si="142"/>
        <v>725.20722134444202</v>
      </c>
      <c r="L795" s="10">
        <f t="shared" si="143"/>
        <v>1161076.0899527525</v>
      </c>
      <c r="M795" s="10"/>
      <c r="N795" s="72">
        <f t="shared" si="138"/>
        <v>1161076.0899527525</v>
      </c>
    </row>
    <row r="796" spans="1:14" x14ac:dyDescent="0.25">
      <c r="A796" s="67"/>
      <c r="B796" s="51" t="s">
        <v>550</v>
      </c>
      <c r="C796" s="35">
        <v>4</v>
      </c>
      <c r="D796" s="55">
        <v>39.213899999999995</v>
      </c>
      <c r="E796" s="128">
        <v>1771</v>
      </c>
      <c r="F796" s="125">
        <v>607870</v>
      </c>
      <c r="G796" s="41">
        <v>100</v>
      </c>
      <c r="H796" s="50">
        <f t="shared" si="140"/>
        <v>607870</v>
      </c>
      <c r="I796" s="10">
        <f t="shared" si="139"/>
        <v>0</v>
      </c>
      <c r="J796" s="10">
        <f t="shared" si="141"/>
        <v>343.23546019198193</v>
      </c>
      <c r="K796" s="10">
        <f t="shared" si="142"/>
        <v>634.60878916707645</v>
      </c>
      <c r="L796" s="10">
        <f t="shared" si="143"/>
        <v>1117715.1278952074</v>
      </c>
      <c r="M796" s="10"/>
      <c r="N796" s="72">
        <f t="shared" si="138"/>
        <v>1117715.1278952074</v>
      </c>
    </row>
    <row r="797" spans="1:14" x14ac:dyDescent="0.25">
      <c r="A797" s="67"/>
      <c r="B797" s="51" t="s">
        <v>551</v>
      </c>
      <c r="C797" s="35">
        <v>4</v>
      </c>
      <c r="D797" s="55">
        <v>36.037700000000001</v>
      </c>
      <c r="E797" s="128">
        <v>1611</v>
      </c>
      <c r="F797" s="125">
        <v>568890</v>
      </c>
      <c r="G797" s="41">
        <v>100</v>
      </c>
      <c r="H797" s="50">
        <f t="shared" si="140"/>
        <v>568890</v>
      </c>
      <c r="I797" s="10">
        <f t="shared" si="139"/>
        <v>0</v>
      </c>
      <c r="J797" s="10">
        <f t="shared" si="141"/>
        <v>353.12849162011173</v>
      </c>
      <c r="K797" s="10">
        <f t="shared" si="142"/>
        <v>624.71575773894665</v>
      </c>
      <c r="L797" s="10">
        <f t="shared" si="143"/>
        <v>1073790.6748812043</v>
      </c>
      <c r="M797" s="10"/>
      <c r="N797" s="72">
        <f t="shared" si="138"/>
        <v>1073790.6748812043</v>
      </c>
    </row>
    <row r="798" spans="1:14" x14ac:dyDescent="0.25">
      <c r="A798" s="67"/>
      <c r="B798" s="51" t="s">
        <v>552</v>
      </c>
      <c r="C798" s="35">
        <v>4</v>
      </c>
      <c r="D798" s="55">
        <v>42.591999999999999</v>
      </c>
      <c r="E798" s="128">
        <v>2882</v>
      </c>
      <c r="F798" s="125">
        <v>1151900</v>
      </c>
      <c r="G798" s="41">
        <v>100</v>
      </c>
      <c r="H798" s="50">
        <f t="shared" si="140"/>
        <v>1151900</v>
      </c>
      <c r="I798" s="10">
        <f t="shared" si="139"/>
        <v>0</v>
      </c>
      <c r="J798" s="10">
        <f t="shared" si="141"/>
        <v>399.68771686328938</v>
      </c>
      <c r="K798" s="10">
        <f t="shared" si="142"/>
        <v>578.15653249576894</v>
      </c>
      <c r="L798" s="10">
        <f t="shared" si="143"/>
        <v>1208482.2773353285</v>
      </c>
      <c r="M798" s="10"/>
      <c r="N798" s="72">
        <f t="shared" si="138"/>
        <v>1208482.2773353285</v>
      </c>
    </row>
    <row r="799" spans="1:14" x14ac:dyDescent="0.25">
      <c r="A799" s="67"/>
      <c r="B799" s="51" t="s">
        <v>553</v>
      </c>
      <c r="C799" s="35">
        <v>4</v>
      </c>
      <c r="D799" s="55">
        <v>34.957999999999998</v>
      </c>
      <c r="E799" s="128">
        <v>2228</v>
      </c>
      <c r="F799" s="125">
        <v>391980</v>
      </c>
      <c r="G799" s="41">
        <v>100</v>
      </c>
      <c r="H799" s="50">
        <f t="shared" si="140"/>
        <v>391980</v>
      </c>
      <c r="I799" s="10">
        <f t="shared" si="139"/>
        <v>0</v>
      </c>
      <c r="J799" s="10">
        <f t="shared" si="141"/>
        <v>175.93357271095152</v>
      </c>
      <c r="K799" s="10">
        <f t="shared" si="142"/>
        <v>801.9106766481068</v>
      </c>
      <c r="L799" s="10">
        <f t="shared" si="143"/>
        <v>1358576.4135530698</v>
      </c>
      <c r="M799" s="10"/>
      <c r="N799" s="72">
        <f t="shared" si="138"/>
        <v>1358576.4135530698</v>
      </c>
    </row>
    <row r="800" spans="1:14" x14ac:dyDescent="0.25">
      <c r="A800" s="67"/>
      <c r="B800" s="51" t="s">
        <v>826</v>
      </c>
      <c r="C800" s="35">
        <v>4</v>
      </c>
      <c r="D800" s="55">
        <v>35.174499999999995</v>
      </c>
      <c r="E800" s="128">
        <v>2372</v>
      </c>
      <c r="F800" s="125">
        <v>823130</v>
      </c>
      <c r="G800" s="41">
        <v>100</v>
      </c>
      <c r="H800" s="50">
        <f t="shared" si="140"/>
        <v>823130</v>
      </c>
      <c r="I800" s="10">
        <f t="shared" si="139"/>
        <v>0</v>
      </c>
      <c r="J800" s="10">
        <f t="shared" si="141"/>
        <v>347.01939291736932</v>
      </c>
      <c r="K800" s="10">
        <f t="shared" si="142"/>
        <v>630.82485644168901</v>
      </c>
      <c r="L800" s="10">
        <f t="shared" si="143"/>
        <v>1177138.4532193574</v>
      </c>
      <c r="M800" s="10"/>
      <c r="N800" s="72">
        <f t="shared" si="138"/>
        <v>1177138.4532193574</v>
      </c>
    </row>
    <row r="801" spans="1:14" x14ac:dyDescent="0.25">
      <c r="A801" s="67"/>
      <c r="B801" s="51" t="s">
        <v>554</v>
      </c>
      <c r="C801" s="35">
        <v>4</v>
      </c>
      <c r="D801" s="55">
        <v>48.100899999999996</v>
      </c>
      <c r="E801" s="128">
        <v>2501</v>
      </c>
      <c r="F801" s="125">
        <v>567470</v>
      </c>
      <c r="G801" s="41">
        <v>100</v>
      </c>
      <c r="H801" s="50">
        <f t="shared" si="140"/>
        <v>567470</v>
      </c>
      <c r="I801" s="10">
        <f t="shared" si="139"/>
        <v>0</v>
      </c>
      <c r="J801" s="10">
        <f t="shared" si="141"/>
        <v>226.89724110355857</v>
      </c>
      <c r="K801" s="10">
        <f t="shared" si="142"/>
        <v>750.94700825549978</v>
      </c>
      <c r="L801" s="10">
        <f t="shared" si="143"/>
        <v>1381606.3298408631</v>
      </c>
      <c r="M801" s="10"/>
      <c r="N801" s="72">
        <f t="shared" si="138"/>
        <v>1381606.3298408631</v>
      </c>
    </row>
    <row r="802" spans="1:14" x14ac:dyDescent="0.25">
      <c r="A802" s="67"/>
      <c r="B802" s="51" t="s">
        <v>555</v>
      </c>
      <c r="C802" s="35">
        <v>4</v>
      </c>
      <c r="D802" s="55">
        <v>32.626199999999997</v>
      </c>
      <c r="E802" s="128">
        <v>1755</v>
      </c>
      <c r="F802" s="125">
        <v>344170</v>
      </c>
      <c r="G802" s="41">
        <v>100</v>
      </c>
      <c r="H802" s="50">
        <f t="shared" si="140"/>
        <v>344170</v>
      </c>
      <c r="I802" s="10">
        <f t="shared" si="139"/>
        <v>0</v>
      </c>
      <c r="J802" s="10">
        <f t="shared" si="141"/>
        <v>196.1082621082621</v>
      </c>
      <c r="K802" s="10">
        <f t="shared" si="142"/>
        <v>781.73598725079626</v>
      </c>
      <c r="L802" s="10">
        <f t="shared" si="143"/>
        <v>1264778.273385731</v>
      </c>
      <c r="M802" s="10"/>
      <c r="N802" s="72">
        <f t="shared" si="138"/>
        <v>1264778.273385731</v>
      </c>
    </row>
    <row r="803" spans="1:14" x14ac:dyDescent="0.25">
      <c r="A803" s="67"/>
      <c r="B803" s="51" t="s">
        <v>301</v>
      </c>
      <c r="C803" s="35">
        <v>4</v>
      </c>
      <c r="D803" s="55">
        <v>23.6755</v>
      </c>
      <c r="E803" s="128">
        <v>717</v>
      </c>
      <c r="F803" s="125">
        <v>312670</v>
      </c>
      <c r="G803" s="41">
        <v>100</v>
      </c>
      <c r="H803" s="50">
        <f t="shared" si="140"/>
        <v>312670</v>
      </c>
      <c r="I803" s="10">
        <f t="shared" si="139"/>
        <v>0</v>
      </c>
      <c r="J803" s="10">
        <f t="shared" si="141"/>
        <v>436.08089260808924</v>
      </c>
      <c r="K803" s="10">
        <f t="shared" si="142"/>
        <v>541.76335675096914</v>
      </c>
      <c r="L803" s="10">
        <f t="shared" si="143"/>
        <v>815224.08199432702</v>
      </c>
      <c r="M803" s="10"/>
      <c r="N803" s="72">
        <f t="shared" si="138"/>
        <v>815224.08199432702</v>
      </c>
    </row>
    <row r="804" spans="1:14" x14ac:dyDescent="0.25">
      <c r="A804" s="67"/>
      <c r="B804" s="51" t="s">
        <v>556</v>
      </c>
      <c r="C804" s="35">
        <v>4</v>
      </c>
      <c r="D804" s="55">
        <v>47.437800000000003</v>
      </c>
      <c r="E804" s="128">
        <v>5707</v>
      </c>
      <c r="F804" s="125">
        <v>1795390</v>
      </c>
      <c r="G804" s="41">
        <v>100</v>
      </c>
      <c r="H804" s="50">
        <f t="shared" si="140"/>
        <v>1795390</v>
      </c>
      <c r="I804" s="10">
        <f t="shared" si="139"/>
        <v>0</v>
      </c>
      <c r="J804" s="10">
        <f t="shared" si="141"/>
        <v>314.59435780620294</v>
      </c>
      <c r="K804" s="10">
        <f t="shared" si="142"/>
        <v>663.24989155285539</v>
      </c>
      <c r="L804" s="10">
        <f t="shared" si="143"/>
        <v>1694427.5380700533</v>
      </c>
      <c r="M804" s="10"/>
      <c r="N804" s="72">
        <f t="shared" si="138"/>
        <v>1694427.5380700533</v>
      </c>
    </row>
    <row r="805" spans="1:14" x14ac:dyDescent="0.25">
      <c r="A805" s="67"/>
      <c r="B805" s="51" t="s">
        <v>557</v>
      </c>
      <c r="C805" s="35">
        <v>4</v>
      </c>
      <c r="D805" s="55">
        <v>51.628</v>
      </c>
      <c r="E805" s="128">
        <v>3331</v>
      </c>
      <c r="F805" s="125">
        <v>733840</v>
      </c>
      <c r="G805" s="41">
        <v>100</v>
      </c>
      <c r="H805" s="50">
        <f t="shared" si="140"/>
        <v>733840</v>
      </c>
      <c r="I805" s="10">
        <f t="shared" si="139"/>
        <v>0</v>
      </c>
      <c r="J805" s="10">
        <f t="shared" si="141"/>
        <v>220.30621435004502</v>
      </c>
      <c r="K805" s="10">
        <f t="shared" si="142"/>
        <v>757.53803500901336</v>
      </c>
      <c r="L805" s="10">
        <f t="shared" si="143"/>
        <v>1510318.9707618931</v>
      </c>
      <c r="M805" s="10"/>
      <c r="N805" s="72">
        <f t="shared" si="138"/>
        <v>1510318.9707618931</v>
      </c>
    </row>
    <row r="806" spans="1:14" x14ac:dyDescent="0.25">
      <c r="A806" s="67"/>
      <c r="B806" s="51" t="s">
        <v>558</v>
      </c>
      <c r="C806" s="35">
        <v>4</v>
      </c>
      <c r="D806" s="55">
        <v>40.825899999999997</v>
      </c>
      <c r="E806" s="128">
        <v>5318</v>
      </c>
      <c r="F806" s="125">
        <v>1420260</v>
      </c>
      <c r="G806" s="41">
        <v>100</v>
      </c>
      <c r="H806" s="50">
        <f t="shared" si="140"/>
        <v>1420260</v>
      </c>
      <c r="I806" s="10">
        <f t="shared" si="139"/>
        <v>0</v>
      </c>
      <c r="J806" s="10">
        <f t="shared" si="141"/>
        <v>267.06656637833771</v>
      </c>
      <c r="K806" s="10">
        <f t="shared" si="142"/>
        <v>710.77768298072067</v>
      </c>
      <c r="L806" s="10">
        <f t="shared" si="143"/>
        <v>1675728.0911597412</v>
      </c>
      <c r="M806" s="10"/>
      <c r="N806" s="72">
        <f t="shared" si="138"/>
        <v>1675728.0911597412</v>
      </c>
    </row>
    <row r="807" spans="1:14" x14ac:dyDescent="0.25">
      <c r="A807" s="67"/>
      <c r="B807" s="51" t="s">
        <v>538</v>
      </c>
      <c r="C807" s="35">
        <v>3</v>
      </c>
      <c r="D807" s="55">
        <v>82.852499999999992</v>
      </c>
      <c r="E807" s="128">
        <v>13188</v>
      </c>
      <c r="F807" s="125">
        <v>19330420</v>
      </c>
      <c r="G807" s="41">
        <v>50</v>
      </c>
      <c r="H807" s="50">
        <f t="shared" si="140"/>
        <v>9665210</v>
      </c>
      <c r="I807" s="10">
        <f t="shared" si="139"/>
        <v>9665210</v>
      </c>
      <c r="J807" s="10">
        <f t="shared" si="141"/>
        <v>1465.7582650894753</v>
      </c>
      <c r="K807" s="10">
        <f t="shared" si="142"/>
        <v>-487.91401573041696</v>
      </c>
      <c r="L807" s="10">
        <f t="shared" si="143"/>
        <v>2018564.3961028378</v>
      </c>
      <c r="M807" s="10"/>
      <c r="N807" s="72">
        <f t="shared" si="138"/>
        <v>2018564.3961028378</v>
      </c>
    </row>
    <row r="808" spans="1:14" x14ac:dyDescent="0.25">
      <c r="A808" s="67"/>
      <c r="B808" s="51" t="s">
        <v>559</v>
      </c>
      <c r="C808" s="35">
        <v>4</v>
      </c>
      <c r="D808" s="55">
        <v>39.7181</v>
      </c>
      <c r="E808" s="128">
        <v>5131</v>
      </c>
      <c r="F808" s="125">
        <v>1494070</v>
      </c>
      <c r="G808" s="41">
        <v>100</v>
      </c>
      <c r="H808" s="50">
        <f t="shared" si="140"/>
        <v>1494070</v>
      </c>
      <c r="I808" s="10">
        <f t="shared" si="139"/>
        <v>0</v>
      </c>
      <c r="J808" s="10">
        <f t="shared" si="141"/>
        <v>291.184954199961</v>
      </c>
      <c r="K808" s="10">
        <f t="shared" si="142"/>
        <v>686.65929515909738</v>
      </c>
      <c r="L808" s="10">
        <f t="shared" si="143"/>
        <v>1619011.0461014328</v>
      </c>
      <c r="M808" s="10"/>
      <c r="N808" s="72">
        <f t="shared" si="138"/>
        <v>1619011.0461014328</v>
      </c>
    </row>
    <row r="809" spans="1:14" x14ac:dyDescent="0.25">
      <c r="A809" s="67"/>
      <c r="B809" s="51" t="s">
        <v>827</v>
      </c>
      <c r="C809" s="35">
        <v>4</v>
      </c>
      <c r="D809" s="55">
        <v>28.17</v>
      </c>
      <c r="E809" s="128">
        <v>1510</v>
      </c>
      <c r="F809" s="125">
        <v>618780</v>
      </c>
      <c r="G809" s="41">
        <v>100</v>
      </c>
      <c r="H809" s="50">
        <f t="shared" si="140"/>
        <v>618780</v>
      </c>
      <c r="I809" s="10">
        <f t="shared" si="139"/>
        <v>0</v>
      </c>
      <c r="J809" s="10">
        <f t="shared" si="141"/>
        <v>409.78807947019868</v>
      </c>
      <c r="K809" s="10">
        <f t="shared" si="142"/>
        <v>568.0561698888597</v>
      </c>
      <c r="L809" s="10">
        <f t="shared" si="143"/>
        <v>965737.71038582653</v>
      </c>
      <c r="M809" s="10"/>
      <c r="N809" s="72">
        <f t="shared" si="138"/>
        <v>965737.71038582653</v>
      </c>
    </row>
    <row r="810" spans="1:14" x14ac:dyDescent="0.25">
      <c r="A810" s="67"/>
      <c r="B810" s="51" t="s">
        <v>828</v>
      </c>
      <c r="C810" s="35">
        <v>4</v>
      </c>
      <c r="D810" s="55">
        <v>24.711599999999997</v>
      </c>
      <c r="E810" s="128">
        <v>607</v>
      </c>
      <c r="F810" s="125">
        <v>92210</v>
      </c>
      <c r="G810" s="41">
        <v>100</v>
      </c>
      <c r="H810" s="50">
        <f t="shared" si="140"/>
        <v>92210</v>
      </c>
      <c r="I810" s="10">
        <f t="shared" si="139"/>
        <v>0</v>
      </c>
      <c r="J810" s="10">
        <f t="shared" si="141"/>
        <v>151.91103789126853</v>
      </c>
      <c r="K810" s="10">
        <f t="shared" si="142"/>
        <v>825.93321146778987</v>
      </c>
      <c r="L810" s="10">
        <f t="shared" si="143"/>
        <v>1138462.9749458958</v>
      </c>
      <c r="M810" s="10"/>
      <c r="N810" s="72">
        <f t="shared" si="138"/>
        <v>1138462.9749458958</v>
      </c>
    </row>
    <row r="811" spans="1:14" x14ac:dyDescent="0.25">
      <c r="A811" s="67"/>
      <c r="B811" s="4"/>
      <c r="C811" s="4"/>
      <c r="D811" s="55">
        <v>0</v>
      </c>
      <c r="E811" s="130"/>
      <c r="F811" s="73"/>
      <c r="G811" s="41"/>
      <c r="H811" s="73"/>
      <c r="I811" s="74"/>
      <c r="J811" s="74"/>
      <c r="K811" s="10"/>
      <c r="L811" s="10"/>
      <c r="M811" s="10"/>
      <c r="N811" s="72"/>
    </row>
    <row r="812" spans="1:14" x14ac:dyDescent="0.25">
      <c r="A812" s="70" t="s">
        <v>560</v>
      </c>
      <c r="B812" s="43" t="s">
        <v>2</v>
      </c>
      <c r="C812" s="44"/>
      <c r="D812" s="3">
        <v>1042.992</v>
      </c>
      <c r="E812" s="131">
        <f>E813</f>
        <v>89930</v>
      </c>
      <c r="F812" s="37">
        <v>0</v>
      </c>
      <c r="G812" s="41"/>
      <c r="H812" s="37">
        <f>H814</f>
        <v>12453515</v>
      </c>
      <c r="I812" s="8">
        <f>I814</f>
        <v>-12453515</v>
      </c>
      <c r="J812" s="8"/>
      <c r="K812" s="10"/>
      <c r="L812" s="10"/>
      <c r="M812" s="9">
        <f>M814</f>
        <v>49262071.19644776</v>
      </c>
      <c r="N812" s="68">
        <f t="shared" si="138"/>
        <v>49262071.19644776</v>
      </c>
    </row>
    <row r="813" spans="1:14" x14ac:dyDescent="0.25">
      <c r="A813" s="70" t="s">
        <v>560</v>
      </c>
      <c r="B813" s="43" t="s">
        <v>3</v>
      </c>
      <c r="C813" s="44"/>
      <c r="D813" s="3">
        <v>1042.992</v>
      </c>
      <c r="E813" s="131">
        <f>SUM(E815:E849)</f>
        <v>89930</v>
      </c>
      <c r="F813" s="37">
        <f>SUM(F815:F849)</f>
        <v>69268610</v>
      </c>
      <c r="G813" s="41"/>
      <c r="H813" s="37">
        <f>SUM(H815:H849)</f>
        <v>44361580</v>
      </c>
      <c r="I813" s="8">
        <f>SUM(I815:I849)</f>
        <v>24907030</v>
      </c>
      <c r="J813" s="8"/>
      <c r="K813" s="10"/>
      <c r="L813" s="8">
        <f>SUM(L815:L849)</f>
        <v>40824283.00011152</v>
      </c>
      <c r="M813" s="10"/>
      <c r="N813" s="68">
        <f t="shared" si="138"/>
        <v>40824283.00011152</v>
      </c>
    </row>
    <row r="814" spans="1:14" x14ac:dyDescent="0.25">
      <c r="A814" s="67"/>
      <c r="B814" s="51" t="s">
        <v>26</v>
      </c>
      <c r="C814" s="35">
        <v>2</v>
      </c>
      <c r="D814" s="55">
        <v>0</v>
      </c>
      <c r="E814" s="134"/>
      <c r="F814" s="50">
        <v>0</v>
      </c>
      <c r="G814" s="41">
        <v>25</v>
      </c>
      <c r="H814" s="50">
        <f>F839*G814/100</f>
        <v>12453515</v>
      </c>
      <c r="I814" s="10">
        <f t="shared" ref="I814:I849" si="144">F814-H814</f>
        <v>-12453515</v>
      </c>
      <c r="J814" s="10"/>
      <c r="K814" s="10"/>
      <c r="L814" s="10"/>
      <c r="M814" s="10">
        <f>($L$7*$L$8*E812/$L$10)+($L$7*$L$9*D812/$L$11)</f>
        <v>49262071.19644776</v>
      </c>
      <c r="N814" s="72">
        <f t="shared" si="138"/>
        <v>49262071.19644776</v>
      </c>
    </row>
    <row r="815" spans="1:14" x14ac:dyDescent="0.25">
      <c r="A815" s="67"/>
      <c r="B815" s="51" t="s">
        <v>829</v>
      </c>
      <c r="C815" s="35">
        <v>4</v>
      </c>
      <c r="D815" s="55">
        <v>25.906500000000001</v>
      </c>
      <c r="E815" s="128">
        <v>740</v>
      </c>
      <c r="F815" s="125">
        <v>227610</v>
      </c>
      <c r="G815" s="41">
        <v>100</v>
      </c>
      <c r="H815" s="50">
        <f t="shared" ref="H815:H849" si="145">F815*G815/100</f>
        <v>227610</v>
      </c>
      <c r="I815" s="10">
        <f t="shared" si="144"/>
        <v>0</v>
      </c>
      <c r="J815" s="10">
        <f t="shared" ref="J815:J849" si="146">F815/E815</f>
        <v>307.58108108108109</v>
      </c>
      <c r="K815" s="10">
        <f t="shared" ref="K815:K849" si="147">$J$11*$J$19-J815</f>
        <v>670.26316827797723</v>
      </c>
      <c r="L815" s="10">
        <f t="shared" ref="L815:L849" si="148">IF(K815&gt;0,$J$7*$J$8*(K815/$K$19),0)+$J$7*$J$9*(E815/$E$19)+$J$7*$J$10*(D815/$D$19)</f>
        <v>977221.94059191342</v>
      </c>
      <c r="M815" s="10"/>
      <c r="N815" s="72">
        <f t="shared" si="138"/>
        <v>977221.94059191342</v>
      </c>
    </row>
    <row r="816" spans="1:14" x14ac:dyDescent="0.25">
      <c r="A816" s="67"/>
      <c r="B816" s="51" t="s">
        <v>561</v>
      </c>
      <c r="C816" s="35">
        <v>4</v>
      </c>
      <c r="D816" s="55">
        <v>48.301099999999991</v>
      </c>
      <c r="E816" s="128">
        <v>2827</v>
      </c>
      <c r="F816" s="125">
        <v>2028970</v>
      </c>
      <c r="G816" s="41">
        <v>100</v>
      </c>
      <c r="H816" s="50">
        <f t="shared" si="145"/>
        <v>2028970</v>
      </c>
      <c r="I816" s="10">
        <f t="shared" si="144"/>
        <v>0</v>
      </c>
      <c r="J816" s="10">
        <f t="shared" si="146"/>
        <v>717.7113547930669</v>
      </c>
      <c r="K816" s="10">
        <f t="shared" si="147"/>
        <v>260.13289456599148</v>
      </c>
      <c r="L816" s="10">
        <f t="shared" si="148"/>
        <v>848215.39323456946</v>
      </c>
      <c r="M816" s="10"/>
      <c r="N816" s="72">
        <f t="shared" si="138"/>
        <v>848215.39323456946</v>
      </c>
    </row>
    <row r="817" spans="1:14" x14ac:dyDescent="0.25">
      <c r="A817" s="67"/>
      <c r="B817" s="51" t="s">
        <v>562</v>
      </c>
      <c r="C817" s="35">
        <v>4</v>
      </c>
      <c r="D817" s="55">
        <v>31.988000000000003</v>
      </c>
      <c r="E817" s="128">
        <v>1912</v>
      </c>
      <c r="F817" s="125">
        <v>298460</v>
      </c>
      <c r="G817" s="41">
        <v>100</v>
      </c>
      <c r="H817" s="50">
        <f t="shared" si="145"/>
        <v>298460</v>
      </c>
      <c r="I817" s="10">
        <f t="shared" si="144"/>
        <v>0</v>
      </c>
      <c r="J817" s="10">
        <f t="shared" si="146"/>
        <v>156.09832635983264</v>
      </c>
      <c r="K817" s="10">
        <f t="shared" si="147"/>
        <v>821.74592299922574</v>
      </c>
      <c r="L817" s="10">
        <f t="shared" si="148"/>
        <v>1329969.577840005</v>
      </c>
      <c r="M817" s="10"/>
      <c r="N817" s="72">
        <f t="shared" si="138"/>
        <v>1329969.577840005</v>
      </c>
    </row>
    <row r="818" spans="1:14" x14ac:dyDescent="0.25">
      <c r="A818" s="67"/>
      <c r="B818" s="51" t="s">
        <v>563</v>
      </c>
      <c r="C818" s="35">
        <v>4</v>
      </c>
      <c r="D818" s="55">
        <v>65.251899999999992</v>
      </c>
      <c r="E818" s="128">
        <v>2608</v>
      </c>
      <c r="F818" s="125">
        <v>913240</v>
      </c>
      <c r="G818" s="41">
        <v>100</v>
      </c>
      <c r="H818" s="50">
        <f t="shared" si="145"/>
        <v>913240</v>
      </c>
      <c r="I818" s="10">
        <f t="shared" si="144"/>
        <v>0</v>
      </c>
      <c r="J818" s="10">
        <f t="shared" si="146"/>
        <v>350.1687116564417</v>
      </c>
      <c r="K818" s="10">
        <f t="shared" si="147"/>
        <v>627.67553770261668</v>
      </c>
      <c r="L818" s="10">
        <f t="shared" si="148"/>
        <v>1312450.8870002294</v>
      </c>
      <c r="M818" s="10"/>
      <c r="N818" s="72">
        <f t="shared" si="138"/>
        <v>1312450.8870002294</v>
      </c>
    </row>
    <row r="819" spans="1:14" x14ac:dyDescent="0.25">
      <c r="A819" s="67"/>
      <c r="B819" s="51" t="s">
        <v>830</v>
      </c>
      <c r="C819" s="35">
        <v>4</v>
      </c>
      <c r="D819" s="55">
        <v>54.275099999999995</v>
      </c>
      <c r="E819" s="128">
        <v>3158</v>
      </c>
      <c r="F819" s="125">
        <v>1574240</v>
      </c>
      <c r="G819" s="41">
        <v>100</v>
      </c>
      <c r="H819" s="50">
        <f t="shared" si="145"/>
        <v>1574240</v>
      </c>
      <c r="I819" s="10">
        <f t="shared" si="144"/>
        <v>0</v>
      </c>
      <c r="J819" s="10">
        <f t="shared" si="146"/>
        <v>498.49271690943635</v>
      </c>
      <c r="K819" s="10">
        <f t="shared" si="147"/>
        <v>479.35153244962203</v>
      </c>
      <c r="L819" s="10">
        <f t="shared" si="148"/>
        <v>1170443.8366271858</v>
      </c>
      <c r="M819" s="10"/>
      <c r="N819" s="72">
        <f t="shared" si="138"/>
        <v>1170443.8366271858</v>
      </c>
    </row>
    <row r="820" spans="1:14" x14ac:dyDescent="0.25">
      <c r="A820" s="67"/>
      <c r="B820" s="51" t="s">
        <v>564</v>
      </c>
      <c r="C820" s="35">
        <v>4</v>
      </c>
      <c r="D820" s="55">
        <v>29.217499999999998</v>
      </c>
      <c r="E820" s="128">
        <v>847</v>
      </c>
      <c r="F820" s="125">
        <v>294870</v>
      </c>
      <c r="G820" s="41">
        <v>100</v>
      </c>
      <c r="H820" s="50">
        <f t="shared" si="145"/>
        <v>294870</v>
      </c>
      <c r="I820" s="10">
        <f t="shared" si="144"/>
        <v>0</v>
      </c>
      <c r="J820" s="10">
        <f t="shared" si="146"/>
        <v>348.13459268004721</v>
      </c>
      <c r="K820" s="10">
        <f t="shared" si="147"/>
        <v>629.70965667901123</v>
      </c>
      <c r="L820" s="10">
        <f t="shared" si="148"/>
        <v>955449.49524542526</v>
      </c>
      <c r="M820" s="10"/>
      <c r="N820" s="72">
        <f t="shared" si="138"/>
        <v>955449.49524542526</v>
      </c>
    </row>
    <row r="821" spans="1:14" x14ac:dyDescent="0.25">
      <c r="A821" s="67"/>
      <c r="B821" s="51" t="s">
        <v>565</v>
      </c>
      <c r="C821" s="35">
        <v>4</v>
      </c>
      <c r="D821" s="55">
        <v>30.398</v>
      </c>
      <c r="E821" s="128">
        <v>1225</v>
      </c>
      <c r="F821" s="125">
        <v>243730</v>
      </c>
      <c r="G821" s="41">
        <v>100</v>
      </c>
      <c r="H821" s="50">
        <f t="shared" si="145"/>
        <v>243730</v>
      </c>
      <c r="I821" s="10">
        <f t="shared" si="144"/>
        <v>0</v>
      </c>
      <c r="J821" s="10">
        <f t="shared" si="146"/>
        <v>198.96326530612245</v>
      </c>
      <c r="K821" s="10">
        <f t="shared" si="147"/>
        <v>778.8809840529359</v>
      </c>
      <c r="L821" s="10">
        <f t="shared" si="148"/>
        <v>1184265.2334480917</v>
      </c>
      <c r="M821" s="10"/>
      <c r="N821" s="72">
        <f t="shared" ref="N821:N884" si="149">L821+M821</f>
        <v>1184265.2334480917</v>
      </c>
    </row>
    <row r="822" spans="1:14" x14ac:dyDescent="0.25">
      <c r="A822" s="67"/>
      <c r="B822" s="51" t="s">
        <v>566</v>
      </c>
      <c r="C822" s="35">
        <v>4</v>
      </c>
      <c r="D822" s="55">
        <v>20.7653</v>
      </c>
      <c r="E822" s="128">
        <v>668</v>
      </c>
      <c r="F822" s="125">
        <v>307270</v>
      </c>
      <c r="G822" s="41">
        <v>100</v>
      </c>
      <c r="H822" s="50">
        <f t="shared" si="145"/>
        <v>307270</v>
      </c>
      <c r="I822" s="10">
        <f t="shared" si="144"/>
        <v>0</v>
      </c>
      <c r="J822" s="10">
        <f t="shared" si="146"/>
        <v>459.98502994011977</v>
      </c>
      <c r="K822" s="10">
        <f t="shared" si="147"/>
        <v>517.85921941893866</v>
      </c>
      <c r="L822" s="10">
        <f t="shared" si="148"/>
        <v>770276.14127729402</v>
      </c>
      <c r="M822" s="10"/>
      <c r="N822" s="72">
        <f t="shared" si="149"/>
        <v>770276.14127729402</v>
      </c>
    </row>
    <row r="823" spans="1:14" x14ac:dyDescent="0.25">
      <c r="A823" s="67"/>
      <c r="B823" s="51" t="s">
        <v>567</v>
      </c>
      <c r="C823" s="35">
        <v>4</v>
      </c>
      <c r="D823" s="55">
        <v>20.0947</v>
      </c>
      <c r="E823" s="128">
        <v>933</v>
      </c>
      <c r="F823" s="125">
        <v>228520</v>
      </c>
      <c r="G823" s="41">
        <v>100</v>
      </c>
      <c r="H823" s="50">
        <f t="shared" si="145"/>
        <v>228520</v>
      </c>
      <c r="I823" s="10">
        <f t="shared" si="144"/>
        <v>0</v>
      </c>
      <c r="J823" s="10">
        <f t="shared" si="146"/>
        <v>244.93033226152198</v>
      </c>
      <c r="K823" s="10">
        <f t="shared" si="147"/>
        <v>732.91391709753634</v>
      </c>
      <c r="L823" s="10">
        <f t="shared" si="148"/>
        <v>1055093.7633540409</v>
      </c>
      <c r="M823" s="10"/>
      <c r="N823" s="72">
        <f t="shared" si="149"/>
        <v>1055093.7633540409</v>
      </c>
    </row>
    <row r="824" spans="1:14" x14ac:dyDescent="0.25">
      <c r="A824" s="67"/>
      <c r="B824" s="51" t="s">
        <v>568</v>
      </c>
      <c r="C824" s="35">
        <v>4</v>
      </c>
      <c r="D824" s="55">
        <v>32.6556</v>
      </c>
      <c r="E824" s="128">
        <v>1213</v>
      </c>
      <c r="F824" s="125">
        <v>311050</v>
      </c>
      <c r="G824" s="41">
        <v>100</v>
      </c>
      <c r="H824" s="50">
        <f t="shared" si="145"/>
        <v>311050</v>
      </c>
      <c r="I824" s="10">
        <f t="shared" si="144"/>
        <v>0</v>
      </c>
      <c r="J824" s="10">
        <f t="shared" si="146"/>
        <v>256.43033800494641</v>
      </c>
      <c r="K824" s="10">
        <f t="shared" si="147"/>
        <v>721.41391135411197</v>
      </c>
      <c r="L824" s="10">
        <f t="shared" si="148"/>
        <v>1123307.1286352866</v>
      </c>
      <c r="M824" s="10"/>
      <c r="N824" s="72">
        <f t="shared" si="149"/>
        <v>1123307.1286352866</v>
      </c>
    </row>
    <row r="825" spans="1:14" x14ac:dyDescent="0.25">
      <c r="A825" s="67"/>
      <c r="B825" s="51" t="s">
        <v>569</v>
      </c>
      <c r="C825" s="35">
        <v>4</v>
      </c>
      <c r="D825" s="55">
        <v>20.333000000000002</v>
      </c>
      <c r="E825" s="128">
        <v>1078</v>
      </c>
      <c r="F825" s="125">
        <v>187990</v>
      </c>
      <c r="G825" s="41">
        <v>100</v>
      </c>
      <c r="H825" s="50">
        <f t="shared" si="145"/>
        <v>187990</v>
      </c>
      <c r="I825" s="10">
        <f t="shared" si="144"/>
        <v>0</v>
      </c>
      <c r="J825" s="10">
        <f t="shared" si="146"/>
        <v>174.38775510204081</v>
      </c>
      <c r="K825" s="10">
        <f t="shared" si="147"/>
        <v>803.45649425701754</v>
      </c>
      <c r="L825" s="10">
        <f t="shared" si="148"/>
        <v>1157745.1356720375</v>
      </c>
      <c r="M825" s="10"/>
      <c r="N825" s="72">
        <f t="shared" si="149"/>
        <v>1157745.1356720375</v>
      </c>
    </row>
    <row r="826" spans="1:14" x14ac:dyDescent="0.25">
      <c r="A826" s="67"/>
      <c r="B826" s="51" t="s">
        <v>570</v>
      </c>
      <c r="C826" s="35">
        <v>4</v>
      </c>
      <c r="D826" s="55">
        <v>26.998699999999999</v>
      </c>
      <c r="E826" s="128">
        <v>756</v>
      </c>
      <c r="F826" s="125">
        <v>206350</v>
      </c>
      <c r="G826" s="41">
        <v>100</v>
      </c>
      <c r="H826" s="50">
        <f t="shared" si="145"/>
        <v>206350</v>
      </c>
      <c r="I826" s="10">
        <f t="shared" si="144"/>
        <v>0</v>
      </c>
      <c r="J826" s="10">
        <f t="shared" si="146"/>
        <v>272.94973544973544</v>
      </c>
      <c r="K826" s="10">
        <f t="shared" si="147"/>
        <v>704.894513909323</v>
      </c>
      <c r="L826" s="10">
        <f t="shared" si="148"/>
        <v>1023926.3082293279</v>
      </c>
      <c r="M826" s="10"/>
      <c r="N826" s="72">
        <f t="shared" si="149"/>
        <v>1023926.3082293279</v>
      </c>
    </row>
    <row r="827" spans="1:14" x14ac:dyDescent="0.25">
      <c r="A827" s="67"/>
      <c r="B827" s="51" t="s">
        <v>571</v>
      </c>
      <c r="C827" s="35">
        <v>4</v>
      </c>
      <c r="D827" s="55">
        <v>43.112399999999994</v>
      </c>
      <c r="E827" s="128">
        <v>3108</v>
      </c>
      <c r="F827" s="125">
        <v>625460</v>
      </c>
      <c r="G827" s="41">
        <v>100</v>
      </c>
      <c r="H827" s="50">
        <f t="shared" si="145"/>
        <v>625460</v>
      </c>
      <c r="I827" s="10">
        <f t="shared" si="144"/>
        <v>0</v>
      </c>
      <c r="J827" s="10">
        <f t="shared" si="146"/>
        <v>201.24195624195625</v>
      </c>
      <c r="K827" s="10">
        <f t="shared" si="147"/>
        <v>776.60229311710214</v>
      </c>
      <c r="L827" s="10">
        <f t="shared" si="148"/>
        <v>1472984.3865457841</v>
      </c>
      <c r="M827" s="10"/>
      <c r="N827" s="72">
        <f t="shared" si="149"/>
        <v>1472984.3865457841</v>
      </c>
    </row>
    <row r="828" spans="1:14" x14ac:dyDescent="0.25">
      <c r="A828" s="67"/>
      <c r="B828" s="51" t="s">
        <v>572</v>
      </c>
      <c r="C828" s="35">
        <v>4</v>
      </c>
      <c r="D828" s="55">
        <v>13.8256</v>
      </c>
      <c r="E828" s="128">
        <v>506</v>
      </c>
      <c r="F828" s="125">
        <v>194950</v>
      </c>
      <c r="G828" s="41">
        <v>100</v>
      </c>
      <c r="H828" s="50">
        <f t="shared" si="145"/>
        <v>194950</v>
      </c>
      <c r="I828" s="10">
        <f t="shared" si="144"/>
        <v>0</v>
      </c>
      <c r="J828" s="10">
        <f t="shared" si="146"/>
        <v>385.27667984189725</v>
      </c>
      <c r="K828" s="10">
        <f t="shared" si="147"/>
        <v>592.56756951716113</v>
      </c>
      <c r="L828" s="10">
        <f t="shared" si="148"/>
        <v>811943.97941048001</v>
      </c>
      <c r="M828" s="10"/>
      <c r="N828" s="72">
        <f t="shared" si="149"/>
        <v>811943.97941048001</v>
      </c>
    </row>
    <row r="829" spans="1:14" x14ac:dyDescent="0.25">
      <c r="A829" s="67"/>
      <c r="B829" s="51" t="s">
        <v>573</v>
      </c>
      <c r="C829" s="35">
        <v>4</v>
      </c>
      <c r="D829" s="55">
        <v>29.2425</v>
      </c>
      <c r="E829" s="128">
        <v>1609</v>
      </c>
      <c r="F829" s="125">
        <v>264860</v>
      </c>
      <c r="G829" s="41">
        <v>100</v>
      </c>
      <c r="H829" s="50">
        <f t="shared" si="145"/>
        <v>264860</v>
      </c>
      <c r="I829" s="10">
        <f t="shared" si="144"/>
        <v>0</v>
      </c>
      <c r="J829" s="10">
        <f t="shared" si="146"/>
        <v>164.61155997513984</v>
      </c>
      <c r="K829" s="10">
        <f t="shared" si="147"/>
        <v>813.23268938391857</v>
      </c>
      <c r="L829" s="10">
        <f t="shared" si="148"/>
        <v>1270560.8590108941</v>
      </c>
      <c r="M829" s="10"/>
      <c r="N829" s="72">
        <f t="shared" si="149"/>
        <v>1270560.8590108941</v>
      </c>
    </row>
    <row r="830" spans="1:14" x14ac:dyDescent="0.25">
      <c r="A830" s="67"/>
      <c r="B830" s="51" t="s">
        <v>574</v>
      </c>
      <c r="C830" s="35">
        <v>4</v>
      </c>
      <c r="D830" s="55">
        <v>34.03</v>
      </c>
      <c r="E830" s="128">
        <v>1670</v>
      </c>
      <c r="F830" s="125">
        <v>357030</v>
      </c>
      <c r="G830" s="41">
        <v>100</v>
      </c>
      <c r="H830" s="50">
        <f t="shared" si="145"/>
        <v>357030</v>
      </c>
      <c r="I830" s="10">
        <f t="shared" si="144"/>
        <v>0</v>
      </c>
      <c r="J830" s="10">
        <f t="shared" si="146"/>
        <v>213.79041916167665</v>
      </c>
      <c r="K830" s="10">
        <f t="shared" si="147"/>
        <v>764.05383019738179</v>
      </c>
      <c r="L830" s="10">
        <f t="shared" si="148"/>
        <v>1237966.6351388746</v>
      </c>
      <c r="M830" s="10"/>
      <c r="N830" s="72">
        <f t="shared" si="149"/>
        <v>1237966.6351388746</v>
      </c>
    </row>
    <row r="831" spans="1:14" x14ac:dyDescent="0.25">
      <c r="A831" s="67"/>
      <c r="B831" s="51" t="s">
        <v>831</v>
      </c>
      <c r="C831" s="35">
        <v>4</v>
      </c>
      <c r="D831" s="55">
        <v>19.790199999999999</v>
      </c>
      <c r="E831" s="128">
        <v>666</v>
      </c>
      <c r="F831" s="125">
        <v>247290</v>
      </c>
      <c r="G831" s="41">
        <v>100</v>
      </c>
      <c r="H831" s="50">
        <f t="shared" si="145"/>
        <v>247290</v>
      </c>
      <c r="I831" s="10">
        <f t="shared" si="144"/>
        <v>0</v>
      </c>
      <c r="J831" s="10">
        <f t="shared" si="146"/>
        <v>371.30630630630628</v>
      </c>
      <c r="K831" s="10">
        <f t="shared" si="147"/>
        <v>606.5379430527521</v>
      </c>
      <c r="L831" s="10">
        <f t="shared" si="148"/>
        <v>870692.02354788186</v>
      </c>
      <c r="M831" s="10"/>
      <c r="N831" s="72">
        <f t="shared" si="149"/>
        <v>870692.02354788186</v>
      </c>
    </row>
    <row r="832" spans="1:14" x14ac:dyDescent="0.25">
      <c r="A832" s="67"/>
      <c r="B832" s="51" t="s">
        <v>575</v>
      </c>
      <c r="C832" s="35">
        <v>4</v>
      </c>
      <c r="D832" s="55">
        <v>35.491299999999995</v>
      </c>
      <c r="E832" s="128">
        <v>3280</v>
      </c>
      <c r="F832" s="125">
        <v>702460</v>
      </c>
      <c r="G832" s="41">
        <v>100</v>
      </c>
      <c r="H832" s="50">
        <f t="shared" si="145"/>
        <v>702460</v>
      </c>
      <c r="I832" s="10">
        <f t="shared" si="144"/>
        <v>0</v>
      </c>
      <c r="J832" s="10">
        <f t="shared" si="146"/>
        <v>214.16463414634146</v>
      </c>
      <c r="K832" s="10">
        <f t="shared" si="147"/>
        <v>763.67961521271695</v>
      </c>
      <c r="L832" s="10">
        <f t="shared" si="148"/>
        <v>1452817.9184519744</v>
      </c>
      <c r="M832" s="10"/>
      <c r="N832" s="72">
        <f t="shared" si="149"/>
        <v>1452817.9184519744</v>
      </c>
    </row>
    <row r="833" spans="1:14" x14ac:dyDescent="0.25">
      <c r="A833" s="67"/>
      <c r="B833" s="51" t="s">
        <v>576</v>
      </c>
      <c r="C833" s="35">
        <v>4</v>
      </c>
      <c r="D833" s="55">
        <v>14.1394</v>
      </c>
      <c r="E833" s="128">
        <v>657</v>
      </c>
      <c r="F833" s="125">
        <v>325040</v>
      </c>
      <c r="G833" s="41">
        <v>100</v>
      </c>
      <c r="H833" s="50">
        <f t="shared" si="145"/>
        <v>325040</v>
      </c>
      <c r="I833" s="10">
        <f t="shared" si="144"/>
        <v>0</v>
      </c>
      <c r="J833" s="10">
        <f t="shared" si="146"/>
        <v>494.73363774733639</v>
      </c>
      <c r="K833" s="10">
        <f t="shared" si="147"/>
        <v>483.11061161172199</v>
      </c>
      <c r="L833" s="10">
        <f t="shared" si="148"/>
        <v>704174.8260383429</v>
      </c>
      <c r="M833" s="10"/>
      <c r="N833" s="72">
        <f t="shared" si="149"/>
        <v>704174.8260383429</v>
      </c>
    </row>
    <row r="834" spans="1:14" x14ac:dyDescent="0.25">
      <c r="A834" s="67"/>
      <c r="B834" s="51" t="s">
        <v>832</v>
      </c>
      <c r="C834" s="35">
        <v>4</v>
      </c>
      <c r="D834" s="55">
        <v>16.197300000000002</v>
      </c>
      <c r="E834" s="128">
        <v>786</v>
      </c>
      <c r="F834" s="125">
        <v>147100</v>
      </c>
      <c r="G834" s="41">
        <v>100</v>
      </c>
      <c r="H834" s="50">
        <f t="shared" si="145"/>
        <v>147100</v>
      </c>
      <c r="I834" s="10">
        <f t="shared" si="144"/>
        <v>0</v>
      </c>
      <c r="J834" s="10">
        <f t="shared" si="146"/>
        <v>187.1501272264631</v>
      </c>
      <c r="K834" s="10">
        <f t="shared" si="147"/>
        <v>790.69412213259534</v>
      </c>
      <c r="L834" s="10">
        <f t="shared" si="148"/>
        <v>1089777.0232626465</v>
      </c>
      <c r="M834" s="10"/>
      <c r="N834" s="72">
        <f t="shared" si="149"/>
        <v>1089777.0232626465</v>
      </c>
    </row>
    <row r="835" spans="1:14" x14ac:dyDescent="0.25">
      <c r="A835" s="67"/>
      <c r="B835" s="51" t="s">
        <v>577</v>
      </c>
      <c r="C835" s="35">
        <v>4</v>
      </c>
      <c r="D835" s="55">
        <v>31.064299999999999</v>
      </c>
      <c r="E835" s="128">
        <v>3502</v>
      </c>
      <c r="F835" s="125">
        <v>1152550</v>
      </c>
      <c r="G835" s="41">
        <v>100</v>
      </c>
      <c r="H835" s="50">
        <f t="shared" si="145"/>
        <v>1152550</v>
      </c>
      <c r="I835" s="10">
        <f t="shared" si="144"/>
        <v>0</v>
      </c>
      <c r="J835" s="10">
        <f t="shared" si="146"/>
        <v>329.11193603655056</v>
      </c>
      <c r="K835" s="10">
        <f t="shared" si="147"/>
        <v>648.73231332250782</v>
      </c>
      <c r="L835" s="10">
        <f t="shared" si="148"/>
        <v>1330802.2480208999</v>
      </c>
      <c r="M835" s="10"/>
      <c r="N835" s="72">
        <f t="shared" si="149"/>
        <v>1330802.2480208999</v>
      </c>
    </row>
    <row r="836" spans="1:14" x14ac:dyDescent="0.25">
      <c r="A836" s="67"/>
      <c r="B836" s="51" t="s">
        <v>578</v>
      </c>
      <c r="C836" s="35">
        <v>4</v>
      </c>
      <c r="D836" s="55">
        <v>30.640700000000002</v>
      </c>
      <c r="E836" s="128">
        <v>968</v>
      </c>
      <c r="F836" s="125">
        <v>377630</v>
      </c>
      <c r="G836" s="41">
        <v>100</v>
      </c>
      <c r="H836" s="50">
        <f t="shared" si="145"/>
        <v>377630</v>
      </c>
      <c r="I836" s="10">
        <f t="shared" si="144"/>
        <v>0</v>
      </c>
      <c r="J836" s="10">
        <f t="shared" si="146"/>
        <v>390.11363636363637</v>
      </c>
      <c r="K836" s="10">
        <f t="shared" si="147"/>
        <v>587.73061299542201</v>
      </c>
      <c r="L836" s="10">
        <f t="shared" si="148"/>
        <v>927035.90157039359</v>
      </c>
      <c r="M836" s="10"/>
      <c r="N836" s="72">
        <f t="shared" si="149"/>
        <v>927035.90157039359</v>
      </c>
    </row>
    <row r="837" spans="1:14" x14ac:dyDescent="0.25">
      <c r="A837" s="67"/>
      <c r="B837" s="51" t="s">
        <v>579</v>
      </c>
      <c r="C837" s="35">
        <v>4</v>
      </c>
      <c r="D837" s="55">
        <v>22.068200000000001</v>
      </c>
      <c r="E837" s="128">
        <v>1402</v>
      </c>
      <c r="F837" s="125">
        <v>309280</v>
      </c>
      <c r="G837" s="41">
        <v>100</v>
      </c>
      <c r="H837" s="50">
        <f t="shared" si="145"/>
        <v>309280</v>
      </c>
      <c r="I837" s="10">
        <f t="shared" si="144"/>
        <v>0</v>
      </c>
      <c r="J837" s="10">
        <f t="shared" si="146"/>
        <v>220.59914407988589</v>
      </c>
      <c r="K837" s="10">
        <f t="shared" si="147"/>
        <v>757.24510527917255</v>
      </c>
      <c r="L837" s="10">
        <f t="shared" si="148"/>
        <v>1151964.1610006273</v>
      </c>
      <c r="M837" s="10"/>
      <c r="N837" s="72">
        <f t="shared" si="149"/>
        <v>1151964.1610006273</v>
      </c>
    </row>
    <row r="838" spans="1:14" x14ac:dyDescent="0.25">
      <c r="A838" s="67"/>
      <c r="B838" s="51" t="s">
        <v>833</v>
      </c>
      <c r="C838" s="35">
        <v>4</v>
      </c>
      <c r="D838" s="55">
        <v>28.941500000000001</v>
      </c>
      <c r="E838" s="128">
        <v>1173</v>
      </c>
      <c r="F838" s="125">
        <v>670300</v>
      </c>
      <c r="G838" s="41">
        <v>100</v>
      </c>
      <c r="H838" s="50">
        <f t="shared" si="145"/>
        <v>670300</v>
      </c>
      <c r="I838" s="10">
        <f t="shared" si="144"/>
        <v>0</v>
      </c>
      <c r="J838" s="10">
        <f t="shared" si="146"/>
        <v>571.44075021312869</v>
      </c>
      <c r="K838" s="10">
        <f t="shared" si="147"/>
        <v>406.40349914592969</v>
      </c>
      <c r="L838" s="10">
        <f t="shared" si="148"/>
        <v>734630.47831096186</v>
      </c>
      <c r="M838" s="10"/>
      <c r="N838" s="72">
        <f t="shared" si="149"/>
        <v>734630.47831096186</v>
      </c>
    </row>
    <row r="839" spans="1:14" x14ac:dyDescent="0.25">
      <c r="A839" s="67"/>
      <c r="B839" s="51" t="s">
        <v>884</v>
      </c>
      <c r="C839" s="35">
        <v>3</v>
      </c>
      <c r="D839" s="55">
        <v>13.119700000000002</v>
      </c>
      <c r="E839" s="128">
        <v>34456</v>
      </c>
      <c r="F839" s="125">
        <v>49814060</v>
      </c>
      <c r="G839" s="41">
        <v>50</v>
      </c>
      <c r="H839" s="50">
        <f t="shared" si="145"/>
        <v>24907030</v>
      </c>
      <c r="I839" s="10">
        <f t="shared" si="144"/>
        <v>24907030</v>
      </c>
      <c r="J839" s="10">
        <f t="shared" si="146"/>
        <v>1445.7296261899235</v>
      </c>
      <c r="K839" s="10">
        <f t="shared" si="147"/>
        <v>-467.88537683086508</v>
      </c>
      <c r="L839" s="10">
        <f t="shared" si="148"/>
        <v>4542171.6408120915</v>
      </c>
      <c r="M839" s="10"/>
      <c r="N839" s="72">
        <f t="shared" si="149"/>
        <v>4542171.6408120915</v>
      </c>
    </row>
    <row r="840" spans="1:14" x14ac:dyDescent="0.25">
      <c r="A840" s="67"/>
      <c r="B840" s="51" t="s">
        <v>834</v>
      </c>
      <c r="C840" s="35">
        <v>4</v>
      </c>
      <c r="D840" s="55">
        <v>19.7392</v>
      </c>
      <c r="E840" s="128">
        <v>1372</v>
      </c>
      <c r="F840" s="125">
        <v>667970</v>
      </c>
      <c r="G840" s="41">
        <v>100</v>
      </c>
      <c r="H840" s="50">
        <f t="shared" si="145"/>
        <v>667970</v>
      </c>
      <c r="I840" s="10">
        <f t="shared" si="144"/>
        <v>0</v>
      </c>
      <c r="J840" s="10">
        <f t="shared" si="146"/>
        <v>486.85860058309038</v>
      </c>
      <c r="K840" s="10">
        <f t="shared" si="147"/>
        <v>490.985648775968</v>
      </c>
      <c r="L840" s="10">
        <f t="shared" si="148"/>
        <v>826851.6826120941</v>
      </c>
      <c r="M840" s="10"/>
      <c r="N840" s="72">
        <f t="shared" si="149"/>
        <v>826851.6826120941</v>
      </c>
    </row>
    <row r="841" spans="1:14" x14ac:dyDescent="0.25">
      <c r="A841" s="67"/>
      <c r="B841" s="51" t="s">
        <v>580</v>
      </c>
      <c r="C841" s="35">
        <v>4</v>
      </c>
      <c r="D841" s="55">
        <v>15.2705</v>
      </c>
      <c r="E841" s="128">
        <v>947</v>
      </c>
      <c r="F841" s="125">
        <v>513300</v>
      </c>
      <c r="G841" s="41">
        <v>100</v>
      </c>
      <c r="H841" s="50">
        <f t="shared" si="145"/>
        <v>513300</v>
      </c>
      <c r="I841" s="10">
        <f t="shared" si="144"/>
        <v>0</v>
      </c>
      <c r="J841" s="10">
        <f t="shared" si="146"/>
        <v>542.02745512143611</v>
      </c>
      <c r="K841" s="10">
        <f t="shared" si="147"/>
        <v>435.81679423762228</v>
      </c>
      <c r="L841" s="10">
        <f t="shared" si="148"/>
        <v>690512.98575764673</v>
      </c>
      <c r="M841" s="10"/>
      <c r="N841" s="72">
        <f t="shared" si="149"/>
        <v>690512.98575764673</v>
      </c>
    </row>
    <row r="842" spans="1:14" x14ac:dyDescent="0.25">
      <c r="A842" s="67"/>
      <c r="B842" s="51" t="s">
        <v>835</v>
      </c>
      <c r="C842" s="35">
        <v>4</v>
      </c>
      <c r="D842" s="55">
        <v>44.109200000000001</v>
      </c>
      <c r="E842" s="128">
        <v>1689</v>
      </c>
      <c r="F842" s="125">
        <v>471230</v>
      </c>
      <c r="G842" s="41">
        <v>100</v>
      </c>
      <c r="H842" s="50">
        <f t="shared" si="145"/>
        <v>471230</v>
      </c>
      <c r="I842" s="10">
        <f t="shared" si="144"/>
        <v>0</v>
      </c>
      <c r="J842" s="10">
        <f t="shared" si="146"/>
        <v>278.99940793368859</v>
      </c>
      <c r="K842" s="10">
        <f t="shared" si="147"/>
        <v>698.84484142536985</v>
      </c>
      <c r="L842" s="10">
        <f t="shared" si="148"/>
        <v>1200100.7634499858</v>
      </c>
      <c r="M842" s="10"/>
      <c r="N842" s="72">
        <f t="shared" si="149"/>
        <v>1200100.7634499858</v>
      </c>
    </row>
    <row r="843" spans="1:14" x14ac:dyDescent="0.25">
      <c r="A843" s="67"/>
      <c r="B843" s="51" t="s">
        <v>581</v>
      </c>
      <c r="C843" s="35">
        <v>4</v>
      </c>
      <c r="D843" s="55">
        <v>12.614799999999999</v>
      </c>
      <c r="E843" s="128">
        <v>892</v>
      </c>
      <c r="F843" s="125">
        <v>296110</v>
      </c>
      <c r="G843" s="41">
        <v>100</v>
      </c>
      <c r="H843" s="50">
        <f t="shared" si="145"/>
        <v>296110</v>
      </c>
      <c r="I843" s="10">
        <f t="shared" si="144"/>
        <v>0</v>
      </c>
      <c r="J843" s="10">
        <f t="shared" si="146"/>
        <v>331.96188340807174</v>
      </c>
      <c r="K843" s="10">
        <f t="shared" si="147"/>
        <v>645.8823659509867</v>
      </c>
      <c r="L843" s="10">
        <f t="shared" si="148"/>
        <v>920580.58156745904</v>
      </c>
      <c r="M843" s="10"/>
      <c r="N843" s="72">
        <f t="shared" si="149"/>
        <v>920580.58156745904</v>
      </c>
    </row>
    <row r="844" spans="1:14" x14ac:dyDescent="0.25">
      <c r="A844" s="67"/>
      <c r="B844" s="51" t="s">
        <v>582</v>
      </c>
      <c r="C844" s="35">
        <v>4</v>
      </c>
      <c r="D844" s="55">
        <v>34.076799999999999</v>
      </c>
      <c r="E844" s="128">
        <v>2413</v>
      </c>
      <c r="F844" s="125">
        <v>1596080</v>
      </c>
      <c r="G844" s="41">
        <v>100</v>
      </c>
      <c r="H844" s="50">
        <f t="shared" si="145"/>
        <v>1596080</v>
      </c>
      <c r="I844" s="10">
        <f t="shared" si="144"/>
        <v>0</v>
      </c>
      <c r="J844" s="10">
        <f t="shared" si="146"/>
        <v>661.45047658516364</v>
      </c>
      <c r="K844" s="10">
        <f t="shared" si="147"/>
        <v>316.39377277389474</v>
      </c>
      <c r="L844" s="10">
        <f t="shared" si="148"/>
        <v>809123.68196456321</v>
      </c>
      <c r="M844" s="10"/>
      <c r="N844" s="72">
        <f t="shared" si="149"/>
        <v>809123.68196456321</v>
      </c>
    </row>
    <row r="845" spans="1:14" x14ac:dyDescent="0.25">
      <c r="A845" s="67"/>
      <c r="B845" s="51" t="s">
        <v>583</v>
      </c>
      <c r="C845" s="35">
        <v>4</v>
      </c>
      <c r="D845" s="55">
        <v>44.233499999999999</v>
      </c>
      <c r="E845" s="128">
        <v>2209</v>
      </c>
      <c r="F845" s="125">
        <v>385360</v>
      </c>
      <c r="G845" s="41">
        <v>100</v>
      </c>
      <c r="H845" s="50">
        <f t="shared" si="145"/>
        <v>385360</v>
      </c>
      <c r="I845" s="10">
        <f t="shared" si="144"/>
        <v>0</v>
      </c>
      <c r="J845" s="10">
        <f t="shared" si="146"/>
        <v>174.44997736532369</v>
      </c>
      <c r="K845" s="10">
        <f t="shared" si="147"/>
        <v>803.39427199373472</v>
      </c>
      <c r="L845" s="10">
        <f t="shared" si="148"/>
        <v>1391216.0541743119</v>
      </c>
      <c r="M845" s="10"/>
      <c r="N845" s="72">
        <f t="shared" si="149"/>
        <v>1391216.0541743119</v>
      </c>
    </row>
    <row r="846" spans="1:14" x14ac:dyDescent="0.25">
      <c r="A846" s="67"/>
      <c r="B846" s="51" t="s">
        <v>584</v>
      </c>
      <c r="C846" s="35">
        <v>4</v>
      </c>
      <c r="D846" s="55">
        <v>59.642499999999998</v>
      </c>
      <c r="E846" s="128">
        <v>3124</v>
      </c>
      <c r="F846" s="125">
        <v>1526330</v>
      </c>
      <c r="G846" s="41">
        <v>100</v>
      </c>
      <c r="H846" s="50">
        <f t="shared" si="145"/>
        <v>1526330</v>
      </c>
      <c r="I846" s="10">
        <f t="shared" si="144"/>
        <v>0</v>
      </c>
      <c r="J846" s="10">
        <f t="shared" si="146"/>
        <v>488.58194622279132</v>
      </c>
      <c r="K846" s="10">
        <f t="shared" si="147"/>
        <v>489.26230313626706</v>
      </c>
      <c r="L846" s="10">
        <f t="shared" si="148"/>
        <v>1196965.2378537003</v>
      </c>
      <c r="M846" s="10"/>
      <c r="N846" s="72">
        <f t="shared" si="149"/>
        <v>1196965.2378537003</v>
      </c>
    </row>
    <row r="847" spans="1:14" x14ac:dyDescent="0.25">
      <c r="A847" s="67"/>
      <c r="B847" s="51" t="s">
        <v>585</v>
      </c>
      <c r="C847" s="35">
        <v>4</v>
      </c>
      <c r="D847" s="55">
        <v>41.119700000000002</v>
      </c>
      <c r="E847" s="128">
        <v>1687</v>
      </c>
      <c r="F847" s="125">
        <v>568830</v>
      </c>
      <c r="G847" s="41">
        <v>100</v>
      </c>
      <c r="H847" s="50">
        <f t="shared" si="145"/>
        <v>568830</v>
      </c>
      <c r="I847" s="10">
        <f t="shared" si="144"/>
        <v>0</v>
      </c>
      <c r="J847" s="10">
        <f t="shared" si="146"/>
        <v>337.18435091879076</v>
      </c>
      <c r="K847" s="10">
        <f t="shared" si="147"/>
        <v>640.65989844026763</v>
      </c>
      <c r="L847" s="10">
        <f t="shared" si="148"/>
        <v>1120723.603473396</v>
      </c>
      <c r="M847" s="10"/>
      <c r="N847" s="72">
        <f t="shared" si="149"/>
        <v>1120723.603473396</v>
      </c>
    </row>
    <row r="848" spans="1:14" x14ac:dyDescent="0.25">
      <c r="A848" s="67"/>
      <c r="B848" s="51" t="s">
        <v>586</v>
      </c>
      <c r="C848" s="35">
        <v>4</v>
      </c>
      <c r="D848" s="55">
        <v>15.3706</v>
      </c>
      <c r="E848" s="128">
        <v>1827</v>
      </c>
      <c r="F848" s="125">
        <v>718300</v>
      </c>
      <c r="G848" s="41">
        <v>100</v>
      </c>
      <c r="H848" s="50">
        <f t="shared" si="145"/>
        <v>718300</v>
      </c>
      <c r="I848" s="10">
        <f t="shared" si="144"/>
        <v>0</v>
      </c>
      <c r="J848" s="10">
        <f t="shared" si="146"/>
        <v>393.15818281335521</v>
      </c>
      <c r="K848" s="10">
        <f t="shared" si="147"/>
        <v>584.68606654570317</v>
      </c>
      <c r="L848" s="10">
        <f t="shared" si="148"/>
        <v>980574.8427121992</v>
      </c>
      <c r="M848" s="10"/>
      <c r="N848" s="72">
        <f t="shared" si="149"/>
        <v>980574.8427121992</v>
      </c>
    </row>
    <row r="849" spans="1:14" x14ac:dyDescent="0.25">
      <c r="A849" s="67"/>
      <c r="B849" s="51" t="s">
        <v>836</v>
      </c>
      <c r="C849" s="35">
        <v>4</v>
      </c>
      <c r="D849" s="55">
        <v>18.966699999999999</v>
      </c>
      <c r="E849" s="128">
        <v>2022</v>
      </c>
      <c r="F849" s="125">
        <v>514790</v>
      </c>
      <c r="G849" s="41">
        <v>100</v>
      </c>
      <c r="H849" s="50">
        <f t="shared" si="145"/>
        <v>514790</v>
      </c>
      <c r="I849" s="10">
        <f t="shared" si="144"/>
        <v>0</v>
      </c>
      <c r="J849" s="10">
        <f t="shared" si="146"/>
        <v>254.59446092977251</v>
      </c>
      <c r="K849" s="10">
        <f t="shared" si="147"/>
        <v>723.2497884292859</v>
      </c>
      <c r="L849" s="10">
        <f t="shared" si="148"/>
        <v>1181746.6442689067</v>
      </c>
      <c r="M849" s="10"/>
      <c r="N849" s="72">
        <f t="shared" si="149"/>
        <v>1181746.6442689067</v>
      </c>
    </row>
    <row r="850" spans="1:14" x14ac:dyDescent="0.25">
      <c r="A850" s="67"/>
      <c r="B850" s="4"/>
      <c r="C850" s="4"/>
      <c r="D850" s="55">
        <v>0</v>
      </c>
      <c r="E850" s="130"/>
      <c r="F850" s="73"/>
      <c r="G850" s="41"/>
      <c r="H850" s="73"/>
      <c r="I850" s="74"/>
      <c r="J850" s="74"/>
      <c r="K850" s="10"/>
      <c r="L850" s="10"/>
      <c r="M850" s="10"/>
      <c r="N850" s="72"/>
    </row>
    <row r="851" spans="1:14" x14ac:dyDescent="0.25">
      <c r="A851" s="70" t="s">
        <v>587</v>
      </c>
      <c r="B851" s="43" t="s">
        <v>2</v>
      </c>
      <c r="C851" s="44"/>
      <c r="D851" s="3">
        <v>729.1185999999999</v>
      </c>
      <c r="E851" s="131">
        <f>E852</f>
        <v>86042</v>
      </c>
      <c r="F851" s="37">
        <v>0</v>
      </c>
      <c r="G851" s="41"/>
      <c r="H851" s="37">
        <f>H853</f>
        <v>7532440</v>
      </c>
      <c r="I851" s="8">
        <f>I853</f>
        <v>-7532440</v>
      </c>
      <c r="J851" s="8"/>
      <c r="K851" s="10"/>
      <c r="L851" s="10"/>
      <c r="M851" s="9">
        <f>M853</f>
        <v>42321684.259504437</v>
      </c>
      <c r="N851" s="68">
        <f t="shared" si="149"/>
        <v>42321684.259504437</v>
      </c>
    </row>
    <row r="852" spans="1:14" x14ac:dyDescent="0.25">
      <c r="A852" s="70" t="s">
        <v>587</v>
      </c>
      <c r="B852" s="43" t="s">
        <v>3</v>
      </c>
      <c r="C852" s="44"/>
      <c r="D852" s="3">
        <v>729.1185999999999</v>
      </c>
      <c r="E852" s="131">
        <f>SUM(E854:E880)</f>
        <v>86042</v>
      </c>
      <c r="F852" s="37">
        <f>SUM(F854:F880)</f>
        <v>56256010</v>
      </c>
      <c r="G852" s="41"/>
      <c r="H852" s="37">
        <f>SUM(H854:H880)</f>
        <v>41191130</v>
      </c>
      <c r="I852" s="8">
        <f>SUM(I854:I880)</f>
        <v>15064880</v>
      </c>
      <c r="J852" s="8"/>
      <c r="K852" s="10"/>
      <c r="L852" s="8">
        <f>SUM(L854:L880)</f>
        <v>32750913.77561434</v>
      </c>
      <c r="M852" s="10"/>
      <c r="N852" s="68">
        <f t="shared" si="149"/>
        <v>32750913.77561434</v>
      </c>
    </row>
    <row r="853" spans="1:14" x14ac:dyDescent="0.25">
      <c r="A853" s="67"/>
      <c r="B853" s="51" t="s">
        <v>26</v>
      </c>
      <c r="C853" s="35">
        <v>2</v>
      </c>
      <c r="D853" s="55">
        <v>0</v>
      </c>
      <c r="E853" s="134"/>
      <c r="F853" s="50">
        <v>0</v>
      </c>
      <c r="G853" s="41">
        <v>25</v>
      </c>
      <c r="H853" s="50">
        <f>F874*G853/100</f>
        <v>7532440</v>
      </c>
      <c r="I853" s="10">
        <f t="shared" ref="I853:I880" si="150">F853-H853</f>
        <v>-7532440</v>
      </c>
      <c r="J853" s="10"/>
      <c r="K853" s="10"/>
      <c r="L853" s="10"/>
      <c r="M853" s="10">
        <f>($L$7*$L$8*E851/$L$10)+($L$7*$L$9*D851/$L$11)</f>
        <v>42321684.259504437</v>
      </c>
      <c r="N853" s="72">
        <f t="shared" si="149"/>
        <v>42321684.259504437</v>
      </c>
    </row>
    <row r="854" spans="1:14" x14ac:dyDescent="0.25">
      <c r="A854" s="67"/>
      <c r="B854" s="51" t="s">
        <v>588</v>
      </c>
      <c r="C854" s="35">
        <v>4</v>
      </c>
      <c r="D854" s="55">
        <v>6.8285999999999998</v>
      </c>
      <c r="E854" s="128">
        <v>1813</v>
      </c>
      <c r="F854" s="125">
        <v>747240</v>
      </c>
      <c r="G854" s="41">
        <v>100</v>
      </c>
      <c r="H854" s="50">
        <f t="shared" ref="H854:H880" si="151">F854*G854/100</f>
        <v>747240</v>
      </c>
      <c r="I854" s="10">
        <f t="shared" si="150"/>
        <v>0</v>
      </c>
      <c r="J854" s="10">
        <f t="shared" ref="J854:J880" si="152">F854/E854</f>
        <v>412.15664644236074</v>
      </c>
      <c r="K854" s="10">
        <f t="shared" ref="K854:K880" si="153">$J$11*$J$19-J854</f>
        <v>565.68760291669764</v>
      </c>
      <c r="L854" s="10">
        <f t="shared" ref="L854:L880" si="154">IF(K854&gt;0,$J$7*$J$8*(K854/$K$19),0)+$J$7*$J$9*(E854/$E$19)+$J$7*$J$10*(D854/$D$19)</f>
        <v>925691.89012191095</v>
      </c>
      <c r="M854" s="10"/>
      <c r="N854" s="72">
        <f t="shared" si="149"/>
        <v>925691.89012191095</v>
      </c>
    </row>
    <row r="855" spans="1:14" x14ac:dyDescent="0.25">
      <c r="A855" s="67"/>
      <c r="B855" s="51" t="s">
        <v>589</v>
      </c>
      <c r="C855" s="35">
        <v>4</v>
      </c>
      <c r="D855" s="55">
        <v>62.403199999999998</v>
      </c>
      <c r="E855" s="128">
        <v>2334</v>
      </c>
      <c r="F855" s="125">
        <v>714690</v>
      </c>
      <c r="G855" s="41">
        <v>100</v>
      </c>
      <c r="H855" s="50">
        <f t="shared" si="151"/>
        <v>714690</v>
      </c>
      <c r="I855" s="10">
        <f t="shared" si="150"/>
        <v>0</v>
      </c>
      <c r="J855" s="10">
        <f t="shared" si="152"/>
        <v>306.20822622107971</v>
      </c>
      <c r="K855" s="10">
        <f t="shared" si="153"/>
        <v>671.63602313797867</v>
      </c>
      <c r="L855" s="10">
        <f t="shared" si="154"/>
        <v>1318103.5011429419</v>
      </c>
      <c r="M855" s="10"/>
      <c r="N855" s="72">
        <f t="shared" si="149"/>
        <v>1318103.5011429419</v>
      </c>
    </row>
    <row r="856" spans="1:14" x14ac:dyDescent="0.25">
      <c r="A856" s="67"/>
      <c r="B856" s="51" t="s">
        <v>590</v>
      </c>
      <c r="C856" s="35">
        <v>4</v>
      </c>
      <c r="D856" s="55">
        <v>7.9661999999999997</v>
      </c>
      <c r="E856" s="128">
        <v>978</v>
      </c>
      <c r="F856" s="125">
        <v>92900</v>
      </c>
      <c r="G856" s="41">
        <v>100</v>
      </c>
      <c r="H856" s="50">
        <f t="shared" si="151"/>
        <v>92900</v>
      </c>
      <c r="I856" s="10">
        <f t="shared" si="150"/>
        <v>0</v>
      </c>
      <c r="J856" s="10">
        <f t="shared" si="152"/>
        <v>94.989775051124738</v>
      </c>
      <c r="K856" s="10">
        <f t="shared" si="153"/>
        <v>882.85447430793363</v>
      </c>
      <c r="L856" s="10">
        <f t="shared" si="154"/>
        <v>1193482.9852948696</v>
      </c>
      <c r="M856" s="10"/>
      <c r="N856" s="72">
        <f t="shared" si="149"/>
        <v>1193482.9852948696</v>
      </c>
    </row>
    <row r="857" spans="1:14" x14ac:dyDescent="0.25">
      <c r="A857" s="67"/>
      <c r="B857" s="51" t="s">
        <v>591</v>
      </c>
      <c r="C857" s="35">
        <v>4</v>
      </c>
      <c r="D857" s="55">
        <v>47.315699999999993</v>
      </c>
      <c r="E857" s="128">
        <v>2260</v>
      </c>
      <c r="F857" s="125">
        <v>609580</v>
      </c>
      <c r="G857" s="41">
        <v>100</v>
      </c>
      <c r="H857" s="50">
        <f t="shared" si="151"/>
        <v>609580</v>
      </c>
      <c r="I857" s="10">
        <f t="shared" si="150"/>
        <v>0</v>
      </c>
      <c r="J857" s="10">
        <f t="shared" si="152"/>
        <v>269.72566371681415</v>
      </c>
      <c r="K857" s="10">
        <f t="shared" si="153"/>
        <v>708.11858564224417</v>
      </c>
      <c r="L857" s="10">
        <f t="shared" si="154"/>
        <v>1297023.7484189286</v>
      </c>
      <c r="M857" s="10"/>
      <c r="N857" s="72">
        <f t="shared" si="149"/>
        <v>1297023.7484189286</v>
      </c>
    </row>
    <row r="858" spans="1:14" x14ac:dyDescent="0.25">
      <c r="A858" s="67"/>
      <c r="B858" s="51" t="s">
        <v>837</v>
      </c>
      <c r="C858" s="35">
        <v>4</v>
      </c>
      <c r="D858" s="55">
        <v>29.9498</v>
      </c>
      <c r="E858" s="128">
        <v>6435</v>
      </c>
      <c r="F858" s="125">
        <v>5533560</v>
      </c>
      <c r="G858" s="41">
        <v>100</v>
      </c>
      <c r="H858" s="50">
        <f t="shared" si="151"/>
        <v>5533560</v>
      </c>
      <c r="I858" s="10">
        <f t="shared" si="150"/>
        <v>0</v>
      </c>
      <c r="J858" s="10">
        <f t="shared" si="152"/>
        <v>859.91608391608395</v>
      </c>
      <c r="K858" s="10">
        <f t="shared" si="153"/>
        <v>117.92816544297443</v>
      </c>
      <c r="L858" s="10">
        <f t="shared" si="154"/>
        <v>1085794.581036665</v>
      </c>
      <c r="M858" s="10"/>
      <c r="N858" s="72">
        <f t="shared" si="149"/>
        <v>1085794.581036665</v>
      </c>
    </row>
    <row r="859" spans="1:14" x14ac:dyDescent="0.25">
      <c r="A859" s="67"/>
      <c r="B859" s="51" t="s">
        <v>592</v>
      </c>
      <c r="C859" s="35">
        <v>4</v>
      </c>
      <c r="D859" s="55">
        <v>18.782299999999999</v>
      </c>
      <c r="E859" s="128">
        <v>1041</v>
      </c>
      <c r="F859" s="125">
        <v>310150</v>
      </c>
      <c r="G859" s="41">
        <v>100</v>
      </c>
      <c r="H859" s="50">
        <f t="shared" si="151"/>
        <v>310150</v>
      </c>
      <c r="I859" s="10">
        <f t="shared" si="150"/>
        <v>0</v>
      </c>
      <c r="J859" s="10">
        <f t="shared" si="152"/>
        <v>297.93467819404418</v>
      </c>
      <c r="K859" s="10">
        <f t="shared" si="153"/>
        <v>679.9095711650142</v>
      </c>
      <c r="L859" s="10">
        <f t="shared" si="154"/>
        <v>1002187.7406866811</v>
      </c>
      <c r="M859" s="10"/>
      <c r="N859" s="72">
        <f t="shared" si="149"/>
        <v>1002187.7406866811</v>
      </c>
    </row>
    <row r="860" spans="1:14" x14ac:dyDescent="0.25">
      <c r="A860" s="67"/>
      <c r="B860" s="51" t="s">
        <v>593</v>
      </c>
      <c r="C860" s="35">
        <v>4</v>
      </c>
      <c r="D860" s="55">
        <v>19.1768</v>
      </c>
      <c r="E860" s="128">
        <v>2783</v>
      </c>
      <c r="F860" s="125">
        <v>415210</v>
      </c>
      <c r="G860" s="41">
        <v>100</v>
      </c>
      <c r="H860" s="50">
        <f t="shared" si="151"/>
        <v>415210</v>
      </c>
      <c r="I860" s="10">
        <f t="shared" si="150"/>
        <v>0</v>
      </c>
      <c r="J860" s="10">
        <f t="shared" si="152"/>
        <v>149.19511318720805</v>
      </c>
      <c r="K860" s="10">
        <f t="shared" si="153"/>
        <v>828.64913617185039</v>
      </c>
      <c r="L860" s="10">
        <f t="shared" si="154"/>
        <v>1405608.9002520167</v>
      </c>
      <c r="M860" s="10"/>
      <c r="N860" s="72">
        <f t="shared" si="149"/>
        <v>1405608.9002520167</v>
      </c>
    </row>
    <row r="861" spans="1:14" x14ac:dyDescent="0.25">
      <c r="A861" s="67"/>
      <c r="B861" s="51" t="s">
        <v>594</v>
      </c>
      <c r="C861" s="35">
        <v>4</v>
      </c>
      <c r="D861" s="55">
        <v>12.482899999999999</v>
      </c>
      <c r="E861" s="128">
        <v>1234</v>
      </c>
      <c r="F861" s="125">
        <v>229780</v>
      </c>
      <c r="G861" s="41">
        <v>100</v>
      </c>
      <c r="H861" s="50">
        <f t="shared" si="151"/>
        <v>229780</v>
      </c>
      <c r="I861" s="10">
        <f t="shared" si="150"/>
        <v>0</v>
      </c>
      <c r="J861" s="10">
        <f t="shared" si="152"/>
        <v>186.20745542949757</v>
      </c>
      <c r="K861" s="10">
        <f t="shared" si="153"/>
        <v>791.63679392956078</v>
      </c>
      <c r="L861" s="10">
        <f t="shared" si="154"/>
        <v>1135963.2410135565</v>
      </c>
      <c r="M861" s="10"/>
      <c r="N861" s="72">
        <f t="shared" si="149"/>
        <v>1135963.2410135565</v>
      </c>
    </row>
    <row r="862" spans="1:14" x14ac:dyDescent="0.25">
      <c r="A862" s="67"/>
      <c r="B862" s="51" t="s">
        <v>595</v>
      </c>
      <c r="C862" s="35">
        <v>4</v>
      </c>
      <c r="D862" s="55">
        <v>7.8385999999999996</v>
      </c>
      <c r="E862" s="128">
        <v>708</v>
      </c>
      <c r="F862" s="125">
        <v>293860</v>
      </c>
      <c r="G862" s="41">
        <v>100</v>
      </c>
      <c r="H862" s="50">
        <f t="shared" si="151"/>
        <v>293860</v>
      </c>
      <c r="I862" s="10">
        <f t="shared" si="150"/>
        <v>0</v>
      </c>
      <c r="J862" s="10">
        <f t="shared" si="152"/>
        <v>415.05649717514126</v>
      </c>
      <c r="K862" s="10">
        <f t="shared" si="153"/>
        <v>562.78775218391706</v>
      </c>
      <c r="L862" s="10">
        <f t="shared" si="154"/>
        <v>781766.17295800301</v>
      </c>
      <c r="M862" s="10"/>
      <c r="N862" s="72">
        <f t="shared" si="149"/>
        <v>781766.17295800301</v>
      </c>
    </row>
    <row r="863" spans="1:14" x14ac:dyDescent="0.25">
      <c r="A863" s="67"/>
      <c r="B863" s="51" t="s">
        <v>596</v>
      </c>
      <c r="C863" s="35">
        <v>4</v>
      </c>
      <c r="D863" s="55">
        <v>92.682900000000004</v>
      </c>
      <c r="E863" s="128">
        <v>6277</v>
      </c>
      <c r="F863" s="125">
        <v>2667080</v>
      </c>
      <c r="G863" s="41">
        <v>100</v>
      </c>
      <c r="H863" s="50">
        <f t="shared" si="151"/>
        <v>2667080</v>
      </c>
      <c r="I863" s="10">
        <f t="shared" si="150"/>
        <v>0</v>
      </c>
      <c r="J863" s="10">
        <f t="shared" si="152"/>
        <v>424.89724390632466</v>
      </c>
      <c r="K863" s="10">
        <f t="shared" si="153"/>
        <v>552.94700545273372</v>
      </c>
      <c r="L863" s="10">
        <f t="shared" si="154"/>
        <v>1801997.8523891778</v>
      </c>
      <c r="M863" s="10"/>
      <c r="N863" s="72">
        <f t="shared" si="149"/>
        <v>1801997.8523891778</v>
      </c>
    </row>
    <row r="864" spans="1:14" x14ac:dyDescent="0.25">
      <c r="A864" s="67"/>
      <c r="B864" s="51" t="s">
        <v>597</v>
      </c>
      <c r="C864" s="35">
        <v>4</v>
      </c>
      <c r="D864" s="55">
        <v>22.4682</v>
      </c>
      <c r="E864" s="128">
        <v>2941</v>
      </c>
      <c r="F864" s="125">
        <v>185480</v>
      </c>
      <c r="G864" s="41">
        <v>100</v>
      </c>
      <c r="H864" s="50">
        <f t="shared" si="151"/>
        <v>185480</v>
      </c>
      <c r="I864" s="10">
        <f t="shared" si="150"/>
        <v>0</v>
      </c>
      <c r="J864" s="10">
        <f t="shared" si="152"/>
        <v>63.066984019041143</v>
      </c>
      <c r="K864" s="10">
        <f t="shared" si="153"/>
        <v>914.77726534001727</v>
      </c>
      <c r="L864" s="10">
        <f t="shared" si="154"/>
        <v>1539252.807605379</v>
      </c>
      <c r="M864" s="10"/>
      <c r="N864" s="72">
        <f t="shared" si="149"/>
        <v>1539252.807605379</v>
      </c>
    </row>
    <row r="865" spans="1:14" x14ac:dyDescent="0.25">
      <c r="A865" s="67"/>
      <c r="B865" s="51" t="s">
        <v>598</v>
      </c>
      <c r="C865" s="35">
        <v>4</v>
      </c>
      <c r="D865" s="55">
        <v>20.2746</v>
      </c>
      <c r="E865" s="128">
        <v>2324</v>
      </c>
      <c r="F865" s="125">
        <v>485140</v>
      </c>
      <c r="G865" s="41">
        <v>100</v>
      </c>
      <c r="H865" s="50">
        <f t="shared" si="151"/>
        <v>485140</v>
      </c>
      <c r="I865" s="10">
        <f t="shared" si="150"/>
        <v>0</v>
      </c>
      <c r="J865" s="10">
        <f t="shared" si="152"/>
        <v>208.75215146299485</v>
      </c>
      <c r="K865" s="10">
        <f t="shared" si="153"/>
        <v>769.09209789606348</v>
      </c>
      <c r="L865" s="10">
        <f t="shared" si="154"/>
        <v>1279708.6870396235</v>
      </c>
      <c r="M865" s="10"/>
      <c r="N865" s="72">
        <f t="shared" si="149"/>
        <v>1279708.6870396235</v>
      </c>
    </row>
    <row r="866" spans="1:14" x14ac:dyDescent="0.25">
      <c r="A866" s="67"/>
      <c r="B866" s="51" t="s">
        <v>599</v>
      </c>
      <c r="C866" s="35">
        <v>4</v>
      </c>
      <c r="D866" s="55">
        <v>10.432699999999999</v>
      </c>
      <c r="E866" s="128">
        <v>1331</v>
      </c>
      <c r="F866" s="125">
        <v>909750</v>
      </c>
      <c r="G866" s="41">
        <v>100</v>
      </c>
      <c r="H866" s="50">
        <f t="shared" si="151"/>
        <v>909750</v>
      </c>
      <c r="I866" s="10">
        <f t="shared" si="150"/>
        <v>0</v>
      </c>
      <c r="J866" s="10">
        <f t="shared" si="152"/>
        <v>683.50864012021032</v>
      </c>
      <c r="K866" s="10">
        <f t="shared" si="153"/>
        <v>294.33560923884806</v>
      </c>
      <c r="L866" s="10">
        <f t="shared" si="154"/>
        <v>556979.21225407207</v>
      </c>
      <c r="M866" s="10"/>
      <c r="N866" s="72">
        <f t="shared" si="149"/>
        <v>556979.21225407207</v>
      </c>
    </row>
    <row r="867" spans="1:14" x14ac:dyDescent="0.25">
      <c r="A867" s="67"/>
      <c r="B867" s="51" t="s">
        <v>390</v>
      </c>
      <c r="C867" s="35">
        <v>4</v>
      </c>
      <c r="D867" s="55">
        <v>14.2333</v>
      </c>
      <c r="E867" s="128">
        <v>803</v>
      </c>
      <c r="F867" s="125">
        <v>548110</v>
      </c>
      <c r="G867" s="41">
        <v>100</v>
      </c>
      <c r="H867" s="50">
        <f t="shared" si="151"/>
        <v>548110</v>
      </c>
      <c r="I867" s="10">
        <f t="shared" si="150"/>
        <v>0</v>
      </c>
      <c r="J867" s="10">
        <f t="shared" si="152"/>
        <v>682.57783312577828</v>
      </c>
      <c r="K867" s="10">
        <f t="shared" si="153"/>
        <v>295.2664162332801</v>
      </c>
      <c r="L867" s="10">
        <f t="shared" si="154"/>
        <v>502867.82772312395</v>
      </c>
      <c r="M867" s="10"/>
      <c r="N867" s="72">
        <f t="shared" si="149"/>
        <v>502867.82772312395</v>
      </c>
    </row>
    <row r="868" spans="1:14" x14ac:dyDescent="0.25">
      <c r="A868" s="67"/>
      <c r="B868" s="51" t="s">
        <v>600</v>
      </c>
      <c r="C868" s="35">
        <v>4</v>
      </c>
      <c r="D868" s="55">
        <v>18.4329</v>
      </c>
      <c r="E868" s="128">
        <v>3037</v>
      </c>
      <c r="F868" s="125">
        <v>1639230</v>
      </c>
      <c r="G868" s="41">
        <v>100</v>
      </c>
      <c r="H868" s="50">
        <f t="shared" si="151"/>
        <v>1639230</v>
      </c>
      <c r="I868" s="10">
        <f t="shared" si="150"/>
        <v>0</v>
      </c>
      <c r="J868" s="10">
        <f t="shared" si="152"/>
        <v>539.75304576885082</v>
      </c>
      <c r="K868" s="10">
        <f t="shared" si="153"/>
        <v>438.09120359020756</v>
      </c>
      <c r="L868" s="10">
        <f t="shared" si="154"/>
        <v>977215.4618850773</v>
      </c>
      <c r="M868" s="10"/>
      <c r="N868" s="72">
        <f t="shared" si="149"/>
        <v>977215.4618850773</v>
      </c>
    </row>
    <row r="869" spans="1:14" x14ac:dyDescent="0.25">
      <c r="A869" s="67"/>
      <c r="B869" s="51" t="s">
        <v>140</v>
      </c>
      <c r="C869" s="35">
        <v>4</v>
      </c>
      <c r="D869" s="55">
        <v>42.294499999999999</v>
      </c>
      <c r="E869" s="128">
        <v>3136</v>
      </c>
      <c r="F869" s="125">
        <v>988440</v>
      </c>
      <c r="G869" s="41">
        <v>100</v>
      </c>
      <c r="H869" s="50">
        <f t="shared" si="151"/>
        <v>988440</v>
      </c>
      <c r="I869" s="10">
        <f t="shared" si="150"/>
        <v>0</v>
      </c>
      <c r="J869" s="10">
        <f t="shared" si="152"/>
        <v>315.19132653061223</v>
      </c>
      <c r="K869" s="10">
        <f t="shared" si="153"/>
        <v>662.65292282844621</v>
      </c>
      <c r="L869" s="10">
        <f t="shared" si="154"/>
        <v>1339819.1694158439</v>
      </c>
      <c r="M869" s="10"/>
      <c r="N869" s="72">
        <f t="shared" si="149"/>
        <v>1339819.1694158439</v>
      </c>
    </row>
    <row r="870" spans="1:14" x14ac:dyDescent="0.25">
      <c r="A870" s="67"/>
      <c r="B870" s="51" t="s">
        <v>532</v>
      </c>
      <c r="C870" s="35">
        <v>4</v>
      </c>
      <c r="D870" s="55">
        <v>26.699400000000001</v>
      </c>
      <c r="E870" s="128">
        <v>2428</v>
      </c>
      <c r="F870" s="125">
        <v>633360</v>
      </c>
      <c r="G870" s="41">
        <v>100</v>
      </c>
      <c r="H870" s="50">
        <f t="shared" si="151"/>
        <v>633360</v>
      </c>
      <c r="I870" s="10">
        <f t="shared" si="150"/>
        <v>0</v>
      </c>
      <c r="J870" s="10">
        <f t="shared" si="152"/>
        <v>260.85667215815488</v>
      </c>
      <c r="K870" s="10">
        <f t="shared" si="153"/>
        <v>716.9875772009035</v>
      </c>
      <c r="L870" s="10">
        <f t="shared" si="154"/>
        <v>1255178.1444947328</v>
      </c>
      <c r="M870" s="10"/>
      <c r="N870" s="72">
        <f t="shared" si="149"/>
        <v>1255178.1444947328</v>
      </c>
    </row>
    <row r="871" spans="1:14" x14ac:dyDescent="0.25">
      <c r="A871" s="67"/>
      <c r="B871" s="51" t="s">
        <v>838</v>
      </c>
      <c r="C871" s="35">
        <v>4</v>
      </c>
      <c r="D871" s="55">
        <v>8.2538999999999998</v>
      </c>
      <c r="E871" s="128">
        <v>1294</v>
      </c>
      <c r="F871" s="125">
        <v>829150</v>
      </c>
      <c r="G871" s="41">
        <v>100</v>
      </c>
      <c r="H871" s="50">
        <f t="shared" si="151"/>
        <v>829150</v>
      </c>
      <c r="I871" s="10">
        <f t="shared" si="150"/>
        <v>0</v>
      </c>
      <c r="J871" s="10">
        <f t="shared" si="152"/>
        <v>640.7650695517774</v>
      </c>
      <c r="K871" s="10">
        <f t="shared" si="153"/>
        <v>337.07917980728098</v>
      </c>
      <c r="L871" s="10">
        <f t="shared" si="154"/>
        <v>594530.44379272708</v>
      </c>
      <c r="M871" s="10"/>
      <c r="N871" s="72">
        <f t="shared" si="149"/>
        <v>594530.44379272708</v>
      </c>
    </row>
    <row r="872" spans="1:14" x14ac:dyDescent="0.25">
      <c r="A872" s="67"/>
      <c r="B872" s="51" t="s">
        <v>42</v>
      </c>
      <c r="C872" s="35">
        <v>4</v>
      </c>
      <c r="D872" s="55">
        <v>11.6883</v>
      </c>
      <c r="E872" s="128">
        <v>1637</v>
      </c>
      <c r="F872" s="125">
        <v>347420</v>
      </c>
      <c r="G872" s="41">
        <v>100</v>
      </c>
      <c r="H872" s="50">
        <f t="shared" si="151"/>
        <v>347420</v>
      </c>
      <c r="I872" s="10">
        <f t="shared" si="150"/>
        <v>0</v>
      </c>
      <c r="J872" s="10">
        <f t="shared" si="152"/>
        <v>212.22968845448992</v>
      </c>
      <c r="K872" s="10">
        <f t="shared" si="153"/>
        <v>765.61456090456841</v>
      </c>
      <c r="L872" s="10">
        <f t="shared" si="154"/>
        <v>1155104.9625053266</v>
      </c>
      <c r="M872" s="10"/>
      <c r="N872" s="72">
        <f t="shared" si="149"/>
        <v>1155104.9625053266</v>
      </c>
    </row>
    <row r="873" spans="1:14" x14ac:dyDescent="0.25">
      <c r="A873" s="67"/>
      <c r="B873" s="51" t="s">
        <v>601</v>
      </c>
      <c r="C873" s="35">
        <v>4</v>
      </c>
      <c r="D873" s="55">
        <v>63.86</v>
      </c>
      <c r="E873" s="128">
        <v>3690</v>
      </c>
      <c r="F873" s="125">
        <v>898280</v>
      </c>
      <c r="G873" s="41">
        <v>100</v>
      </c>
      <c r="H873" s="50">
        <f t="shared" si="151"/>
        <v>898280</v>
      </c>
      <c r="I873" s="10">
        <f t="shared" si="150"/>
        <v>0</v>
      </c>
      <c r="J873" s="10">
        <f t="shared" si="152"/>
        <v>243.43631436314362</v>
      </c>
      <c r="K873" s="10">
        <f t="shared" si="153"/>
        <v>734.40793499591473</v>
      </c>
      <c r="L873" s="10">
        <f t="shared" si="154"/>
        <v>1573991.0667340718</v>
      </c>
      <c r="M873" s="10"/>
      <c r="N873" s="72">
        <f t="shared" si="149"/>
        <v>1573991.0667340718</v>
      </c>
    </row>
    <row r="874" spans="1:14" x14ac:dyDescent="0.25">
      <c r="A874" s="67"/>
      <c r="B874" s="51" t="s">
        <v>885</v>
      </c>
      <c r="C874" s="35">
        <v>3</v>
      </c>
      <c r="D874" s="55">
        <v>60.826599999999999</v>
      </c>
      <c r="E874" s="128">
        <v>19731</v>
      </c>
      <c r="F874" s="125">
        <v>30129760</v>
      </c>
      <c r="G874" s="41">
        <v>50</v>
      </c>
      <c r="H874" s="50">
        <f t="shared" si="151"/>
        <v>15064880</v>
      </c>
      <c r="I874" s="10">
        <f t="shared" si="150"/>
        <v>15064880</v>
      </c>
      <c r="J874" s="10">
        <f t="shared" si="152"/>
        <v>1527.0265065125943</v>
      </c>
      <c r="K874" s="10">
        <f t="shared" si="153"/>
        <v>-549.18225715353594</v>
      </c>
      <c r="L874" s="10">
        <f t="shared" si="154"/>
        <v>2792878.739274289</v>
      </c>
      <c r="M874" s="10"/>
      <c r="N874" s="72">
        <f t="shared" si="149"/>
        <v>2792878.739274289</v>
      </c>
    </row>
    <row r="875" spans="1:14" x14ac:dyDescent="0.25">
      <c r="A875" s="67"/>
      <c r="B875" s="51" t="s">
        <v>839</v>
      </c>
      <c r="C875" s="35">
        <v>4</v>
      </c>
      <c r="D875" s="55">
        <v>27.288999999999998</v>
      </c>
      <c r="E875" s="128">
        <v>5870</v>
      </c>
      <c r="F875" s="125">
        <v>2039160</v>
      </c>
      <c r="G875" s="41">
        <v>100</v>
      </c>
      <c r="H875" s="50">
        <f t="shared" si="151"/>
        <v>2039160</v>
      </c>
      <c r="I875" s="10">
        <f t="shared" si="150"/>
        <v>0</v>
      </c>
      <c r="J875" s="10">
        <f t="shared" si="152"/>
        <v>347.38671209540036</v>
      </c>
      <c r="K875" s="10">
        <f t="shared" si="153"/>
        <v>630.45753726365797</v>
      </c>
      <c r="L875" s="10">
        <f t="shared" si="154"/>
        <v>1604665.4213820852</v>
      </c>
      <c r="M875" s="10"/>
      <c r="N875" s="72">
        <f t="shared" si="149"/>
        <v>1604665.4213820852</v>
      </c>
    </row>
    <row r="876" spans="1:14" x14ac:dyDescent="0.25">
      <c r="A876" s="67"/>
      <c r="B876" s="51" t="s">
        <v>100</v>
      </c>
      <c r="C876" s="35">
        <v>4</v>
      </c>
      <c r="D876" s="55">
        <v>14.374500000000001</v>
      </c>
      <c r="E876" s="128">
        <v>1431</v>
      </c>
      <c r="F876" s="125">
        <v>318070</v>
      </c>
      <c r="G876" s="41">
        <v>100</v>
      </c>
      <c r="H876" s="50">
        <f t="shared" si="151"/>
        <v>318070</v>
      </c>
      <c r="I876" s="10">
        <f t="shared" si="150"/>
        <v>0</v>
      </c>
      <c r="J876" s="10">
        <f t="shared" si="152"/>
        <v>222.2711390635919</v>
      </c>
      <c r="K876" s="10">
        <f t="shared" si="153"/>
        <v>755.57311029546645</v>
      </c>
      <c r="L876" s="10">
        <f t="shared" si="154"/>
        <v>1126099.3889334078</v>
      </c>
      <c r="M876" s="10"/>
      <c r="N876" s="72">
        <f t="shared" si="149"/>
        <v>1126099.3889334078</v>
      </c>
    </row>
    <row r="877" spans="1:14" x14ac:dyDescent="0.25">
      <c r="A877" s="67"/>
      <c r="B877" s="51" t="s">
        <v>602</v>
      </c>
      <c r="C877" s="35">
        <v>4</v>
      </c>
      <c r="D877" s="55">
        <v>10.2719</v>
      </c>
      <c r="E877" s="128">
        <v>1195</v>
      </c>
      <c r="F877" s="125">
        <v>343980</v>
      </c>
      <c r="G877" s="41">
        <v>100</v>
      </c>
      <c r="H877" s="50">
        <f t="shared" si="151"/>
        <v>343980</v>
      </c>
      <c r="I877" s="10">
        <f t="shared" si="150"/>
        <v>0</v>
      </c>
      <c r="J877" s="10">
        <f t="shared" si="152"/>
        <v>287.84937238493723</v>
      </c>
      <c r="K877" s="10">
        <f t="shared" si="153"/>
        <v>689.9948769741211</v>
      </c>
      <c r="L877" s="10">
        <f t="shared" si="154"/>
        <v>1003504.4294545533</v>
      </c>
      <c r="M877" s="10"/>
      <c r="N877" s="72">
        <f t="shared" si="149"/>
        <v>1003504.4294545533</v>
      </c>
    </row>
    <row r="878" spans="1:14" x14ac:dyDescent="0.25">
      <c r="A878" s="67"/>
      <c r="B878" s="51" t="s">
        <v>603</v>
      </c>
      <c r="C878" s="35">
        <v>4</v>
      </c>
      <c r="D878" s="55">
        <v>15.514700000000001</v>
      </c>
      <c r="E878" s="128">
        <v>1501</v>
      </c>
      <c r="F878" s="125">
        <v>316910</v>
      </c>
      <c r="G878" s="41">
        <v>100</v>
      </c>
      <c r="H878" s="50">
        <f t="shared" si="151"/>
        <v>316910</v>
      </c>
      <c r="I878" s="10">
        <f t="shared" si="150"/>
        <v>0</v>
      </c>
      <c r="J878" s="10">
        <f t="shared" si="152"/>
        <v>211.1325782811459</v>
      </c>
      <c r="K878" s="10">
        <f t="shared" si="153"/>
        <v>766.71167107791246</v>
      </c>
      <c r="L878" s="10">
        <f t="shared" si="154"/>
        <v>1152420.2309399939</v>
      </c>
      <c r="M878" s="10"/>
      <c r="N878" s="72">
        <f t="shared" si="149"/>
        <v>1152420.2309399939</v>
      </c>
    </row>
    <row r="879" spans="1:14" x14ac:dyDescent="0.25">
      <c r="A879" s="67"/>
      <c r="B879" s="51" t="s">
        <v>604</v>
      </c>
      <c r="C879" s="35">
        <v>4</v>
      </c>
      <c r="D879" s="55">
        <v>32.592500000000001</v>
      </c>
      <c r="E879" s="128">
        <v>4908</v>
      </c>
      <c r="F879" s="125">
        <v>2740660</v>
      </c>
      <c r="G879" s="41">
        <v>100</v>
      </c>
      <c r="H879" s="50">
        <f t="shared" si="151"/>
        <v>2740660</v>
      </c>
      <c r="I879" s="10">
        <f t="shared" si="150"/>
        <v>0</v>
      </c>
      <c r="J879" s="10">
        <f t="shared" si="152"/>
        <v>558.40668296658521</v>
      </c>
      <c r="K879" s="10">
        <f t="shared" si="153"/>
        <v>419.43756639247317</v>
      </c>
      <c r="L879" s="10">
        <f t="shared" si="154"/>
        <v>1250330.9665061287</v>
      </c>
      <c r="M879" s="10"/>
      <c r="N879" s="72">
        <f t="shared" si="149"/>
        <v>1250330.9665061287</v>
      </c>
    </row>
    <row r="880" spans="1:14" x14ac:dyDescent="0.25">
      <c r="A880" s="67"/>
      <c r="B880" s="51" t="s">
        <v>605</v>
      </c>
      <c r="C880" s="35">
        <v>4</v>
      </c>
      <c r="D880" s="55">
        <v>24.1846</v>
      </c>
      <c r="E880" s="128">
        <v>2922</v>
      </c>
      <c r="F880" s="125">
        <v>1289060</v>
      </c>
      <c r="G880" s="41">
        <v>100</v>
      </c>
      <c r="H880" s="50">
        <f t="shared" si="151"/>
        <v>1289060</v>
      </c>
      <c r="I880" s="10">
        <f t="shared" si="150"/>
        <v>0</v>
      </c>
      <c r="J880" s="10">
        <f t="shared" si="152"/>
        <v>441.15674195756333</v>
      </c>
      <c r="K880" s="10">
        <f t="shared" si="153"/>
        <v>536.68750740149505</v>
      </c>
      <c r="L880" s="10">
        <f t="shared" si="154"/>
        <v>1098746.2023591562</v>
      </c>
      <c r="M880" s="10"/>
      <c r="N880" s="72">
        <f t="shared" si="149"/>
        <v>1098746.2023591562</v>
      </c>
    </row>
    <row r="881" spans="1:14" x14ac:dyDescent="0.25">
      <c r="A881" s="67"/>
      <c r="B881" s="4"/>
      <c r="C881" s="4"/>
      <c r="D881" s="55">
        <v>0</v>
      </c>
      <c r="E881" s="130"/>
      <c r="F881" s="73"/>
      <c r="G881" s="41"/>
      <c r="H881" s="73"/>
      <c r="I881" s="74"/>
      <c r="J881" s="74"/>
      <c r="K881" s="10"/>
      <c r="L881" s="10"/>
      <c r="M881" s="10"/>
      <c r="N881" s="72"/>
    </row>
    <row r="882" spans="1:14" x14ac:dyDescent="0.25">
      <c r="A882" s="70" t="s">
        <v>606</v>
      </c>
      <c r="B882" s="43" t="s">
        <v>2</v>
      </c>
      <c r="C882" s="44"/>
      <c r="D882" s="3">
        <v>598.36670000000004</v>
      </c>
      <c r="E882" s="131">
        <f>E883</f>
        <v>36792</v>
      </c>
      <c r="F882" s="37">
        <v>0</v>
      </c>
      <c r="G882" s="41"/>
      <c r="H882" s="37">
        <f>H884</f>
        <v>3006130</v>
      </c>
      <c r="I882" s="8">
        <f>I884</f>
        <v>-3006130</v>
      </c>
      <c r="J882" s="8"/>
      <c r="K882" s="10"/>
      <c r="L882" s="10"/>
      <c r="M882" s="9">
        <f>M884</f>
        <v>23226352.971162319</v>
      </c>
      <c r="N882" s="68">
        <f t="shared" si="149"/>
        <v>23226352.971162319</v>
      </c>
    </row>
    <row r="883" spans="1:14" x14ac:dyDescent="0.25">
      <c r="A883" s="70" t="s">
        <v>606</v>
      </c>
      <c r="B883" s="43" t="s">
        <v>3</v>
      </c>
      <c r="C883" s="44"/>
      <c r="D883" s="3">
        <v>598.36670000000004</v>
      </c>
      <c r="E883" s="131">
        <f>SUM(E885:E907)</f>
        <v>36792</v>
      </c>
      <c r="F883" s="37">
        <f>SUM(F885:F907)</f>
        <v>21546950</v>
      </c>
      <c r="G883" s="41"/>
      <c r="H883" s="37">
        <f>SUM(H885:H907)</f>
        <v>15534690</v>
      </c>
      <c r="I883" s="8">
        <f>SUM(I885:I907)</f>
        <v>6012260</v>
      </c>
      <c r="J883" s="8"/>
      <c r="K883" s="10"/>
      <c r="L883" s="8">
        <f>SUM(L885:L907)</f>
        <v>24193265.647909164</v>
      </c>
      <c r="M883" s="10"/>
      <c r="N883" s="68">
        <f t="shared" si="149"/>
        <v>24193265.647909164</v>
      </c>
    </row>
    <row r="884" spans="1:14" x14ac:dyDescent="0.25">
      <c r="A884" s="67"/>
      <c r="B884" s="51" t="s">
        <v>26</v>
      </c>
      <c r="C884" s="35">
        <v>2</v>
      </c>
      <c r="D884" s="55">
        <v>0</v>
      </c>
      <c r="E884" s="134"/>
      <c r="F884" s="50">
        <v>0</v>
      </c>
      <c r="G884" s="41">
        <v>25</v>
      </c>
      <c r="H884" s="50">
        <f>F906*G884/100</f>
        <v>3006130</v>
      </c>
      <c r="I884" s="10">
        <f t="shared" ref="I884:I907" si="155">F884-H884</f>
        <v>-3006130</v>
      </c>
      <c r="J884" s="10"/>
      <c r="K884" s="10"/>
      <c r="L884" s="10"/>
      <c r="M884" s="10">
        <f>($L$7*$L$8*E882/$L$10)+($L$7*$L$9*D882/$L$11)</f>
        <v>23226352.971162319</v>
      </c>
      <c r="N884" s="72">
        <f t="shared" si="149"/>
        <v>23226352.971162319</v>
      </c>
    </row>
    <row r="885" spans="1:14" x14ac:dyDescent="0.25">
      <c r="A885" s="67"/>
      <c r="B885" s="51" t="s">
        <v>607</v>
      </c>
      <c r="C885" s="35">
        <v>4</v>
      </c>
      <c r="D885" s="55">
        <v>26.591699999999999</v>
      </c>
      <c r="E885" s="128">
        <v>1238</v>
      </c>
      <c r="F885" s="125">
        <v>583600</v>
      </c>
      <c r="G885" s="41">
        <v>100</v>
      </c>
      <c r="H885" s="50">
        <f t="shared" ref="H885:H907" si="156">F885*G885/100</f>
        <v>583600</v>
      </c>
      <c r="I885" s="10">
        <f t="shared" si="155"/>
        <v>0</v>
      </c>
      <c r="J885" s="10">
        <f t="shared" ref="J885:J907" si="157">F885/E885</f>
        <v>471.40549273021003</v>
      </c>
      <c r="K885" s="10">
        <f t="shared" ref="K885:K907" si="158">$J$11*$J$19-J885</f>
        <v>506.43875662884835</v>
      </c>
      <c r="L885" s="10">
        <f t="shared" ref="L885:L907" si="159">IF(K885&gt;0,$J$7*$J$8*(K885/$K$19),0)+$J$7*$J$9*(E885/$E$19)+$J$7*$J$10*(D885/$D$19)</f>
        <v>852182.7683272009</v>
      </c>
      <c r="M885" s="10"/>
      <c r="N885" s="72">
        <f t="shared" ref="N885:N948" si="160">L885+M885</f>
        <v>852182.7683272009</v>
      </c>
    </row>
    <row r="886" spans="1:14" x14ac:dyDescent="0.25">
      <c r="A886" s="67"/>
      <c r="B886" s="51" t="s">
        <v>608</v>
      </c>
      <c r="C886" s="35">
        <v>4</v>
      </c>
      <c r="D886" s="55">
        <v>21.4466</v>
      </c>
      <c r="E886" s="128">
        <v>1210</v>
      </c>
      <c r="F886" s="125">
        <v>240760</v>
      </c>
      <c r="G886" s="41">
        <v>100</v>
      </c>
      <c r="H886" s="50">
        <f t="shared" si="156"/>
        <v>240760</v>
      </c>
      <c r="I886" s="10">
        <f t="shared" si="155"/>
        <v>0</v>
      </c>
      <c r="J886" s="10">
        <f t="shared" si="157"/>
        <v>198.97520661157026</v>
      </c>
      <c r="K886" s="10">
        <f t="shared" si="158"/>
        <v>778.86904274748815</v>
      </c>
      <c r="L886" s="10">
        <f t="shared" si="159"/>
        <v>1150085.2915296163</v>
      </c>
      <c r="M886" s="10"/>
      <c r="N886" s="72">
        <f t="shared" si="160"/>
        <v>1150085.2915296163</v>
      </c>
    </row>
    <row r="887" spans="1:14" x14ac:dyDescent="0.25">
      <c r="A887" s="67"/>
      <c r="B887" s="51" t="s">
        <v>840</v>
      </c>
      <c r="C887" s="35">
        <v>4</v>
      </c>
      <c r="D887" s="55">
        <v>20.6798</v>
      </c>
      <c r="E887" s="128">
        <v>1397</v>
      </c>
      <c r="F887" s="125">
        <v>820980</v>
      </c>
      <c r="G887" s="41">
        <v>100</v>
      </c>
      <c r="H887" s="50">
        <f t="shared" si="156"/>
        <v>820980</v>
      </c>
      <c r="I887" s="10">
        <f t="shared" si="155"/>
        <v>0</v>
      </c>
      <c r="J887" s="10">
        <f t="shared" si="157"/>
        <v>587.67358625626343</v>
      </c>
      <c r="K887" s="10">
        <f t="shared" si="158"/>
        <v>390.17066310279495</v>
      </c>
      <c r="L887" s="10">
        <f t="shared" si="159"/>
        <v>715053.67736616544</v>
      </c>
      <c r="M887" s="10"/>
      <c r="N887" s="72">
        <f t="shared" si="160"/>
        <v>715053.67736616544</v>
      </c>
    </row>
    <row r="888" spans="1:14" x14ac:dyDescent="0.25">
      <c r="A888" s="67"/>
      <c r="B888" s="51" t="s">
        <v>841</v>
      </c>
      <c r="C888" s="35">
        <v>4</v>
      </c>
      <c r="D888" s="55">
        <v>48.986699999999999</v>
      </c>
      <c r="E888" s="128">
        <v>2420</v>
      </c>
      <c r="F888" s="125">
        <v>382530</v>
      </c>
      <c r="G888" s="41">
        <v>100</v>
      </c>
      <c r="H888" s="50">
        <f t="shared" si="156"/>
        <v>382530</v>
      </c>
      <c r="I888" s="10">
        <f t="shared" si="155"/>
        <v>0</v>
      </c>
      <c r="J888" s="10">
        <f t="shared" si="157"/>
        <v>158.0702479338843</v>
      </c>
      <c r="K888" s="10">
        <f t="shared" si="158"/>
        <v>819.77400142517411</v>
      </c>
      <c r="L888" s="10">
        <f t="shared" si="159"/>
        <v>1455089.0971881482</v>
      </c>
      <c r="M888" s="10"/>
      <c r="N888" s="72">
        <f t="shared" si="160"/>
        <v>1455089.0971881482</v>
      </c>
    </row>
    <row r="889" spans="1:14" x14ac:dyDescent="0.25">
      <c r="A889" s="67"/>
      <c r="B889" s="51" t="s">
        <v>609</v>
      </c>
      <c r="C889" s="35">
        <v>4</v>
      </c>
      <c r="D889" s="55">
        <v>62.897199999999998</v>
      </c>
      <c r="E889" s="128">
        <v>3147</v>
      </c>
      <c r="F889" s="125">
        <v>1384600</v>
      </c>
      <c r="G889" s="41">
        <v>100</v>
      </c>
      <c r="H889" s="50">
        <f t="shared" si="156"/>
        <v>1384600</v>
      </c>
      <c r="I889" s="10">
        <f t="shared" si="155"/>
        <v>0</v>
      </c>
      <c r="J889" s="10">
        <f t="shared" si="157"/>
        <v>439.97457896409281</v>
      </c>
      <c r="K889" s="10">
        <f t="shared" si="158"/>
        <v>537.86967039496562</v>
      </c>
      <c r="L889" s="10">
        <f t="shared" si="159"/>
        <v>1268783.8579761523</v>
      </c>
      <c r="M889" s="10"/>
      <c r="N889" s="72">
        <f t="shared" si="160"/>
        <v>1268783.8579761523</v>
      </c>
    </row>
    <row r="890" spans="1:14" x14ac:dyDescent="0.25">
      <c r="A890" s="67"/>
      <c r="B890" s="51" t="s">
        <v>610</v>
      </c>
      <c r="C890" s="35">
        <v>4</v>
      </c>
      <c r="D890" s="55">
        <v>33.687600000000003</v>
      </c>
      <c r="E890" s="128">
        <v>2048</v>
      </c>
      <c r="F890" s="125">
        <v>382980</v>
      </c>
      <c r="G890" s="41">
        <v>100</v>
      </c>
      <c r="H890" s="50">
        <f t="shared" si="156"/>
        <v>382980</v>
      </c>
      <c r="I890" s="10">
        <f t="shared" si="155"/>
        <v>0</v>
      </c>
      <c r="J890" s="10">
        <f t="shared" si="157"/>
        <v>187.001953125</v>
      </c>
      <c r="K890" s="10">
        <f t="shared" si="158"/>
        <v>790.84229623405838</v>
      </c>
      <c r="L890" s="10">
        <f t="shared" si="159"/>
        <v>1317519.464835813</v>
      </c>
      <c r="M890" s="10"/>
      <c r="N890" s="72">
        <f t="shared" si="160"/>
        <v>1317519.464835813</v>
      </c>
    </row>
    <row r="891" spans="1:14" x14ac:dyDescent="0.25">
      <c r="A891" s="67"/>
      <c r="B891" s="51" t="s">
        <v>611</v>
      </c>
      <c r="C891" s="35">
        <v>4</v>
      </c>
      <c r="D891" s="55">
        <v>36.413200000000003</v>
      </c>
      <c r="E891" s="128">
        <v>1288</v>
      </c>
      <c r="F891" s="125">
        <v>303850</v>
      </c>
      <c r="G891" s="41">
        <v>100</v>
      </c>
      <c r="H891" s="50">
        <f t="shared" si="156"/>
        <v>303850</v>
      </c>
      <c r="I891" s="10">
        <f t="shared" si="155"/>
        <v>0</v>
      </c>
      <c r="J891" s="10">
        <f t="shared" si="157"/>
        <v>235.90838509316771</v>
      </c>
      <c r="K891" s="10">
        <f t="shared" si="158"/>
        <v>741.9358642658907</v>
      </c>
      <c r="L891" s="10">
        <f t="shared" si="159"/>
        <v>1170722.4281596828</v>
      </c>
      <c r="M891" s="10"/>
      <c r="N891" s="72">
        <f t="shared" si="160"/>
        <v>1170722.4281596828</v>
      </c>
    </row>
    <row r="892" spans="1:14" x14ac:dyDescent="0.25">
      <c r="A892" s="67"/>
      <c r="B892" s="51" t="s">
        <v>612</v>
      </c>
      <c r="C892" s="35">
        <v>4</v>
      </c>
      <c r="D892" s="55">
        <v>17.424600000000002</v>
      </c>
      <c r="E892" s="128">
        <v>690</v>
      </c>
      <c r="F892" s="125">
        <v>92680</v>
      </c>
      <c r="G892" s="41">
        <v>100</v>
      </c>
      <c r="H892" s="50">
        <f t="shared" si="156"/>
        <v>92680</v>
      </c>
      <c r="I892" s="10">
        <f t="shared" si="155"/>
        <v>0</v>
      </c>
      <c r="J892" s="10">
        <f t="shared" si="157"/>
        <v>134.31884057971016</v>
      </c>
      <c r="K892" s="10">
        <f t="shared" si="158"/>
        <v>843.52540877934825</v>
      </c>
      <c r="L892" s="10">
        <f t="shared" si="159"/>
        <v>1143738.9788484361</v>
      </c>
      <c r="M892" s="10"/>
      <c r="N892" s="72">
        <f t="shared" si="160"/>
        <v>1143738.9788484361</v>
      </c>
    </row>
    <row r="893" spans="1:14" x14ac:dyDescent="0.25">
      <c r="A893" s="67"/>
      <c r="B893" s="51" t="s">
        <v>613</v>
      </c>
      <c r="C893" s="35">
        <v>4</v>
      </c>
      <c r="D893" s="55">
        <v>18.459800000000001</v>
      </c>
      <c r="E893" s="128">
        <v>1285</v>
      </c>
      <c r="F893" s="125">
        <v>223370</v>
      </c>
      <c r="G893" s="41">
        <v>100</v>
      </c>
      <c r="H893" s="50">
        <f t="shared" si="156"/>
        <v>223370</v>
      </c>
      <c r="I893" s="10">
        <f t="shared" si="155"/>
        <v>0</v>
      </c>
      <c r="J893" s="10">
        <f t="shared" si="157"/>
        <v>173.82879377431905</v>
      </c>
      <c r="K893" s="10">
        <f t="shared" si="158"/>
        <v>804.01545558473936</v>
      </c>
      <c r="L893" s="10">
        <f t="shared" si="159"/>
        <v>1178665.8827347027</v>
      </c>
      <c r="M893" s="10"/>
      <c r="N893" s="72">
        <f t="shared" si="160"/>
        <v>1178665.8827347027</v>
      </c>
    </row>
    <row r="894" spans="1:14" x14ac:dyDescent="0.25">
      <c r="A894" s="67"/>
      <c r="B894" s="51" t="s">
        <v>296</v>
      </c>
      <c r="C894" s="35">
        <v>4</v>
      </c>
      <c r="D894" s="55">
        <v>17.335699999999999</v>
      </c>
      <c r="E894" s="128">
        <v>836</v>
      </c>
      <c r="F894" s="125">
        <v>196130</v>
      </c>
      <c r="G894" s="41">
        <v>100</v>
      </c>
      <c r="H894" s="50">
        <f t="shared" si="156"/>
        <v>196130</v>
      </c>
      <c r="I894" s="10">
        <f t="shared" si="155"/>
        <v>0</v>
      </c>
      <c r="J894" s="10">
        <f t="shared" si="157"/>
        <v>234.60526315789474</v>
      </c>
      <c r="K894" s="10">
        <f t="shared" si="158"/>
        <v>743.2389862011637</v>
      </c>
      <c r="L894" s="10">
        <f t="shared" si="159"/>
        <v>1044642.6764983071</v>
      </c>
      <c r="M894" s="10"/>
      <c r="N894" s="72">
        <f t="shared" si="160"/>
        <v>1044642.6764983071</v>
      </c>
    </row>
    <row r="895" spans="1:14" x14ac:dyDescent="0.25">
      <c r="A895" s="67"/>
      <c r="B895" s="51" t="s">
        <v>614</v>
      </c>
      <c r="C895" s="35">
        <v>4</v>
      </c>
      <c r="D895" s="55">
        <v>9.4989999999999988</v>
      </c>
      <c r="E895" s="128">
        <v>555</v>
      </c>
      <c r="F895" s="125">
        <v>89910</v>
      </c>
      <c r="G895" s="41">
        <v>100</v>
      </c>
      <c r="H895" s="50">
        <f t="shared" si="156"/>
        <v>89910</v>
      </c>
      <c r="I895" s="10">
        <f t="shared" si="155"/>
        <v>0</v>
      </c>
      <c r="J895" s="10">
        <f t="shared" si="157"/>
        <v>162</v>
      </c>
      <c r="K895" s="10">
        <f t="shared" si="158"/>
        <v>815.84424935905838</v>
      </c>
      <c r="L895" s="10">
        <f t="shared" si="159"/>
        <v>1065087.9050667887</v>
      </c>
      <c r="M895" s="10"/>
      <c r="N895" s="72">
        <f t="shared" si="160"/>
        <v>1065087.9050667887</v>
      </c>
    </row>
    <row r="896" spans="1:14" x14ac:dyDescent="0.25">
      <c r="A896" s="67"/>
      <c r="B896" s="51" t="s">
        <v>615</v>
      </c>
      <c r="C896" s="35">
        <v>4</v>
      </c>
      <c r="D896" s="55">
        <v>50.374799999999993</v>
      </c>
      <c r="E896" s="128">
        <v>2600</v>
      </c>
      <c r="F896" s="125">
        <v>714120</v>
      </c>
      <c r="G896" s="41">
        <v>100</v>
      </c>
      <c r="H896" s="50">
        <f t="shared" si="156"/>
        <v>714120</v>
      </c>
      <c r="I896" s="10">
        <f t="shared" si="155"/>
        <v>0</v>
      </c>
      <c r="J896" s="10">
        <f t="shared" si="157"/>
        <v>274.66153846153844</v>
      </c>
      <c r="K896" s="10">
        <f t="shared" si="158"/>
        <v>703.18271089751988</v>
      </c>
      <c r="L896" s="10">
        <f t="shared" si="159"/>
        <v>1346586.8409919336</v>
      </c>
      <c r="M896" s="10"/>
      <c r="N896" s="72">
        <f t="shared" si="160"/>
        <v>1346586.8409919336</v>
      </c>
    </row>
    <row r="897" spans="1:14" x14ac:dyDescent="0.25">
      <c r="A897" s="67"/>
      <c r="B897" s="51" t="s">
        <v>574</v>
      </c>
      <c r="C897" s="35">
        <v>4</v>
      </c>
      <c r="D897" s="55">
        <v>12.6898</v>
      </c>
      <c r="E897" s="128">
        <v>736</v>
      </c>
      <c r="F897" s="125">
        <v>134540</v>
      </c>
      <c r="G897" s="41">
        <v>100</v>
      </c>
      <c r="H897" s="50">
        <f t="shared" si="156"/>
        <v>134540</v>
      </c>
      <c r="I897" s="10">
        <f t="shared" si="155"/>
        <v>0</v>
      </c>
      <c r="J897" s="10">
        <f t="shared" si="157"/>
        <v>182.79891304347825</v>
      </c>
      <c r="K897" s="10">
        <f t="shared" si="158"/>
        <v>795.04533631558013</v>
      </c>
      <c r="L897" s="10">
        <f t="shared" si="159"/>
        <v>1075745.5992262452</v>
      </c>
      <c r="M897" s="10"/>
      <c r="N897" s="72">
        <f t="shared" si="160"/>
        <v>1075745.5992262452</v>
      </c>
    </row>
    <row r="898" spans="1:14" x14ac:dyDescent="0.25">
      <c r="A898" s="67"/>
      <c r="B898" s="51" t="s">
        <v>616</v>
      </c>
      <c r="C898" s="35">
        <v>4</v>
      </c>
      <c r="D898" s="55">
        <v>34.032299999999999</v>
      </c>
      <c r="E898" s="128">
        <v>1613</v>
      </c>
      <c r="F898" s="125">
        <v>561290</v>
      </c>
      <c r="G898" s="41">
        <v>100</v>
      </c>
      <c r="H898" s="50">
        <f t="shared" si="156"/>
        <v>561290</v>
      </c>
      <c r="I898" s="10">
        <f t="shared" si="155"/>
        <v>0</v>
      </c>
      <c r="J898" s="10">
        <f t="shared" si="157"/>
        <v>347.97892126472414</v>
      </c>
      <c r="K898" s="10">
        <f t="shared" si="158"/>
        <v>629.86532809433425</v>
      </c>
      <c r="L898" s="10">
        <f t="shared" si="159"/>
        <v>1072885.7631325424</v>
      </c>
      <c r="M898" s="10"/>
      <c r="N898" s="72">
        <f t="shared" si="160"/>
        <v>1072885.7631325424</v>
      </c>
    </row>
    <row r="899" spans="1:14" x14ac:dyDescent="0.25">
      <c r="A899" s="67"/>
      <c r="B899" s="51" t="s">
        <v>617</v>
      </c>
      <c r="C899" s="35">
        <v>4</v>
      </c>
      <c r="D899" s="55">
        <v>17.230599999999999</v>
      </c>
      <c r="E899" s="128">
        <v>803</v>
      </c>
      <c r="F899" s="125">
        <v>253950</v>
      </c>
      <c r="G899" s="41">
        <v>100</v>
      </c>
      <c r="H899" s="50">
        <f t="shared" si="156"/>
        <v>253950</v>
      </c>
      <c r="I899" s="10">
        <f t="shared" si="155"/>
        <v>0</v>
      </c>
      <c r="J899" s="10">
        <f t="shared" si="157"/>
        <v>316.25155666251555</v>
      </c>
      <c r="K899" s="10">
        <f t="shared" si="158"/>
        <v>661.59269269654283</v>
      </c>
      <c r="L899" s="10">
        <f t="shared" si="159"/>
        <v>944036.21487299912</v>
      </c>
      <c r="M899" s="10"/>
      <c r="N899" s="72">
        <f t="shared" si="160"/>
        <v>944036.21487299912</v>
      </c>
    </row>
    <row r="900" spans="1:14" x14ac:dyDescent="0.25">
      <c r="A900" s="67"/>
      <c r="B900" s="51" t="s">
        <v>618</v>
      </c>
      <c r="C900" s="35">
        <v>4</v>
      </c>
      <c r="D900" s="55">
        <v>31.044899999999998</v>
      </c>
      <c r="E900" s="128">
        <v>2506</v>
      </c>
      <c r="F900" s="125">
        <v>811830</v>
      </c>
      <c r="G900" s="41">
        <v>100</v>
      </c>
      <c r="H900" s="50">
        <f t="shared" si="156"/>
        <v>811830</v>
      </c>
      <c r="I900" s="10">
        <f t="shared" si="155"/>
        <v>0</v>
      </c>
      <c r="J900" s="10">
        <f t="shared" si="157"/>
        <v>323.95450917797285</v>
      </c>
      <c r="K900" s="10">
        <f t="shared" si="158"/>
        <v>653.88974018108547</v>
      </c>
      <c r="L900" s="10">
        <f t="shared" si="159"/>
        <v>1206858.3447411398</v>
      </c>
      <c r="M900" s="10"/>
      <c r="N900" s="72">
        <f t="shared" si="160"/>
        <v>1206858.3447411398</v>
      </c>
    </row>
    <row r="901" spans="1:14" x14ac:dyDescent="0.25">
      <c r="A901" s="67"/>
      <c r="B901" s="51" t="s">
        <v>619</v>
      </c>
      <c r="C901" s="35">
        <v>4</v>
      </c>
      <c r="D901" s="55">
        <v>11.1501</v>
      </c>
      <c r="E901" s="128">
        <v>680</v>
      </c>
      <c r="F901" s="125">
        <v>505340</v>
      </c>
      <c r="G901" s="41">
        <v>100</v>
      </c>
      <c r="H901" s="50">
        <f t="shared" si="156"/>
        <v>505340</v>
      </c>
      <c r="I901" s="10">
        <f t="shared" si="155"/>
        <v>0</v>
      </c>
      <c r="J901" s="10">
        <f t="shared" si="157"/>
        <v>743.14705882352939</v>
      </c>
      <c r="K901" s="10">
        <f t="shared" si="158"/>
        <v>234.69719053552899</v>
      </c>
      <c r="L901" s="10">
        <f t="shared" si="159"/>
        <v>404567.22925025865</v>
      </c>
      <c r="M901" s="10"/>
      <c r="N901" s="72">
        <f t="shared" si="160"/>
        <v>404567.22925025865</v>
      </c>
    </row>
    <row r="902" spans="1:14" x14ac:dyDescent="0.25">
      <c r="A902" s="67"/>
      <c r="B902" s="51" t="s">
        <v>620</v>
      </c>
      <c r="C902" s="35">
        <v>4</v>
      </c>
      <c r="D902" s="55">
        <v>10.266300000000001</v>
      </c>
      <c r="E902" s="128">
        <v>938</v>
      </c>
      <c r="F902" s="125">
        <v>229750</v>
      </c>
      <c r="G902" s="41">
        <v>100</v>
      </c>
      <c r="H902" s="50">
        <f t="shared" si="156"/>
        <v>229750</v>
      </c>
      <c r="I902" s="10">
        <f t="shared" si="155"/>
        <v>0</v>
      </c>
      <c r="J902" s="10">
        <f t="shared" si="157"/>
        <v>244.9360341151386</v>
      </c>
      <c r="K902" s="10">
        <f t="shared" si="158"/>
        <v>732.90821524391981</v>
      </c>
      <c r="L902" s="10">
        <f t="shared" si="159"/>
        <v>1020374.6189908619</v>
      </c>
      <c r="M902" s="10"/>
      <c r="N902" s="72">
        <f t="shared" si="160"/>
        <v>1020374.6189908619</v>
      </c>
    </row>
    <row r="903" spans="1:14" x14ac:dyDescent="0.25">
      <c r="A903" s="67"/>
      <c r="B903" s="51" t="s">
        <v>621</v>
      </c>
      <c r="C903" s="35">
        <v>4</v>
      </c>
      <c r="D903" s="55">
        <v>27.482099999999999</v>
      </c>
      <c r="E903" s="128">
        <v>1300</v>
      </c>
      <c r="F903" s="125">
        <v>271720</v>
      </c>
      <c r="G903" s="41">
        <v>100</v>
      </c>
      <c r="H903" s="50">
        <f t="shared" si="156"/>
        <v>271720</v>
      </c>
      <c r="I903" s="10">
        <f t="shared" si="155"/>
        <v>0</v>
      </c>
      <c r="J903" s="10">
        <f t="shared" si="157"/>
        <v>209.01538461538462</v>
      </c>
      <c r="K903" s="10">
        <f t="shared" si="158"/>
        <v>768.82886474367376</v>
      </c>
      <c r="L903" s="10">
        <f t="shared" si="159"/>
        <v>1171747.4600758536</v>
      </c>
      <c r="M903" s="10"/>
      <c r="N903" s="72">
        <f t="shared" si="160"/>
        <v>1171747.4600758536</v>
      </c>
    </row>
    <row r="904" spans="1:14" x14ac:dyDescent="0.25">
      <c r="A904" s="67"/>
      <c r="B904" s="51" t="s">
        <v>842</v>
      </c>
      <c r="C904" s="35">
        <v>4</v>
      </c>
      <c r="D904" s="55">
        <v>24.450700000000005</v>
      </c>
      <c r="E904" s="128">
        <v>1032</v>
      </c>
      <c r="F904" s="125">
        <v>564910</v>
      </c>
      <c r="G904" s="41">
        <v>100</v>
      </c>
      <c r="H904" s="50">
        <f t="shared" si="156"/>
        <v>564910</v>
      </c>
      <c r="I904" s="10">
        <f t="shared" si="155"/>
        <v>0</v>
      </c>
      <c r="J904" s="10">
        <f t="shared" si="157"/>
        <v>547.39341085271315</v>
      </c>
      <c r="K904" s="10">
        <f t="shared" si="158"/>
        <v>430.45083850634524</v>
      </c>
      <c r="L904" s="10">
        <f t="shared" si="159"/>
        <v>728329.76722834934</v>
      </c>
      <c r="M904" s="10"/>
      <c r="N904" s="72">
        <f t="shared" si="160"/>
        <v>728329.76722834934</v>
      </c>
    </row>
    <row r="905" spans="1:14" x14ac:dyDescent="0.25">
      <c r="A905" s="67"/>
      <c r="B905" s="51" t="s">
        <v>622</v>
      </c>
      <c r="C905" s="35">
        <v>4</v>
      </c>
      <c r="D905" s="55">
        <v>14.500899999999998</v>
      </c>
      <c r="E905" s="128">
        <v>667</v>
      </c>
      <c r="F905" s="125">
        <v>280660</v>
      </c>
      <c r="G905" s="41">
        <v>100</v>
      </c>
      <c r="H905" s="50">
        <f t="shared" si="156"/>
        <v>280660</v>
      </c>
      <c r="I905" s="10">
        <f t="shared" si="155"/>
        <v>0</v>
      </c>
      <c r="J905" s="10">
        <f t="shared" si="157"/>
        <v>420.77961019490255</v>
      </c>
      <c r="K905" s="10">
        <f t="shared" si="158"/>
        <v>557.06463916415578</v>
      </c>
      <c r="L905" s="10">
        <f t="shared" si="159"/>
        <v>793666.03707696521</v>
      </c>
      <c r="M905" s="10"/>
      <c r="N905" s="72">
        <f t="shared" si="160"/>
        <v>793666.03707696521</v>
      </c>
    </row>
    <row r="906" spans="1:14" x14ac:dyDescent="0.25">
      <c r="A906" s="67"/>
      <c r="B906" s="51" t="s">
        <v>897</v>
      </c>
      <c r="C906" s="35">
        <v>3</v>
      </c>
      <c r="D906" s="55">
        <v>19.206800000000001</v>
      </c>
      <c r="E906" s="128">
        <v>5778</v>
      </c>
      <c r="F906" s="125">
        <v>12024520</v>
      </c>
      <c r="G906" s="41">
        <v>50</v>
      </c>
      <c r="H906" s="50">
        <f t="shared" si="156"/>
        <v>6012260</v>
      </c>
      <c r="I906" s="10">
        <f t="shared" si="155"/>
        <v>6012260</v>
      </c>
      <c r="J906" s="10">
        <f t="shared" si="157"/>
        <v>2081.0868812737972</v>
      </c>
      <c r="K906" s="10">
        <f t="shared" si="158"/>
        <v>-1103.2426319147389</v>
      </c>
      <c r="L906" s="10">
        <f t="shared" si="159"/>
        <v>822880.34606674686</v>
      </c>
      <c r="M906" s="10"/>
      <c r="N906" s="72">
        <f t="shared" si="160"/>
        <v>822880.34606674686</v>
      </c>
    </row>
    <row r="907" spans="1:14" x14ac:dyDescent="0.25">
      <c r="A907" s="67"/>
      <c r="B907" s="51" t="s">
        <v>843</v>
      </c>
      <c r="C907" s="35">
        <v>4</v>
      </c>
      <c r="D907" s="55">
        <v>32.515500000000003</v>
      </c>
      <c r="E907" s="128">
        <v>2025</v>
      </c>
      <c r="F907" s="125">
        <v>492930</v>
      </c>
      <c r="G907" s="41">
        <v>100</v>
      </c>
      <c r="H907" s="50">
        <f t="shared" si="156"/>
        <v>492930</v>
      </c>
      <c r="I907" s="10">
        <f t="shared" si="155"/>
        <v>0</v>
      </c>
      <c r="J907" s="10">
        <f t="shared" si="157"/>
        <v>243.42222222222222</v>
      </c>
      <c r="K907" s="10">
        <f t="shared" si="158"/>
        <v>734.42202713683616</v>
      </c>
      <c r="L907" s="10">
        <f t="shared" si="159"/>
        <v>1244015.3977242564</v>
      </c>
      <c r="M907" s="10"/>
      <c r="N907" s="72">
        <f t="shared" si="160"/>
        <v>1244015.3977242564</v>
      </c>
    </row>
    <row r="908" spans="1:14" x14ac:dyDescent="0.25">
      <c r="A908" s="67"/>
      <c r="B908" s="4"/>
      <c r="C908" s="4"/>
      <c r="D908" s="55">
        <v>0</v>
      </c>
      <c r="E908" s="130"/>
      <c r="F908" s="73"/>
      <c r="G908" s="41"/>
      <c r="H908" s="73"/>
      <c r="I908" s="74"/>
      <c r="J908" s="74"/>
      <c r="K908" s="10"/>
      <c r="L908" s="10"/>
      <c r="M908" s="10"/>
      <c r="N908" s="72"/>
    </row>
    <row r="909" spans="1:14" x14ac:dyDescent="0.25">
      <c r="A909" s="70" t="s">
        <v>623</v>
      </c>
      <c r="B909" s="43" t="s">
        <v>2</v>
      </c>
      <c r="C909" s="44"/>
      <c r="D909" s="3">
        <v>998.38089999999977</v>
      </c>
      <c r="E909" s="131">
        <f>E910</f>
        <v>62989</v>
      </c>
      <c r="F909" s="37">
        <v>0</v>
      </c>
      <c r="G909" s="41"/>
      <c r="H909" s="37">
        <f>H911</f>
        <v>4929125</v>
      </c>
      <c r="I909" s="8">
        <f>I911</f>
        <v>-4929125</v>
      </c>
      <c r="J909" s="8"/>
      <c r="K909" s="10"/>
      <c r="L909" s="10"/>
      <c r="M909" s="9">
        <f>M911</f>
        <v>39298134.818901703</v>
      </c>
      <c r="N909" s="68">
        <f t="shared" si="160"/>
        <v>39298134.818901703</v>
      </c>
    </row>
    <row r="910" spans="1:14" x14ac:dyDescent="0.25">
      <c r="A910" s="70" t="s">
        <v>623</v>
      </c>
      <c r="B910" s="43" t="s">
        <v>3</v>
      </c>
      <c r="C910" s="44"/>
      <c r="D910" s="3">
        <v>998.38089999999977</v>
      </c>
      <c r="E910" s="131">
        <f>SUM(E912:E934)</f>
        <v>62989</v>
      </c>
      <c r="F910" s="37">
        <f>SUM(F912:F934)</f>
        <v>42355870</v>
      </c>
      <c r="G910" s="41"/>
      <c r="H910" s="37">
        <f>SUM(H912:H934)</f>
        <v>32497620</v>
      </c>
      <c r="I910" s="8">
        <f>SUM(I912:I934)</f>
        <v>9858250</v>
      </c>
      <c r="J910" s="8"/>
      <c r="K910" s="10"/>
      <c r="L910" s="8">
        <f>SUM(L912:L934)</f>
        <v>26208589.893940743</v>
      </c>
      <c r="M910" s="10"/>
      <c r="N910" s="68">
        <f t="shared" si="160"/>
        <v>26208589.893940743</v>
      </c>
    </row>
    <row r="911" spans="1:14" x14ac:dyDescent="0.25">
      <c r="A911" s="67"/>
      <c r="B911" s="51" t="s">
        <v>26</v>
      </c>
      <c r="C911" s="35">
        <v>2</v>
      </c>
      <c r="D911" s="55">
        <v>0</v>
      </c>
      <c r="E911" s="134"/>
      <c r="F911" s="50">
        <v>0</v>
      </c>
      <c r="G911" s="41">
        <v>25</v>
      </c>
      <c r="H911" s="50">
        <f>F930*G911/100</f>
        <v>4929125</v>
      </c>
      <c r="I911" s="10">
        <f t="shared" ref="I911:I934" si="161">F911-H911</f>
        <v>-4929125</v>
      </c>
      <c r="J911" s="10"/>
      <c r="K911" s="10"/>
      <c r="L911" s="10"/>
      <c r="M911" s="10">
        <f>($L$7*$L$8*E909/$L$10)+($L$7*$L$9*D909/$L$11)</f>
        <v>39298134.818901703</v>
      </c>
      <c r="N911" s="72">
        <f t="shared" si="160"/>
        <v>39298134.818901703</v>
      </c>
    </row>
    <row r="912" spans="1:14" x14ac:dyDescent="0.25">
      <c r="A912" s="67"/>
      <c r="B912" s="51" t="s">
        <v>624</v>
      </c>
      <c r="C912" s="35">
        <v>4</v>
      </c>
      <c r="D912" s="55">
        <v>17.226600000000001</v>
      </c>
      <c r="E912" s="128">
        <v>417</v>
      </c>
      <c r="F912" s="125">
        <v>284180</v>
      </c>
      <c r="G912" s="41">
        <v>100</v>
      </c>
      <c r="H912" s="50">
        <f t="shared" ref="H912:H934" si="162">F912*G912/100</f>
        <v>284180</v>
      </c>
      <c r="I912" s="10">
        <f t="shared" si="161"/>
        <v>0</v>
      </c>
      <c r="J912" s="10">
        <f t="shared" ref="J912:J934" si="163">F912/E912</f>
        <v>681.48681055155873</v>
      </c>
      <c r="K912" s="10">
        <f t="shared" ref="K912:K934" si="164">$J$11*$J$19-J912</f>
        <v>296.35743880749965</v>
      </c>
      <c r="L912" s="10">
        <f t="shared" ref="L912:L934" si="165">IF(K912&gt;0,$J$7*$J$8*(K912/$K$19),0)+$J$7*$J$9*(E912/$E$19)+$J$7*$J$10*(D912/$D$19)</f>
        <v>464564.4709374524</v>
      </c>
      <c r="M912" s="10"/>
      <c r="N912" s="72">
        <f t="shared" si="160"/>
        <v>464564.4709374524</v>
      </c>
    </row>
    <row r="913" spans="1:14" x14ac:dyDescent="0.25">
      <c r="A913" s="67"/>
      <c r="B913" s="51" t="s">
        <v>105</v>
      </c>
      <c r="C913" s="35">
        <v>4</v>
      </c>
      <c r="D913" s="55">
        <v>25.498499999999996</v>
      </c>
      <c r="E913" s="128">
        <v>2502</v>
      </c>
      <c r="F913" s="125">
        <v>508370</v>
      </c>
      <c r="G913" s="41">
        <v>100</v>
      </c>
      <c r="H913" s="50">
        <f t="shared" si="162"/>
        <v>508370</v>
      </c>
      <c r="I913" s="10">
        <f t="shared" si="161"/>
        <v>0</v>
      </c>
      <c r="J913" s="10">
        <f t="shared" si="163"/>
        <v>203.18545163868905</v>
      </c>
      <c r="K913" s="10">
        <f t="shared" si="164"/>
        <v>774.65879772036931</v>
      </c>
      <c r="L913" s="10">
        <f t="shared" si="165"/>
        <v>1328266.5535880267</v>
      </c>
      <c r="M913" s="10"/>
      <c r="N913" s="72">
        <f t="shared" si="160"/>
        <v>1328266.5535880267</v>
      </c>
    </row>
    <row r="914" spans="1:14" x14ac:dyDescent="0.25">
      <c r="A914" s="67"/>
      <c r="B914" s="51" t="s">
        <v>625</v>
      </c>
      <c r="C914" s="35">
        <v>4</v>
      </c>
      <c r="D914" s="55">
        <v>35.809699999999999</v>
      </c>
      <c r="E914" s="128">
        <v>887</v>
      </c>
      <c r="F914" s="125">
        <v>292270</v>
      </c>
      <c r="G914" s="41">
        <v>100</v>
      </c>
      <c r="H914" s="50">
        <f t="shared" si="162"/>
        <v>292270</v>
      </c>
      <c r="I914" s="10">
        <f t="shared" si="161"/>
        <v>0</v>
      </c>
      <c r="J914" s="10">
        <f t="shared" si="163"/>
        <v>329.50394588500563</v>
      </c>
      <c r="K914" s="10">
        <f t="shared" si="164"/>
        <v>648.34030347405269</v>
      </c>
      <c r="L914" s="10">
        <f t="shared" si="165"/>
        <v>1006276.3435939952</v>
      </c>
      <c r="M914" s="10"/>
      <c r="N914" s="72">
        <f t="shared" si="160"/>
        <v>1006276.3435939952</v>
      </c>
    </row>
    <row r="915" spans="1:14" x14ac:dyDescent="0.25">
      <c r="A915" s="67"/>
      <c r="B915" s="51" t="s">
        <v>844</v>
      </c>
      <c r="C915" s="35">
        <v>4</v>
      </c>
      <c r="D915" s="55">
        <v>39.009399999999999</v>
      </c>
      <c r="E915" s="128">
        <v>2583</v>
      </c>
      <c r="F915" s="125">
        <v>785900</v>
      </c>
      <c r="G915" s="41">
        <v>100</v>
      </c>
      <c r="H915" s="50">
        <f t="shared" si="162"/>
        <v>785900</v>
      </c>
      <c r="I915" s="10">
        <f t="shared" si="161"/>
        <v>0</v>
      </c>
      <c r="J915" s="10">
        <f t="shared" si="163"/>
        <v>304.25861401471155</v>
      </c>
      <c r="K915" s="10">
        <f t="shared" si="164"/>
        <v>673.58563534434688</v>
      </c>
      <c r="L915" s="10">
        <f t="shared" si="165"/>
        <v>1268701.3908105954</v>
      </c>
      <c r="M915" s="10"/>
      <c r="N915" s="72">
        <f t="shared" si="160"/>
        <v>1268701.3908105954</v>
      </c>
    </row>
    <row r="916" spans="1:14" x14ac:dyDescent="0.25">
      <c r="A916" s="67"/>
      <c r="B916" s="51" t="s">
        <v>626</v>
      </c>
      <c r="C916" s="35">
        <v>4</v>
      </c>
      <c r="D916" s="55">
        <v>53.113700000000001</v>
      </c>
      <c r="E916" s="128">
        <v>3211</v>
      </c>
      <c r="F916" s="125">
        <v>610250</v>
      </c>
      <c r="G916" s="41">
        <v>100</v>
      </c>
      <c r="H916" s="50">
        <f t="shared" si="162"/>
        <v>610250</v>
      </c>
      <c r="I916" s="10">
        <f t="shared" si="161"/>
        <v>0</v>
      </c>
      <c r="J916" s="10">
        <f t="shared" si="163"/>
        <v>190.04982871379633</v>
      </c>
      <c r="K916" s="10">
        <f t="shared" si="164"/>
        <v>787.79442064526211</v>
      </c>
      <c r="L916" s="10">
        <f t="shared" si="165"/>
        <v>1535557.3491063467</v>
      </c>
      <c r="M916" s="10"/>
      <c r="N916" s="72">
        <f t="shared" si="160"/>
        <v>1535557.3491063467</v>
      </c>
    </row>
    <row r="917" spans="1:14" x14ac:dyDescent="0.25">
      <c r="A917" s="67"/>
      <c r="B917" s="51" t="s">
        <v>627</v>
      </c>
      <c r="C917" s="35">
        <v>4</v>
      </c>
      <c r="D917" s="55">
        <v>54.958999999999996</v>
      </c>
      <c r="E917" s="128">
        <v>2542</v>
      </c>
      <c r="F917" s="125">
        <v>952850</v>
      </c>
      <c r="G917" s="41">
        <v>100</v>
      </c>
      <c r="H917" s="50">
        <f t="shared" si="162"/>
        <v>952850</v>
      </c>
      <c r="I917" s="10">
        <f t="shared" si="161"/>
        <v>0</v>
      </c>
      <c r="J917" s="10">
        <f t="shared" si="163"/>
        <v>374.84264358772617</v>
      </c>
      <c r="K917" s="10">
        <f t="shared" si="164"/>
        <v>603.00160577133215</v>
      </c>
      <c r="L917" s="10">
        <f t="shared" si="165"/>
        <v>1237816.2435242732</v>
      </c>
      <c r="M917" s="10"/>
      <c r="N917" s="72">
        <f t="shared" si="160"/>
        <v>1237816.2435242732</v>
      </c>
    </row>
    <row r="918" spans="1:14" x14ac:dyDescent="0.25">
      <c r="A918" s="67"/>
      <c r="B918" s="51" t="s">
        <v>171</v>
      </c>
      <c r="C918" s="35">
        <v>4</v>
      </c>
      <c r="D918" s="55">
        <v>50.674500000000002</v>
      </c>
      <c r="E918" s="128">
        <v>2240</v>
      </c>
      <c r="F918" s="125">
        <v>867710</v>
      </c>
      <c r="G918" s="41">
        <v>100</v>
      </c>
      <c r="H918" s="50">
        <f t="shared" si="162"/>
        <v>867710</v>
      </c>
      <c r="I918" s="10">
        <f t="shared" si="161"/>
        <v>0</v>
      </c>
      <c r="J918" s="10">
        <f t="shared" si="163"/>
        <v>387.37053571428572</v>
      </c>
      <c r="K918" s="10">
        <f t="shared" si="164"/>
        <v>590.47371364477272</v>
      </c>
      <c r="L918" s="10">
        <f t="shared" si="165"/>
        <v>1168283.646460715</v>
      </c>
      <c r="M918" s="10"/>
      <c r="N918" s="72">
        <f t="shared" si="160"/>
        <v>1168283.646460715</v>
      </c>
    </row>
    <row r="919" spans="1:14" x14ac:dyDescent="0.25">
      <c r="A919" s="67"/>
      <c r="B919" s="51" t="s">
        <v>628</v>
      </c>
      <c r="C919" s="35">
        <v>4</v>
      </c>
      <c r="D919" s="55">
        <v>47.912499999999994</v>
      </c>
      <c r="E919" s="128">
        <v>2543</v>
      </c>
      <c r="F919" s="125">
        <v>960740</v>
      </c>
      <c r="G919" s="41">
        <v>100</v>
      </c>
      <c r="H919" s="50">
        <f t="shared" si="162"/>
        <v>960740</v>
      </c>
      <c r="I919" s="10">
        <f t="shared" si="161"/>
        <v>0</v>
      </c>
      <c r="J919" s="10">
        <f t="shared" si="163"/>
        <v>377.79787652379082</v>
      </c>
      <c r="K919" s="10">
        <f t="shared" si="164"/>
        <v>600.04637283526756</v>
      </c>
      <c r="L919" s="10">
        <f t="shared" si="165"/>
        <v>1209119.8627680659</v>
      </c>
      <c r="M919" s="10"/>
      <c r="N919" s="72">
        <f t="shared" si="160"/>
        <v>1209119.8627680659</v>
      </c>
    </row>
    <row r="920" spans="1:14" x14ac:dyDescent="0.25">
      <c r="A920" s="67"/>
      <c r="B920" s="51" t="s">
        <v>629</v>
      </c>
      <c r="C920" s="35">
        <v>4</v>
      </c>
      <c r="D920" s="55">
        <v>55.839199999999998</v>
      </c>
      <c r="E920" s="128">
        <v>3825</v>
      </c>
      <c r="F920" s="125">
        <v>1312040</v>
      </c>
      <c r="G920" s="41">
        <v>100</v>
      </c>
      <c r="H920" s="50">
        <f t="shared" si="162"/>
        <v>1312040</v>
      </c>
      <c r="I920" s="10">
        <f t="shared" si="161"/>
        <v>0</v>
      </c>
      <c r="J920" s="10">
        <f t="shared" si="163"/>
        <v>343.01699346405229</v>
      </c>
      <c r="K920" s="10">
        <f t="shared" si="164"/>
        <v>634.82725589500615</v>
      </c>
      <c r="L920" s="10">
        <f t="shared" si="165"/>
        <v>1445748.2078418925</v>
      </c>
      <c r="M920" s="10"/>
      <c r="N920" s="72">
        <f t="shared" si="160"/>
        <v>1445748.2078418925</v>
      </c>
    </row>
    <row r="921" spans="1:14" x14ac:dyDescent="0.25">
      <c r="A921" s="67"/>
      <c r="B921" s="51" t="s">
        <v>630</v>
      </c>
      <c r="C921" s="35">
        <v>4</v>
      </c>
      <c r="D921" s="55">
        <v>30.313600000000001</v>
      </c>
      <c r="E921" s="128">
        <v>2857</v>
      </c>
      <c r="F921" s="125">
        <v>626680</v>
      </c>
      <c r="G921" s="41">
        <v>100</v>
      </c>
      <c r="H921" s="50">
        <f t="shared" si="162"/>
        <v>626680</v>
      </c>
      <c r="I921" s="10">
        <f t="shared" si="161"/>
        <v>0</v>
      </c>
      <c r="J921" s="10">
        <f t="shared" si="163"/>
        <v>219.34896744837241</v>
      </c>
      <c r="K921" s="10">
        <f t="shared" si="164"/>
        <v>758.495281910686</v>
      </c>
      <c r="L921" s="10">
        <f t="shared" si="165"/>
        <v>1372913.9959931611</v>
      </c>
      <c r="M921" s="10"/>
      <c r="N921" s="72">
        <f t="shared" si="160"/>
        <v>1372913.9959931611</v>
      </c>
    </row>
    <row r="922" spans="1:14" x14ac:dyDescent="0.25">
      <c r="A922" s="67"/>
      <c r="B922" s="51" t="s">
        <v>631</v>
      </c>
      <c r="C922" s="35">
        <v>4</v>
      </c>
      <c r="D922" s="55">
        <v>12.9727</v>
      </c>
      <c r="E922" s="128">
        <v>530</v>
      </c>
      <c r="F922" s="125">
        <v>238160</v>
      </c>
      <c r="G922" s="41">
        <v>100</v>
      </c>
      <c r="H922" s="50">
        <f t="shared" si="162"/>
        <v>238160</v>
      </c>
      <c r="I922" s="10">
        <f t="shared" si="161"/>
        <v>0</v>
      </c>
      <c r="J922" s="10">
        <f t="shared" si="163"/>
        <v>449.35849056603774</v>
      </c>
      <c r="K922" s="10">
        <f t="shared" si="164"/>
        <v>528.48575879302064</v>
      </c>
      <c r="L922" s="10">
        <f t="shared" si="165"/>
        <v>736718.59013074357</v>
      </c>
      <c r="M922" s="10"/>
      <c r="N922" s="72">
        <f t="shared" si="160"/>
        <v>736718.59013074357</v>
      </c>
    </row>
    <row r="923" spans="1:14" x14ac:dyDescent="0.25">
      <c r="A923" s="67"/>
      <c r="B923" s="51" t="s">
        <v>632</v>
      </c>
      <c r="C923" s="35">
        <v>4</v>
      </c>
      <c r="D923" s="55">
        <v>53.3904</v>
      </c>
      <c r="E923" s="128">
        <v>4743</v>
      </c>
      <c r="F923" s="125">
        <v>2227730</v>
      </c>
      <c r="G923" s="41">
        <v>100</v>
      </c>
      <c r="H923" s="50">
        <f t="shared" si="162"/>
        <v>2227730</v>
      </c>
      <c r="I923" s="10">
        <f t="shared" si="161"/>
        <v>0</v>
      </c>
      <c r="J923" s="10">
        <f t="shared" si="163"/>
        <v>469.68796120598779</v>
      </c>
      <c r="K923" s="10">
        <f t="shared" si="164"/>
        <v>508.15628815307059</v>
      </c>
      <c r="L923" s="10">
        <f t="shared" si="165"/>
        <v>1407873.6356180927</v>
      </c>
      <c r="M923" s="10"/>
      <c r="N923" s="72">
        <f t="shared" si="160"/>
        <v>1407873.6356180927</v>
      </c>
    </row>
    <row r="924" spans="1:14" x14ac:dyDescent="0.25">
      <c r="A924" s="67"/>
      <c r="B924" s="51" t="s">
        <v>244</v>
      </c>
      <c r="C924" s="35">
        <v>4</v>
      </c>
      <c r="D924" s="55">
        <v>38.387099999999997</v>
      </c>
      <c r="E924" s="128">
        <v>1682</v>
      </c>
      <c r="F924" s="125">
        <v>2492870</v>
      </c>
      <c r="G924" s="41">
        <v>100</v>
      </c>
      <c r="H924" s="50">
        <f t="shared" si="162"/>
        <v>2492870</v>
      </c>
      <c r="I924" s="10">
        <f t="shared" si="161"/>
        <v>0</v>
      </c>
      <c r="J924" s="10">
        <f t="shared" si="163"/>
        <v>1482.0868014268729</v>
      </c>
      <c r="K924" s="10">
        <f t="shared" si="164"/>
        <v>-504.24255206781447</v>
      </c>
      <c r="L924" s="10">
        <f t="shared" si="165"/>
        <v>357550.77058125683</v>
      </c>
      <c r="M924" s="10"/>
      <c r="N924" s="72">
        <f t="shared" si="160"/>
        <v>357550.77058125683</v>
      </c>
    </row>
    <row r="925" spans="1:14" x14ac:dyDescent="0.25">
      <c r="A925" s="67"/>
      <c r="B925" s="51" t="s">
        <v>633</v>
      </c>
      <c r="C925" s="35">
        <v>4</v>
      </c>
      <c r="D925" s="55">
        <v>37.928000000000004</v>
      </c>
      <c r="E925" s="128">
        <v>2411</v>
      </c>
      <c r="F925" s="125">
        <v>1219930</v>
      </c>
      <c r="G925" s="41">
        <v>100</v>
      </c>
      <c r="H925" s="50">
        <f t="shared" si="162"/>
        <v>1219930</v>
      </c>
      <c r="I925" s="10">
        <f t="shared" si="161"/>
        <v>0</v>
      </c>
      <c r="J925" s="10">
        <f t="shared" si="163"/>
        <v>505.98506843633345</v>
      </c>
      <c r="K925" s="10">
        <f t="shared" si="164"/>
        <v>471.85918092272493</v>
      </c>
      <c r="L925" s="10">
        <f t="shared" si="165"/>
        <v>1005370.8938332966</v>
      </c>
      <c r="M925" s="10"/>
      <c r="N925" s="72">
        <f t="shared" si="160"/>
        <v>1005370.8938332966</v>
      </c>
    </row>
    <row r="926" spans="1:14" x14ac:dyDescent="0.25">
      <c r="A926" s="67"/>
      <c r="B926" s="51" t="s">
        <v>634</v>
      </c>
      <c r="C926" s="35">
        <v>4</v>
      </c>
      <c r="D926" s="55">
        <v>42.626199999999997</v>
      </c>
      <c r="E926" s="128">
        <v>2417</v>
      </c>
      <c r="F926" s="125">
        <v>2406250</v>
      </c>
      <c r="G926" s="41">
        <v>100</v>
      </c>
      <c r="H926" s="50">
        <f t="shared" si="162"/>
        <v>2406250</v>
      </c>
      <c r="I926" s="10">
        <f t="shared" si="161"/>
        <v>0</v>
      </c>
      <c r="J926" s="10">
        <f t="shared" si="163"/>
        <v>995.55233760860574</v>
      </c>
      <c r="K926" s="10">
        <f t="shared" si="164"/>
        <v>-17.708088249547359</v>
      </c>
      <c r="L926" s="10">
        <f t="shared" si="165"/>
        <v>468688.54096308706</v>
      </c>
      <c r="M926" s="10"/>
      <c r="N926" s="72">
        <f t="shared" si="160"/>
        <v>468688.54096308706</v>
      </c>
    </row>
    <row r="927" spans="1:14" x14ac:dyDescent="0.25">
      <c r="A927" s="67"/>
      <c r="B927" s="51" t="s">
        <v>845</v>
      </c>
      <c r="C927" s="35">
        <v>4</v>
      </c>
      <c r="D927" s="55">
        <v>47.831499999999998</v>
      </c>
      <c r="E927" s="128">
        <v>3166</v>
      </c>
      <c r="F927" s="125">
        <v>1284290</v>
      </c>
      <c r="G927" s="41">
        <v>100</v>
      </c>
      <c r="H927" s="50">
        <f t="shared" si="162"/>
        <v>1284290</v>
      </c>
      <c r="I927" s="10">
        <f t="shared" si="161"/>
        <v>0</v>
      </c>
      <c r="J927" s="10">
        <f t="shared" si="163"/>
        <v>405.65066329753631</v>
      </c>
      <c r="K927" s="10">
        <f t="shared" si="164"/>
        <v>572.19358606152207</v>
      </c>
      <c r="L927" s="10">
        <f t="shared" si="165"/>
        <v>1257378.7634381277</v>
      </c>
      <c r="M927" s="10"/>
      <c r="N927" s="72">
        <f t="shared" si="160"/>
        <v>1257378.7634381277</v>
      </c>
    </row>
    <row r="928" spans="1:14" x14ac:dyDescent="0.25">
      <c r="A928" s="67"/>
      <c r="B928" s="51" t="s">
        <v>635</v>
      </c>
      <c r="C928" s="35">
        <v>4</v>
      </c>
      <c r="D928" s="55">
        <v>31.9847</v>
      </c>
      <c r="E928" s="128">
        <v>673</v>
      </c>
      <c r="F928" s="125">
        <v>240100</v>
      </c>
      <c r="G928" s="41">
        <v>100</v>
      </c>
      <c r="H928" s="50">
        <f t="shared" si="162"/>
        <v>240100</v>
      </c>
      <c r="I928" s="10">
        <f t="shared" si="161"/>
        <v>0</v>
      </c>
      <c r="J928" s="10">
        <f t="shared" si="163"/>
        <v>356.76077265973254</v>
      </c>
      <c r="K928" s="10">
        <f t="shared" si="164"/>
        <v>621.08347669932584</v>
      </c>
      <c r="L928" s="10">
        <f t="shared" si="165"/>
        <v>932572.69355703867</v>
      </c>
      <c r="M928" s="10"/>
      <c r="N928" s="72">
        <f t="shared" si="160"/>
        <v>932572.69355703867</v>
      </c>
    </row>
    <row r="929" spans="1:14" x14ac:dyDescent="0.25">
      <c r="A929" s="67"/>
      <c r="B929" s="51" t="s">
        <v>636</v>
      </c>
      <c r="C929" s="35">
        <v>4</v>
      </c>
      <c r="D929" s="55">
        <v>42.980699999999999</v>
      </c>
      <c r="E929" s="128">
        <v>3505</v>
      </c>
      <c r="F929" s="125">
        <v>1028850</v>
      </c>
      <c r="G929" s="41">
        <v>100</v>
      </c>
      <c r="H929" s="50">
        <f t="shared" si="162"/>
        <v>1028850</v>
      </c>
      <c r="I929" s="10">
        <f t="shared" si="161"/>
        <v>0</v>
      </c>
      <c r="J929" s="10">
        <f t="shared" si="163"/>
        <v>293.53780313837376</v>
      </c>
      <c r="K929" s="10">
        <f t="shared" si="164"/>
        <v>684.30644622068462</v>
      </c>
      <c r="L929" s="10">
        <f t="shared" si="165"/>
        <v>1415866.1711738033</v>
      </c>
      <c r="M929" s="10"/>
      <c r="N929" s="72">
        <f t="shared" si="160"/>
        <v>1415866.1711738033</v>
      </c>
    </row>
    <row r="930" spans="1:14" x14ac:dyDescent="0.25">
      <c r="A930" s="67"/>
      <c r="B930" s="51" t="s">
        <v>898</v>
      </c>
      <c r="C930" s="35">
        <v>3</v>
      </c>
      <c r="D930" s="55">
        <v>22.766300000000001</v>
      </c>
      <c r="E930" s="128">
        <v>7116</v>
      </c>
      <c r="F930" s="125">
        <v>19716500</v>
      </c>
      <c r="G930" s="41">
        <v>50</v>
      </c>
      <c r="H930" s="50">
        <f t="shared" si="162"/>
        <v>9858250</v>
      </c>
      <c r="I930" s="10">
        <f t="shared" si="161"/>
        <v>9858250</v>
      </c>
      <c r="J930" s="10">
        <f t="shared" si="163"/>
        <v>2770.727937043283</v>
      </c>
      <c r="K930" s="10">
        <f t="shared" si="164"/>
        <v>-1792.8836876842247</v>
      </c>
      <c r="L930" s="10">
        <f t="shared" si="165"/>
        <v>1010237.2487556965</v>
      </c>
      <c r="M930" s="10"/>
      <c r="N930" s="72">
        <f t="shared" si="160"/>
        <v>1010237.2487556965</v>
      </c>
    </row>
    <row r="931" spans="1:14" x14ac:dyDescent="0.25">
      <c r="A931" s="67"/>
      <c r="B931" s="51" t="s">
        <v>344</v>
      </c>
      <c r="C931" s="35">
        <v>4</v>
      </c>
      <c r="D931" s="55">
        <v>24.2531</v>
      </c>
      <c r="E931" s="128">
        <v>1083</v>
      </c>
      <c r="F931" s="125">
        <v>377850</v>
      </c>
      <c r="G931" s="41">
        <v>100</v>
      </c>
      <c r="H931" s="50">
        <f t="shared" si="162"/>
        <v>377850</v>
      </c>
      <c r="I931" s="10">
        <f t="shared" si="161"/>
        <v>0</v>
      </c>
      <c r="J931" s="10">
        <f t="shared" si="163"/>
        <v>348.8919667590028</v>
      </c>
      <c r="K931" s="10">
        <f t="shared" si="164"/>
        <v>628.95228260005558</v>
      </c>
      <c r="L931" s="10">
        <f t="shared" si="165"/>
        <v>967484.11807222362</v>
      </c>
      <c r="M931" s="10"/>
      <c r="N931" s="72">
        <f t="shared" si="160"/>
        <v>967484.11807222362</v>
      </c>
    </row>
    <row r="932" spans="1:14" x14ac:dyDescent="0.25">
      <c r="A932" s="67"/>
      <c r="B932" s="51" t="s">
        <v>637</v>
      </c>
      <c r="C932" s="35">
        <v>4</v>
      </c>
      <c r="D932" s="55">
        <v>111.4866</v>
      </c>
      <c r="E932" s="128">
        <v>6698</v>
      </c>
      <c r="F932" s="125">
        <v>1911800</v>
      </c>
      <c r="G932" s="41">
        <v>100</v>
      </c>
      <c r="H932" s="50">
        <f t="shared" si="162"/>
        <v>1911800</v>
      </c>
      <c r="I932" s="10">
        <f t="shared" si="161"/>
        <v>0</v>
      </c>
      <c r="J932" s="10">
        <f t="shared" si="163"/>
        <v>285.42848611525829</v>
      </c>
      <c r="K932" s="10">
        <f t="shared" si="164"/>
        <v>692.41576324380003</v>
      </c>
      <c r="L932" s="10">
        <f t="shared" si="165"/>
        <v>2088436.0745525891</v>
      </c>
      <c r="M932" s="10"/>
      <c r="N932" s="72">
        <f t="shared" si="160"/>
        <v>2088436.0745525891</v>
      </c>
    </row>
    <row r="933" spans="1:14" x14ac:dyDescent="0.25">
      <c r="A933" s="67"/>
      <c r="B933" s="51" t="s">
        <v>638</v>
      </c>
      <c r="C933" s="35">
        <v>4</v>
      </c>
      <c r="D933" s="55">
        <v>30.6875</v>
      </c>
      <c r="E933" s="128">
        <v>1856</v>
      </c>
      <c r="F933" s="125">
        <v>792740</v>
      </c>
      <c r="G933" s="41">
        <v>100</v>
      </c>
      <c r="H933" s="50">
        <f t="shared" si="162"/>
        <v>792740</v>
      </c>
      <c r="I933" s="10">
        <f t="shared" si="161"/>
        <v>0</v>
      </c>
      <c r="J933" s="10">
        <f t="shared" si="163"/>
        <v>427.12284482758622</v>
      </c>
      <c r="K933" s="10">
        <f t="shared" si="164"/>
        <v>550.72140453147222</v>
      </c>
      <c r="L933" s="10">
        <f t="shared" si="165"/>
        <v>999567.73281088867</v>
      </c>
      <c r="M933" s="10"/>
      <c r="N933" s="72">
        <f t="shared" si="160"/>
        <v>999567.73281088867</v>
      </c>
    </row>
    <row r="934" spans="1:14" x14ac:dyDescent="0.25">
      <c r="A934" s="67"/>
      <c r="B934" s="51" t="s">
        <v>639</v>
      </c>
      <c r="C934" s="35">
        <v>4</v>
      </c>
      <c r="D934" s="55">
        <v>90.729400000000012</v>
      </c>
      <c r="E934" s="128">
        <v>3502</v>
      </c>
      <c r="F934" s="125">
        <v>1217810</v>
      </c>
      <c r="G934" s="41">
        <v>100</v>
      </c>
      <c r="H934" s="50">
        <f t="shared" si="162"/>
        <v>1217810</v>
      </c>
      <c r="I934" s="10">
        <f t="shared" si="161"/>
        <v>0</v>
      </c>
      <c r="J934" s="10">
        <f t="shared" si="163"/>
        <v>347.7470017133067</v>
      </c>
      <c r="K934" s="10">
        <f t="shared" si="164"/>
        <v>630.09724764575162</v>
      </c>
      <c r="L934" s="10">
        <f t="shared" si="165"/>
        <v>1523596.5958293774</v>
      </c>
      <c r="M934" s="10"/>
      <c r="N934" s="72">
        <f t="shared" si="160"/>
        <v>1523596.5958293774</v>
      </c>
    </row>
    <row r="935" spans="1:14" x14ac:dyDescent="0.25">
      <c r="A935" s="67"/>
      <c r="B935" s="4"/>
      <c r="C935" s="4"/>
      <c r="D935" s="55">
        <v>0</v>
      </c>
      <c r="E935" s="130"/>
      <c r="F935" s="73"/>
      <c r="G935" s="41"/>
      <c r="H935" s="73"/>
      <c r="I935" s="74"/>
      <c r="J935" s="74"/>
      <c r="K935" s="10"/>
      <c r="L935" s="10"/>
      <c r="M935" s="10"/>
      <c r="N935" s="72"/>
    </row>
    <row r="936" spans="1:14" x14ac:dyDescent="0.25">
      <c r="A936" s="70" t="s">
        <v>166</v>
      </c>
      <c r="B936" s="43" t="s">
        <v>2</v>
      </c>
      <c r="C936" s="44"/>
      <c r="D936" s="3">
        <v>673.69040000000018</v>
      </c>
      <c r="E936" s="131">
        <f>E937</f>
        <v>37755</v>
      </c>
      <c r="F936" s="37">
        <v>0</v>
      </c>
      <c r="G936" s="41"/>
      <c r="H936" s="37">
        <f>H938</f>
        <v>5430625</v>
      </c>
      <c r="I936" s="8">
        <f>I938</f>
        <v>-5430625</v>
      </c>
      <c r="J936" s="8"/>
      <c r="K936" s="10"/>
      <c r="L936" s="10"/>
      <c r="M936" s="9">
        <f>M938</f>
        <v>24902105.310633793</v>
      </c>
      <c r="N936" s="68">
        <f t="shared" si="160"/>
        <v>24902105.310633793</v>
      </c>
    </row>
    <row r="937" spans="1:14" x14ac:dyDescent="0.25">
      <c r="A937" s="70" t="s">
        <v>166</v>
      </c>
      <c r="B937" s="43" t="s">
        <v>3</v>
      </c>
      <c r="C937" s="44"/>
      <c r="D937" s="3">
        <v>673.69040000000018</v>
      </c>
      <c r="E937" s="131">
        <f>SUM(E939:E953)</f>
        <v>37755</v>
      </c>
      <c r="F937" s="37">
        <f>SUM(F939:F953)</f>
        <v>33612970</v>
      </c>
      <c r="G937" s="41"/>
      <c r="H937" s="37">
        <f>SUM(H939:H953)</f>
        <v>22751720</v>
      </c>
      <c r="I937" s="8">
        <f>SUM(I939:I953)</f>
        <v>10861250</v>
      </c>
      <c r="J937" s="8"/>
      <c r="K937" s="10"/>
      <c r="L937" s="8">
        <f>SUM(L939:L953)</f>
        <v>16134073.151397619</v>
      </c>
      <c r="M937" s="10"/>
      <c r="N937" s="68">
        <f t="shared" si="160"/>
        <v>16134073.151397619</v>
      </c>
    </row>
    <row r="938" spans="1:14" x14ac:dyDescent="0.25">
      <c r="A938" s="67"/>
      <c r="B938" s="51" t="s">
        <v>26</v>
      </c>
      <c r="C938" s="35">
        <v>2</v>
      </c>
      <c r="D938" s="55">
        <v>0</v>
      </c>
      <c r="E938" s="134"/>
      <c r="F938" s="50">
        <v>0</v>
      </c>
      <c r="G938" s="41">
        <v>25</v>
      </c>
      <c r="H938" s="50">
        <f>F950*G938/100</f>
        <v>5430625</v>
      </c>
      <c r="I938" s="10">
        <f t="shared" ref="I938:I953" si="166">F938-H938</f>
        <v>-5430625</v>
      </c>
      <c r="J938" s="10"/>
      <c r="K938" s="10"/>
      <c r="L938" s="10"/>
      <c r="M938" s="10">
        <f>($L$7*$L$8*E936/$L$10)+($L$7*$L$9*D936/$L$11)</f>
        <v>24902105.310633793</v>
      </c>
      <c r="N938" s="72">
        <f t="shared" si="160"/>
        <v>24902105.310633793</v>
      </c>
    </row>
    <row r="939" spans="1:14" x14ac:dyDescent="0.25">
      <c r="A939" s="67"/>
      <c r="B939" s="51" t="s">
        <v>640</v>
      </c>
      <c r="C939" s="35">
        <v>4</v>
      </c>
      <c r="D939" s="55">
        <v>35.155100000000004</v>
      </c>
      <c r="E939" s="128">
        <v>1482</v>
      </c>
      <c r="F939" s="125">
        <v>617330</v>
      </c>
      <c r="G939" s="41">
        <v>100</v>
      </c>
      <c r="H939" s="50">
        <f t="shared" ref="H939:H953" si="167">F939*G939/100</f>
        <v>617330</v>
      </c>
      <c r="I939" s="10">
        <f t="shared" si="166"/>
        <v>0</v>
      </c>
      <c r="J939" s="10">
        <f t="shared" ref="J939:J953" si="168">F939/E939</f>
        <v>416.55195681511469</v>
      </c>
      <c r="K939" s="10">
        <f t="shared" ref="K939:K953" si="169">$J$11*$J$19-J939</f>
        <v>561.29229254394363</v>
      </c>
      <c r="L939" s="10">
        <f t="shared" ref="L939:L953" si="170">IF(K939&gt;0,$J$7*$J$8*(K939/$K$19),0)+$J$7*$J$9*(E939/$E$19)+$J$7*$J$10*(D939/$D$19)</f>
        <v>979272.24039130704</v>
      </c>
      <c r="M939" s="10"/>
      <c r="N939" s="72">
        <f t="shared" si="160"/>
        <v>979272.24039130704</v>
      </c>
    </row>
    <row r="940" spans="1:14" x14ac:dyDescent="0.25">
      <c r="A940" s="67"/>
      <c r="B940" s="51" t="s">
        <v>641</v>
      </c>
      <c r="C940" s="35">
        <v>4</v>
      </c>
      <c r="D940" s="55">
        <v>65.399599999999992</v>
      </c>
      <c r="E940" s="128">
        <v>2006</v>
      </c>
      <c r="F940" s="125">
        <v>1217580</v>
      </c>
      <c r="G940" s="41">
        <v>100</v>
      </c>
      <c r="H940" s="50">
        <f t="shared" si="167"/>
        <v>1217580</v>
      </c>
      <c r="I940" s="10">
        <f t="shared" si="166"/>
        <v>0</v>
      </c>
      <c r="J940" s="10">
        <f t="shared" si="168"/>
        <v>606.9690927218345</v>
      </c>
      <c r="K940" s="10">
        <f t="shared" si="169"/>
        <v>370.87515663722388</v>
      </c>
      <c r="L940" s="10">
        <f t="shared" si="170"/>
        <v>932742.8685342276</v>
      </c>
      <c r="M940" s="10"/>
      <c r="N940" s="72">
        <f t="shared" si="160"/>
        <v>932742.8685342276</v>
      </c>
    </row>
    <row r="941" spans="1:14" x14ac:dyDescent="0.25">
      <c r="A941" s="67"/>
      <c r="B941" s="51" t="s">
        <v>642</v>
      </c>
      <c r="C941" s="35">
        <v>4</v>
      </c>
      <c r="D941" s="55">
        <v>20.309100000000001</v>
      </c>
      <c r="E941" s="128">
        <v>723</v>
      </c>
      <c r="F941" s="125">
        <v>380350</v>
      </c>
      <c r="G941" s="41">
        <v>100</v>
      </c>
      <c r="H941" s="50">
        <f t="shared" si="167"/>
        <v>380350</v>
      </c>
      <c r="I941" s="10">
        <f t="shared" si="166"/>
        <v>0</v>
      </c>
      <c r="J941" s="10">
        <f t="shared" si="168"/>
        <v>526.07192254495158</v>
      </c>
      <c r="K941" s="10">
        <f t="shared" si="169"/>
        <v>451.7723268141068</v>
      </c>
      <c r="L941" s="10">
        <f t="shared" si="170"/>
        <v>698166.57791817619</v>
      </c>
      <c r="M941" s="10"/>
      <c r="N941" s="72">
        <f t="shared" si="160"/>
        <v>698166.57791817619</v>
      </c>
    </row>
    <row r="942" spans="1:14" x14ac:dyDescent="0.25">
      <c r="A942" s="67"/>
      <c r="B942" s="51" t="s">
        <v>643</v>
      </c>
      <c r="C942" s="35">
        <v>4</v>
      </c>
      <c r="D942" s="55">
        <v>22.101399999999998</v>
      </c>
      <c r="E942" s="128">
        <v>920</v>
      </c>
      <c r="F942" s="125">
        <v>342690</v>
      </c>
      <c r="G942" s="41">
        <v>100</v>
      </c>
      <c r="H942" s="50">
        <f t="shared" si="167"/>
        <v>342690</v>
      </c>
      <c r="I942" s="10">
        <f t="shared" si="166"/>
        <v>0</v>
      </c>
      <c r="J942" s="10">
        <f t="shared" si="168"/>
        <v>372.48913043478262</v>
      </c>
      <c r="K942" s="10">
        <f t="shared" si="169"/>
        <v>605.35511892427576</v>
      </c>
      <c r="L942" s="10">
        <f t="shared" si="170"/>
        <v>910754.18565860006</v>
      </c>
      <c r="M942" s="10"/>
      <c r="N942" s="72">
        <f t="shared" si="160"/>
        <v>910754.18565860006</v>
      </c>
    </row>
    <row r="943" spans="1:14" x14ac:dyDescent="0.25">
      <c r="A943" s="67"/>
      <c r="B943" s="51" t="s">
        <v>846</v>
      </c>
      <c r="C943" s="35">
        <v>4</v>
      </c>
      <c r="D943" s="55">
        <v>31.037700000000001</v>
      </c>
      <c r="E943" s="128">
        <v>829</v>
      </c>
      <c r="F943" s="125">
        <v>259940</v>
      </c>
      <c r="G943" s="41">
        <v>100</v>
      </c>
      <c r="H943" s="50">
        <f t="shared" si="167"/>
        <v>259940</v>
      </c>
      <c r="I943" s="10">
        <f t="shared" si="166"/>
        <v>0</v>
      </c>
      <c r="J943" s="10">
        <f t="shared" si="168"/>
        <v>313.55850422195414</v>
      </c>
      <c r="K943" s="10">
        <f t="shared" si="169"/>
        <v>664.28574513710419</v>
      </c>
      <c r="L943" s="10">
        <f t="shared" si="170"/>
        <v>1000272.9690772938</v>
      </c>
      <c r="M943" s="10"/>
      <c r="N943" s="72">
        <f t="shared" si="160"/>
        <v>1000272.9690772938</v>
      </c>
    </row>
    <row r="944" spans="1:14" x14ac:dyDescent="0.25">
      <c r="A944" s="67"/>
      <c r="B944" s="51" t="s">
        <v>644</v>
      </c>
      <c r="C944" s="35">
        <v>4</v>
      </c>
      <c r="D944" s="55">
        <v>41.298199999999994</v>
      </c>
      <c r="E944" s="128">
        <v>1688</v>
      </c>
      <c r="F944" s="125">
        <v>616870</v>
      </c>
      <c r="G944" s="41">
        <v>100</v>
      </c>
      <c r="H944" s="50">
        <f t="shared" si="167"/>
        <v>616870</v>
      </c>
      <c r="I944" s="10">
        <f t="shared" si="166"/>
        <v>0</v>
      </c>
      <c r="J944" s="10">
        <f t="shared" si="168"/>
        <v>365.44431279620852</v>
      </c>
      <c r="K944" s="10">
        <f t="shared" si="169"/>
        <v>612.39993656284992</v>
      </c>
      <c r="L944" s="10">
        <f t="shared" si="170"/>
        <v>1088294.7367329712</v>
      </c>
      <c r="M944" s="10"/>
      <c r="N944" s="72">
        <f t="shared" si="160"/>
        <v>1088294.7367329712</v>
      </c>
    </row>
    <row r="945" spans="1:14" x14ac:dyDescent="0.25">
      <c r="A945" s="67"/>
      <c r="B945" s="51" t="s">
        <v>847</v>
      </c>
      <c r="C945" s="35">
        <v>4</v>
      </c>
      <c r="D945" s="55">
        <v>13.3012</v>
      </c>
      <c r="E945" s="128">
        <v>879</v>
      </c>
      <c r="F945" s="125">
        <v>306580</v>
      </c>
      <c r="G945" s="41">
        <v>100</v>
      </c>
      <c r="H945" s="50">
        <f t="shared" si="167"/>
        <v>306580</v>
      </c>
      <c r="I945" s="10">
        <f t="shared" si="166"/>
        <v>0</v>
      </c>
      <c r="J945" s="10">
        <f t="shared" si="168"/>
        <v>348.78270762229806</v>
      </c>
      <c r="K945" s="10">
        <f t="shared" si="169"/>
        <v>629.06154173676032</v>
      </c>
      <c r="L945" s="10">
        <f t="shared" si="170"/>
        <v>901592.30459028075</v>
      </c>
      <c r="M945" s="10"/>
      <c r="N945" s="72">
        <f t="shared" si="160"/>
        <v>901592.30459028075</v>
      </c>
    </row>
    <row r="946" spans="1:14" x14ac:dyDescent="0.25">
      <c r="A946" s="67"/>
      <c r="B946" s="51" t="s">
        <v>645</v>
      </c>
      <c r="C946" s="35">
        <v>4</v>
      </c>
      <c r="D946" s="55">
        <v>56.828500000000005</v>
      </c>
      <c r="E946" s="128">
        <v>2707</v>
      </c>
      <c r="F946" s="125">
        <v>1042680</v>
      </c>
      <c r="G946" s="41">
        <v>100</v>
      </c>
      <c r="H946" s="50">
        <f t="shared" si="167"/>
        <v>1042680</v>
      </c>
      <c r="I946" s="10">
        <f t="shared" si="166"/>
        <v>0</v>
      </c>
      <c r="J946" s="10">
        <f t="shared" si="168"/>
        <v>385.17916512744733</v>
      </c>
      <c r="K946" s="10">
        <f t="shared" si="169"/>
        <v>592.66508423161099</v>
      </c>
      <c r="L946" s="10">
        <f t="shared" si="170"/>
        <v>1253924.2138891856</v>
      </c>
      <c r="M946" s="10"/>
      <c r="N946" s="72">
        <f t="shared" si="160"/>
        <v>1253924.2138891856</v>
      </c>
    </row>
    <row r="947" spans="1:14" x14ac:dyDescent="0.25">
      <c r="A947" s="67"/>
      <c r="B947" s="51" t="s">
        <v>646</v>
      </c>
      <c r="C947" s="35">
        <v>4</v>
      </c>
      <c r="D947" s="55">
        <v>28.1523</v>
      </c>
      <c r="E947" s="128">
        <v>810</v>
      </c>
      <c r="F947" s="125">
        <v>279970</v>
      </c>
      <c r="G947" s="41">
        <v>100</v>
      </c>
      <c r="H947" s="50">
        <f t="shared" si="167"/>
        <v>279970</v>
      </c>
      <c r="I947" s="10">
        <f t="shared" si="166"/>
        <v>0</v>
      </c>
      <c r="J947" s="10">
        <f t="shared" si="168"/>
        <v>345.64197530864197</v>
      </c>
      <c r="K947" s="10">
        <f t="shared" si="169"/>
        <v>632.20227405041646</v>
      </c>
      <c r="L947" s="10">
        <f t="shared" si="170"/>
        <v>949718.31749234232</v>
      </c>
      <c r="M947" s="10"/>
      <c r="N947" s="72">
        <f t="shared" si="160"/>
        <v>949718.31749234232</v>
      </c>
    </row>
    <row r="948" spans="1:14" x14ac:dyDescent="0.25">
      <c r="A948" s="67"/>
      <c r="B948" s="51" t="s">
        <v>647</v>
      </c>
      <c r="C948" s="35">
        <v>4</v>
      </c>
      <c r="D948" s="55">
        <v>25.659999999999997</v>
      </c>
      <c r="E948" s="128">
        <v>1374</v>
      </c>
      <c r="F948" s="125">
        <v>391660</v>
      </c>
      <c r="G948" s="41">
        <v>100</v>
      </c>
      <c r="H948" s="50">
        <f t="shared" si="167"/>
        <v>391660</v>
      </c>
      <c r="I948" s="10">
        <f t="shared" si="166"/>
        <v>0</v>
      </c>
      <c r="J948" s="10">
        <f t="shared" si="168"/>
        <v>285.0509461426492</v>
      </c>
      <c r="K948" s="10">
        <f t="shared" si="169"/>
        <v>692.79330321640919</v>
      </c>
      <c r="L948" s="10">
        <f t="shared" si="170"/>
        <v>1085513.4098925081</v>
      </c>
      <c r="M948" s="10"/>
      <c r="N948" s="72">
        <f t="shared" si="160"/>
        <v>1085513.4098925081</v>
      </c>
    </row>
    <row r="949" spans="1:14" x14ac:dyDescent="0.25">
      <c r="A949" s="67"/>
      <c r="B949" s="51" t="s">
        <v>620</v>
      </c>
      <c r="C949" s="35">
        <v>4</v>
      </c>
      <c r="D949" s="55">
        <v>21.178100000000001</v>
      </c>
      <c r="E949" s="128">
        <v>280</v>
      </c>
      <c r="F949" s="125">
        <v>101180</v>
      </c>
      <c r="G949" s="41">
        <v>100</v>
      </c>
      <c r="H949" s="50">
        <f t="shared" si="167"/>
        <v>101180</v>
      </c>
      <c r="I949" s="10">
        <f t="shared" si="166"/>
        <v>0</v>
      </c>
      <c r="J949" s="10">
        <f t="shared" si="168"/>
        <v>361.35714285714283</v>
      </c>
      <c r="K949" s="10">
        <f t="shared" si="169"/>
        <v>616.4871065019156</v>
      </c>
      <c r="L949" s="10">
        <f t="shared" si="170"/>
        <v>837019.19658512005</v>
      </c>
      <c r="M949" s="10"/>
      <c r="N949" s="72">
        <f t="shared" ref="N949:N1012" si="171">L949+M949</f>
        <v>837019.19658512005</v>
      </c>
    </row>
    <row r="950" spans="1:14" x14ac:dyDescent="0.25">
      <c r="A950" s="67"/>
      <c r="B950" s="51" t="s">
        <v>899</v>
      </c>
      <c r="C950" s="35">
        <v>3</v>
      </c>
      <c r="D950" s="55">
        <v>112.4183</v>
      </c>
      <c r="E950" s="128">
        <v>12887</v>
      </c>
      <c r="F950" s="125">
        <v>21722500</v>
      </c>
      <c r="G950" s="41">
        <v>50</v>
      </c>
      <c r="H950" s="50">
        <f t="shared" si="167"/>
        <v>10861250</v>
      </c>
      <c r="I950" s="10">
        <f t="shared" si="166"/>
        <v>10861250</v>
      </c>
      <c r="J950" s="10">
        <f t="shared" si="168"/>
        <v>1685.6134088616436</v>
      </c>
      <c r="K950" s="10">
        <f t="shared" si="169"/>
        <v>-707.76915950258524</v>
      </c>
      <c r="L950" s="10">
        <f t="shared" si="170"/>
        <v>2085681.5638263237</v>
      </c>
      <c r="M950" s="10"/>
      <c r="N950" s="72">
        <f t="shared" si="171"/>
        <v>2085681.5638263237</v>
      </c>
    </row>
    <row r="951" spans="1:14" x14ac:dyDescent="0.25">
      <c r="A951" s="67"/>
      <c r="B951" s="51" t="s">
        <v>648</v>
      </c>
      <c r="C951" s="35">
        <v>4</v>
      </c>
      <c r="D951" s="55">
        <v>81.494199999999992</v>
      </c>
      <c r="E951" s="128">
        <v>5235</v>
      </c>
      <c r="F951" s="125">
        <v>2755570</v>
      </c>
      <c r="G951" s="41">
        <v>100</v>
      </c>
      <c r="H951" s="50">
        <f t="shared" si="167"/>
        <v>2755570</v>
      </c>
      <c r="I951" s="10">
        <f t="shared" si="166"/>
        <v>0</v>
      </c>
      <c r="J951" s="10">
        <f t="shared" si="168"/>
        <v>526.37440305635153</v>
      </c>
      <c r="K951" s="10">
        <f t="shared" si="169"/>
        <v>451.46984630270686</v>
      </c>
      <c r="L951" s="10">
        <f t="shared" si="170"/>
        <v>1506582.3331695348</v>
      </c>
      <c r="M951" s="10"/>
      <c r="N951" s="72">
        <f t="shared" si="171"/>
        <v>1506582.3331695348</v>
      </c>
    </row>
    <row r="952" spans="1:14" x14ac:dyDescent="0.25">
      <c r="A952" s="67"/>
      <c r="B952" s="51" t="s">
        <v>191</v>
      </c>
      <c r="C952" s="35">
        <v>4</v>
      </c>
      <c r="D952" s="55">
        <v>86.251200000000011</v>
      </c>
      <c r="E952" s="128">
        <v>4312</v>
      </c>
      <c r="F952" s="125">
        <v>2200290</v>
      </c>
      <c r="G952" s="41">
        <v>100</v>
      </c>
      <c r="H952" s="50">
        <f t="shared" si="167"/>
        <v>2200290</v>
      </c>
      <c r="I952" s="10">
        <f t="shared" si="166"/>
        <v>0</v>
      </c>
      <c r="J952" s="10">
        <f t="shared" si="168"/>
        <v>510.27133580705009</v>
      </c>
      <c r="K952" s="10">
        <f t="shared" si="169"/>
        <v>467.57291355200829</v>
      </c>
      <c r="L952" s="10">
        <f t="shared" si="170"/>
        <v>1422207.8209811454</v>
      </c>
      <c r="M952" s="10"/>
      <c r="N952" s="72">
        <f t="shared" si="171"/>
        <v>1422207.8209811454</v>
      </c>
    </row>
    <row r="953" spans="1:14" x14ac:dyDescent="0.25">
      <c r="A953" s="67"/>
      <c r="B953" s="51" t="s">
        <v>649</v>
      </c>
      <c r="C953" s="35">
        <v>4</v>
      </c>
      <c r="D953" s="55">
        <v>33.105499999999999</v>
      </c>
      <c r="E953" s="128">
        <v>1623</v>
      </c>
      <c r="F953" s="125">
        <v>1377780</v>
      </c>
      <c r="G953" s="41">
        <v>100</v>
      </c>
      <c r="H953" s="50">
        <f t="shared" si="167"/>
        <v>1377780</v>
      </c>
      <c r="I953" s="10">
        <f t="shared" si="166"/>
        <v>0</v>
      </c>
      <c r="J953" s="10">
        <f t="shared" si="168"/>
        <v>848.90942698706101</v>
      </c>
      <c r="K953" s="10">
        <f t="shared" si="169"/>
        <v>128.93482237199737</v>
      </c>
      <c r="L953" s="10">
        <f t="shared" si="170"/>
        <v>482330.41265860177</v>
      </c>
      <c r="M953" s="10"/>
      <c r="N953" s="72">
        <f t="shared" si="171"/>
        <v>482330.41265860177</v>
      </c>
    </row>
    <row r="954" spans="1:14" x14ac:dyDescent="0.25">
      <c r="A954" s="67"/>
      <c r="B954" s="4"/>
      <c r="C954" s="4"/>
      <c r="D954" s="55">
        <v>0</v>
      </c>
      <c r="E954" s="130"/>
      <c r="F954" s="73"/>
      <c r="G954" s="41"/>
      <c r="H954" s="73"/>
      <c r="I954" s="74"/>
      <c r="J954" s="74"/>
      <c r="K954" s="10"/>
      <c r="L954" s="10"/>
      <c r="M954" s="10"/>
      <c r="N954" s="72"/>
    </row>
    <row r="955" spans="1:14" x14ac:dyDescent="0.25">
      <c r="A955" s="70" t="s">
        <v>650</v>
      </c>
      <c r="B955" s="43" t="s">
        <v>2</v>
      </c>
      <c r="C955" s="44"/>
      <c r="D955" s="3">
        <v>848.61710000000016</v>
      </c>
      <c r="E955" s="131">
        <f>E956</f>
        <v>63001</v>
      </c>
      <c r="F955" s="37">
        <v>0</v>
      </c>
      <c r="G955" s="41"/>
      <c r="H955" s="37">
        <f>H957</f>
        <v>3591045</v>
      </c>
      <c r="I955" s="8">
        <f>I957</f>
        <v>-3591045</v>
      </c>
      <c r="J955" s="8"/>
      <c r="K955" s="10"/>
      <c r="L955" s="10"/>
      <c r="M955" s="9">
        <f>M957</f>
        <v>36621764.129690208</v>
      </c>
      <c r="N955" s="68">
        <f t="shared" si="171"/>
        <v>36621764.129690208</v>
      </c>
    </row>
    <row r="956" spans="1:14" x14ac:dyDescent="0.25">
      <c r="A956" s="70" t="s">
        <v>650</v>
      </c>
      <c r="B956" s="43" t="s">
        <v>3</v>
      </c>
      <c r="C956" s="44"/>
      <c r="D956" s="3">
        <v>848.61710000000016</v>
      </c>
      <c r="E956" s="131">
        <f>SUM(E958:E988)</f>
        <v>63001</v>
      </c>
      <c r="F956" s="37">
        <f>SUM(F958:F988)</f>
        <v>33587070</v>
      </c>
      <c r="G956" s="41"/>
      <c r="H956" s="37">
        <f>SUM(H958:H988)</f>
        <v>26404980</v>
      </c>
      <c r="I956" s="8">
        <f>SUM(I958:I988)</f>
        <v>7182090</v>
      </c>
      <c r="J956" s="8"/>
      <c r="K956" s="10"/>
      <c r="L956" s="8">
        <f>SUM(L958:L988)</f>
        <v>35971237.749267057</v>
      </c>
      <c r="M956" s="10"/>
      <c r="N956" s="68">
        <f t="shared" si="171"/>
        <v>35971237.749267057</v>
      </c>
    </row>
    <row r="957" spans="1:14" x14ac:dyDescent="0.25">
      <c r="A957" s="67"/>
      <c r="B957" s="51" t="s">
        <v>26</v>
      </c>
      <c r="C957" s="35">
        <v>2</v>
      </c>
      <c r="D957" s="55">
        <v>0</v>
      </c>
      <c r="E957" s="134"/>
      <c r="F957" s="50">
        <v>0</v>
      </c>
      <c r="G957" s="41">
        <v>25</v>
      </c>
      <c r="H957" s="50">
        <f>F983*G957/100</f>
        <v>3591045</v>
      </c>
      <c r="I957" s="10">
        <f t="shared" ref="I957:I988" si="172">F957-H957</f>
        <v>-3591045</v>
      </c>
      <c r="J957" s="10"/>
      <c r="K957" s="10"/>
      <c r="L957" s="10"/>
      <c r="M957" s="10">
        <f>($L$7*$L$8*E955/$L$10)+($L$7*$L$9*D955/$L$11)</f>
        <v>36621764.129690208</v>
      </c>
      <c r="N957" s="72">
        <f t="shared" si="171"/>
        <v>36621764.129690208</v>
      </c>
    </row>
    <row r="958" spans="1:14" x14ac:dyDescent="0.25">
      <c r="A958" s="67"/>
      <c r="B958" s="51" t="s">
        <v>651</v>
      </c>
      <c r="C958" s="35">
        <v>4</v>
      </c>
      <c r="D958" s="55">
        <v>30.130800000000001</v>
      </c>
      <c r="E958" s="128">
        <v>3076</v>
      </c>
      <c r="F958" s="125">
        <v>796760</v>
      </c>
      <c r="G958" s="41">
        <v>100</v>
      </c>
      <c r="H958" s="50">
        <f t="shared" ref="H958:H988" si="173">F958*G958/100</f>
        <v>796760</v>
      </c>
      <c r="I958" s="10">
        <f t="shared" si="172"/>
        <v>0</v>
      </c>
      <c r="J958" s="10">
        <f t="shared" ref="J958:J988" si="174">F958/E958</f>
        <v>259.02470741222368</v>
      </c>
      <c r="K958" s="10">
        <f t="shared" ref="K958:K988" si="175">$J$11*$J$19-J958</f>
        <v>718.81954194683476</v>
      </c>
      <c r="L958" s="10">
        <f t="shared" ref="L958:L988" si="176">IF(K958&gt;0,$J$7*$J$8*(K958/$K$19),0)+$J$7*$J$9*(E958/$E$19)+$J$7*$J$10*(D958/$D$19)</f>
        <v>1354212.3417317974</v>
      </c>
      <c r="M958" s="10"/>
      <c r="N958" s="72">
        <f t="shared" si="171"/>
        <v>1354212.3417317974</v>
      </c>
    </row>
    <row r="959" spans="1:14" x14ac:dyDescent="0.25">
      <c r="A959" s="67"/>
      <c r="B959" s="51" t="s">
        <v>652</v>
      </c>
      <c r="C959" s="35">
        <v>4</v>
      </c>
      <c r="D959" s="55">
        <v>9.8484999999999996</v>
      </c>
      <c r="E959" s="128">
        <v>551</v>
      </c>
      <c r="F959" s="125">
        <v>72560</v>
      </c>
      <c r="G959" s="41">
        <v>100</v>
      </c>
      <c r="H959" s="50">
        <f t="shared" si="173"/>
        <v>72560</v>
      </c>
      <c r="I959" s="10">
        <f t="shared" si="172"/>
        <v>0</v>
      </c>
      <c r="J959" s="10">
        <f t="shared" si="174"/>
        <v>131.68784029038113</v>
      </c>
      <c r="K959" s="10">
        <f t="shared" si="175"/>
        <v>846.15640906867725</v>
      </c>
      <c r="L959" s="10">
        <f t="shared" si="176"/>
        <v>1101436.3178665107</v>
      </c>
      <c r="M959" s="10"/>
      <c r="N959" s="72">
        <f t="shared" si="171"/>
        <v>1101436.3178665107</v>
      </c>
    </row>
    <row r="960" spans="1:14" x14ac:dyDescent="0.25">
      <c r="A960" s="67"/>
      <c r="B960" s="51" t="s">
        <v>653</v>
      </c>
      <c r="C960" s="35">
        <v>4</v>
      </c>
      <c r="D960" s="55">
        <v>38.0657</v>
      </c>
      <c r="E960" s="128">
        <v>2628</v>
      </c>
      <c r="F960" s="125">
        <v>938110</v>
      </c>
      <c r="G960" s="41">
        <v>100</v>
      </c>
      <c r="H960" s="50">
        <f t="shared" si="173"/>
        <v>938110</v>
      </c>
      <c r="I960" s="10">
        <f t="shared" si="172"/>
        <v>0</v>
      </c>
      <c r="J960" s="10">
        <f t="shared" si="174"/>
        <v>356.96727549467278</v>
      </c>
      <c r="K960" s="10">
        <f t="shared" si="175"/>
        <v>620.8769738643856</v>
      </c>
      <c r="L960" s="10">
        <f t="shared" si="176"/>
        <v>1209250.7427750726</v>
      </c>
      <c r="M960" s="10"/>
      <c r="N960" s="72">
        <f t="shared" si="171"/>
        <v>1209250.7427750726</v>
      </c>
    </row>
    <row r="961" spans="1:14" x14ac:dyDescent="0.25">
      <c r="A961" s="67"/>
      <c r="B961" s="51" t="s">
        <v>846</v>
      </c>
      <c r="C961" s="35">
        <v>4</v>
      </c>
      <c r="D961" s="55">
        <v>24.287399999999998</v>
      </c>
      <c r="E961" s="128">
        <v>1805</v>
      </c>
      <c r="F961" s="125">
        <v>966040</v>
      </c>
      <c r="G961" s="41">
        <v>100</v>
      </c>
      <c r="H961" s="50">
        <f t="shared" si="173"/>
        <v>966040</v>
      </c>
      <c r="I961" s="10">
        <f t="shared" si="172"/>
        <v>0</v>
      </c>
      <c r="J961" s="10">
        <f t="shared" si="174"/>
        <v>535.20221606648204</v>
      </c>
      <c r="K961" s="10">
        <f t="shared" si="175"/>
        <v>442.64203329257634</v>
      </c>
      <c r="L961" s="10">
        <f t="shared" si="176"/>
        <v>842907.03433434665</v>
      </c>
      <c r="M961" s="10"/>
      <c r="N961" s="72">
        <f t="shared" si="171"/>
        <v>842907.03433434665</v>
      </c>
    </row>
    <row r="962" spans="1:14" x14ac:dyDescent="0.25">
      <c r="A962" s="67"/>
      <c r="B962" s="51" t="s">
        <v>654</v>
      </c>
      <c r="C962" s="35">
        <v>4</v>
      </c>
      <c r="D962" s="55">
        <v>42.367100000000008</v>
      </c>
      <c r="E962" s="128">
        <v>2811</v>
      </c>
      <c r="F962" s="125">
        <v>1461660</v>
      </c>
      <c r="G962" s="41">
        <v>100</v>
      </c>
      <c r="H962" s="50">
        <f t="shared" si="173"/>
        <v>1461660</v>
      </c>
      <c r="I962" s="10">
        <f t="shared" si="172"/>
        <v>0</v>
      </c>
      <c r="J962" s="10">
        <f t="shared" si="174"/>
        <v>519.9786552828175</v>
      </c>
      <c r="K962" s="10">
        <f t="shared" si="175"/>
        <v>457.86559407624088</v>
      </c>
      <c r="L962" s="10">
        <f t="shared" si="176"/>
        <v>1057085.2608917265</v>
      </c>
      <c r="M962" s="10"/>
      <c r="N962" s="72">
        <f t="shared" si="171"/>
        <v>1057085.2608917265</v>
      </c>
    </row>
    <row r="963" spans="1:14" x14ac:dyDescent="0.25">
      <c r="A963" s="67"/>
      <c r="B963" s="51" t="s">
        <v>747</v>
      </c>
      <c r="C963" s="35">
        <v>4</v>
      </c>
      <c r="D963" s="55">
        <v>11.079700000000001</v>
      </c>
      <c r="E963" s="128">
        <v>781</v>
      </c>
      <c r="F963" s="125">
        <v>236380</v>
      </c>
      <c r="G963" s="41">
        <v>100</v>
      </c>
      <c r="H963" s="50">
        <f t="shared" si="173"/>
        <v>236380</v>
      </c>
      <c r="I963" s="10">
        <f t="shared" si="172"/>
        <v>0</v>
      </c>
      <c r="J963" s="10">
        <f t="shared" si="174"/>
        <v>302.66325224071704</v>
      </c>
      <c r="K963" s="10">
        <f t="shared" si="175"/>
        <v>675.18099711834134</v>
      </c>
      <c r="L963" s="10">
        <f t="shared" si="176"/>
        <v>934998.33007823164</v>
      </c>
      <c r="M963" s="10"/>
      <c r="N963" s="72">
        <f t="shared" si="171"/>
        <v>934998.33007823164</v>
      </c>
    </row>
    <row r="964" spans="1:14" x14ac:dyDescent="0.25">
      <c r="A964" s="67"/>
      <c r="B964" s="51" t="s">
        <v>655</v>
      </c>
      <c r="C964" s="35">
        <v>4</v>
      </c>
      <c r="D964" s="55">
        <v>28.427099999999999</v>
      </c>
      <c r="E964" s="128">
        <v>2218</v>
      </c>
      <c r="F964" s="125">
        <v>482850</v>
      </c>
      <c r="G964" s="41">
        <v>100</v>
      </c>
      <c r="H964" s="50">
        <f t="shared" si="173"/>
        <v>482850</v>
      </c>
      <c r="I964" s="10">
        <f t="shared" si="172"/>
        <v>0</v>
      </c>
      <c r="J964" s="10">
        <f t="shared" si="174"/>
        <v>217.69612263300272</v>
      </c>
      <c r="K964" s="10">
        <f t="shared" si="175"/>
        <v>760.14812672605569</v>
      </c>
      <c r="L964" s="10">
        <f t="shared" si="176"/>
        <v>1284706.9580919845</v>
      </c>
      <c r="M964" s="10"/>
      <c r="N964" s="72">
        <f t="shared" si="171"/>
        <v>1284706.9580919845</v>
      </c>
    </row>
    <row r="965" spans="1:14" x14ac:dyDescent="0.25">
      <c r="A965" s="67"/>
      <c r="B965" s="51" t="s">
        <v>656</v>
      </c>
      <c r="C965" s="35">
        <v>4</v>
      </c>
      <c r="D965" s="55">
        <v>43.249399999999994</v>
      </c>
      <c r="E965" s="128">
        <v>3092</v>
      </c>
      <c r="F965" s="125">
        <v>920650</v>
      </c>
      <c r="G965" s="41">
        <v>100</v>
      </c>
      <c r="H965" s="50">
        <f t="shared" si="173"/>
        <v>920650</v>
      </c>
      <c r="I965" s="10">
        <f t="shared" si="172"/>
        <v>0</v>
      </c>
      <c r="J965" s="10">
        <f t="shared" si="174"/>
        <v>297.7522639068564</v>
      </c>
      <c r="K965" s="10">
        <f t="shared" si="175"/>
        <v>680.09198545220192</v>
      </c>
      <c r="L965" s="10">
        <f t="shared" si="176"/>
        <v>1358003.6007797883</v>
      </c>
      <c r="M965" s="10"/>
      <c r="N965" s="72">
        <f t="shared" si="171"/>
        <v>1358003.6007797883</v>
      </c>
    </row>
    <row r="966" spans="1:14" x14ac:dyDescent="0.25">
      <c r="A966" s="67"/>
      <c r="B966" s="51" t="s">
        <v>657</v>
      </c>
      <c r="C966" s="35">
        <v>4</v>
      </c>
      <c r="D966" s="55">
        <v>18.318599999999996</v>
      </c>
      <c r="E966" s="128">
        <v>1379</v>
      </c>
      <c r="F966" s="125">
        <v>433750</v>
      </c>
      <c r="G966" s="41">
        <v>100</v>
      </c>
      <c r="H966" s="50">
        <f t="shared" si="173"/>
        <v>433750</v>
      </c>
      <c r="I966" s="10">
        <f t="shared" si="172"/>
        <v>0</v>
      </c>
      <c r="J966" s="10">
        <f t="shared" si="174"/>
        <v>314.53952139231325</v>
      </c>
      <c r="K966" s="10">
        <f t="shared" si="175"/>
        <v>663.30472796674508</v>
      </c>
      <c r="L966" s="10">
        <f t="shared" si="176"/>
        <v>1025104.674455211</v>
      </c>
      <c r="M966" s="10"/>
      <c r="N966" s="72">
        <f t="shared" si="171"/>
        <v>1025104.674455211</v>
      </c>
    </row>
    <row r="967" spans="1:14" x14ac:dyDescent="0.25">
      <c r="A967" s="67"/>
      <c r="B967" s="51" t="s">
        <v>658</v>
      </c>
      <c r="C967" s="35">
        <v>4</v>
      </c>
      <c r="D967" s="55">
        <v>7.3487</v>
      </c>
      <c r="E967" s="128">
        <v>638</v>
      </c>
      <c r="F967" s="125">
        <v>102600</v>
      </c>
      <c r="G967" s="41">
        <v>100</v>
      </c>
      <c r="H967" s="50">
        <f t="shared" si="173"/>
        <v>102600</v>
      </c>
      <c r="I967" s="10">
        <f t="shared" si="172"/>
        <v>0</v>
      </c>
      <c r="J967" s="10">
        <f t="shared" si="174"/>
        <v>160.81504702194357</v>
      </c>
      <c r="K967" s="10">
        <f t="shared" si="175"/>
        <v>817.02920233711484</v>
      </c>
      <c r="L967" s="10">
        <f t="shared" si="176"/>
        <v>1069570.5970745692</v>
      </c>
      <c r="M967" s="10"/>
      <c r="N967" s="72">
        <f t="shared" si="171"/>
        <v>1069570.5970745692</v>
      </c>
    </row>
    <row r="968" spans="1:14" x14ac:dyDescent="0.25">
      <c r="A968" s="67"/>
      <c r="B968" s="51" t="s">
        <v>659</v>
      </c>
      <c r="C968" s="35">
        <v>4</v>
      </c>
      <c r="D968" s="55">
        <v>13.711099999999998</v>
      </c>
      <c r="E968" s="128">
        <v>1297</v>
      </c>
      <c r="F968" s="125">
        <v>332940</v>
      </c>
      <c r="G968" s="41">
        <v>100</v>
      </c>
      <c r="H968" s="50">
        <f t="shared" si="173"/>
        <v>332940</v>
      </c>
      <c r="I968" s="10">
        <f t="shared" si="172"/>
        <v>0</v>
      </c>
      <c r="J968" s="10">
        <f t="shared" si="174"/>
        <v>256.70007710100231</v>
      </c>
      <c r="K968" s="10">
        <f t="shared" si="175"/>
        <v>721.14417225805607</v>
      </c>
      <c r="L968" s="10">
        <f t="shared" si="176"/>
        <v>1065782.0256297828</v>
      </c>
      <c r="M968" s="10"/>
      <c r="N968" s="72">
        <f t="shared" si="171"/>
        <v>1065782.0256297828</v>
      </c>
    </row>
    <row r="969" spans="1:14" x14ac:dyDescent="0.25">
      <c r="A969" s="67"/>
      <c r="B969" s="51" t="s">
        <v>660</v>
      </c>
      <c r="C969" s="35">
        <v>4</v>
      </c>
      <c r="D969" s="55">
        <v>24.288400000000003</v>
      </c>
      <c r="E969" s="128">
        <v>1030</v>
      </c>
      <c r="F969" s="125">
        <v>271250</v>
      </c>
      <c r="G969" s="41">
        <v>100</v>
      </c>
      <c r="H969" s="50">
        <f t="shared" si="173"/>
        <v>271250</v>
      </c>
      <c r="I969" s="10">
        <f t="shared" si="172"/>
        <v>0</v>
      </c>
      <c r="J969" s="10">
        <f t="shared" si="174"/>
        <v>263.34951456310682</v>
      </c>
      <c r="K969" s="10">
        <f t="shared" si="175"/>
        <v>714.49473479595156</v>
      </c>
      <c r="L969" s="10">
        <f t="shared" si="176"/>
        <v>1061197.7330442369</v>
      </c>
      <c r="M969" s="10"/>
      <c r="N969" s="72">
        <f t="shared" si="171"/>
        <v>1061197.7330442369</v>
      </c>
    </row>
    <row r="970" spans="1:14" x14ac:dyDescent="0.25">
      <c r="A970" s="67"/>
      <c r="B970" s="51" t="s">
        <v>661</v>
      </c>
      <c r="C970" s="35">
        <v>4</v>
      </c>
      <c r="D970" s="55">
        <v>47.174100000000003</v>
      </c>
      <c r="E970" s="128">
        <v>2346</v>
      </c>
      <c r="F970" s="125">
        <v>449010</v>
      </c>
      <c r="G970" s="41">
        <v>100</v>
      </c>
      <c r="H970" s="50">
        <f t="shared" si="173"/>
        <v>449010</v>
      </c>
      <c r="I970" s="10">
        <f t="shared" si="172"/>
        <v>0</v>
      </c>
      <c r="J970" s="10">
        <f t="shared" si="174"/>
        <v>191.39386189258312</v>
      </c>
      <c r="K970" s="10">
        <f t="shared" si="175"/>
        <v>786.45038746647526</v>
      </c>
      <c r="L970" s="10">
        <f t="shared" si="176"/>
        <v>1399762.5789598883</v>
      </c>
      <c r="M970" s="10"/>
      <c r="N970" s="72">
        <f t="shared" si="171"/>
        <v>1399762.5789598883</v>
      </c>
    </row>
    <row r="971" spans="1:14" x14ac:dyDescent="0.25">
      <c r="A971" s="67"/>
      <c r="B971" s="51" t="s">
        <v>662</v>
      </c>
      <c r="C971" s="35">
        <v>4</v>
      </c>
      <c r="D971" s="55">
        <v>23.889099999999996</v>
      </c>
      <c r="E971" s="128">
        <v>1463</v>
      </c>
      <c r="F971" s="125">
        <v>266030</v>
      </c>
      <c r="G971" s="41">
        <v>100</v>
      </c>
      <c r="H971" s="50">
        <f t="shared" si="173"/>
        <v>266030</v>
      </c>
      <c r="I971" s="10">
        <f t="shared" si="172"/>
        <v>0</v>
      </c>
      <c r="J971" s="10">
        <f t="shared" si="174"/>
        <v>181.83868762816132</v>
      </c>
      <c r="K971" s="10">
        <f t="shared" si="175"/>
        <v>796.00556173089706</v>
      </c>
      <c r="L971" s="10">
        <f t="shared" si="176"/>
        <v>1212012.175898005</v>
      </c>
      <c r="M971" s="10"/>
      <c r="N971" s="72">
        <f t="shared" si="171"/>
        <v>1212012.175898005</v>
      </c>
    </row>
    <row r="972" spans="1:14" x14ac:dyDescent="0.25">
      <c r="A972" s="67"/>
      <c r="B972" s="51" t="s">
        <v>663</v>
      </c>
      <c r="C972" s="35">
        <v>4</v>
      </c>
      <c r="D972" s="55">
        <v>27.976399999999998</v>
      </c>
      <c r="E972" s="128">
        <v>2131</v>
      </c>
      <c r="F972" s="125">
        <v>409970</v>
      </c>
      <c r="G972" s="41">
        <v>100</v>
      </c>
      <c r="H972" s="50">
        <f t="shared" si="173"/>
        <v>409970</v>
      </c>
      <c r="I972" s="10">
        <f t="shared" si="172"/>
        <v>0</v>
      </c>
      <c r="J972" s="10">
        <f t="shared" si="174"/>
        <v>192.38385734396996</v>
      </c>
      <c r="K972" s="10">
        <f t="shared" si="175"/>
        <v>785.46039201508847</v>
      </c>
      <c r="L972" s="10">
        <f t="shared" si="176"/>
        <v>1301474.1017144946</v>
      </c>
      <c r="M972" s="10"/>
      <c r="N972" s="72">
        <f t="shared" si="171"/>
        <v>1301474.1017144946</v>
      </c>
    </row>
    <row r="973" spans="1:14" x14ac:dyDescent="0.25">
      <c r="A973" s="67"/>
      <c r="B973" s="51" t="s">
        <v>382</v>
      </c>
      <c r="C973" s="35">
        <v>4</v>
      </c>
      <c r="D973" s="55">
        <v>21.558200000000003</v>
      </c>
      <c r="E973" s="128">
        <v>1703</v>
      </c>
      <c r="F973" s="125">
        <v>329880</v>
      </c>
      <c r="G973" s="41">
        <v>100</v>
      </c>
      <c r="H973" s="50">
        <f t="shared" si="173"/>
        <v>329880</v>
      </c>
      <c r="I973" s="10">
        <f t="shared" si="172"/>
        <v>0</v>
      </c>
      <c r="J973" s="10">
        <f t="shared" si="174"/>
        <v>193.70522607163829</v>
      </c>
      <c r="K973" s="10">
        <f t="shared" si="175"/>
        <v>784.13902328742006</v>
      </c>
      <c r="L973" s="10">
        <f t="shared" si="176"/>
        <v>1220992.77132297</v>
      </c>
      <c r="M973" s="10"/>
      <c r="N973" s="72">
        <f t="shared" si="171"/>
        <v>1220992.77132297</v>
      </c>
    </row>
    <row r="974" spans="1:14" x14ac:dyDescent="0.25">
      <c r="A974" s="67"/>
      <c r="B974" s="51" t="s">
        <v>664</v>
      </c>
      <c r="C974" s="35">
        <v>4</v>
      </c>
      <c r="D974" s="55">
        <v>51.505799999999994</v>
      </c>
      <c r="E974" s="128">
        <v>4238</v>
      </c>
      <c r="F974" s="125">
        <v>1009180</v>
      </c>
      <c r="G974" s="41">
        <v>100</v>
      </c>
      <c r="H974" s="50">
        <f t="shared" si="173"/>
        <v>1009180</v>
      </c>
      <c r="I974" s="10">
        <f t="shared" si="172"/>
        <v>0</v>
      </c>
      <c r="J974" s="10">
        <f t="shared" si="174"/>
        <v>238.12647475224162</v>
      </c>
      <c r="K974" s="10">
        <f t="shared" si="175"/>
        <v>739.71777460681676</v>
      </c>
      <c r="L974" s="10">
        <f t="shared" si="176"/>
        <v>1607265.7506751774</v>
      </c>
      <c r="M974" s="10"/>
      <c r="N974" s="72">
        <f t="shared" si="171"/>
        <v>1607265.7506751774</v>
      </c>
    </row>
    <row r="975" spans="1:14" x14ac:dyDescent="0.25">
      <c r="A975" s="67"/>
      <c r="B975" s="51" t="s">
        <v>665</v>
      </c>
      <c r="C975" s="35">
        <v>4</v>
      </c>
      <c r="D975" s="55">
        <v>35.780799999999999</v>
      </c>
      <c r="E975" s="128">
        <v>2606</v>
      </c>
      <c r="F975" s="125">
        <v>602520</v>
      </c>
      <c r="G975" s="41">
        <v>100</v>
      </c>
      <c r="H975" s="50">
        <f t="shared" si="173"/>
        <v>602520</v>
      </c>
      <c r="I975" s="10">
        <f t="shared" si="172"/>
        <v>0</v>
      </c>
      <c r="J975" s="10">
        <f t="shared" si="174"/>
        <v>231.20491174213353</v>
      </c>
      <c r="K975" s="10">
        <f t="shared" si="175"/>
        <v>746.63933761692488</v>
      </c>
      <c r="L975" s="10">
        <f t="shared" si="176"/>
        <v>1345912.7990006432</v>
      </c>
      <c r="M975" s="10"/>
      <c r="N975" s="72">
        <f t="shared" si="171"/>
        <v>1345912.7990006432</v>
      </c>
    </row>
    <row r="976" spans="1:14" x14ac:dyDescent="0.25">
      <c r="A976" s="67"/>
      <c r="B976" s="51" t="s">
        <v>666</v>
      </c>
      <c r="C976" s="35">
        <v>4</v>
      </c>
      <c r="D976" s="55">
        <v>16.7667</v>
      </c>
      <c r="E976" s="128">
        <v>897</v>
      </c>
      <c r="F976" s="125">
        <v>189390</v>
      </c>
      <c r="G976" s="41">
        <v>100</v>
      </c>
      <c r="H976" s="50">
        <f t="shared" si="173"/>
        <v>189390</v>
      </c>
      <c r="I976" s="10">
        <f t="shared" si="172"/>
        <v>0</v>
      </c>
      <c r="J976" s="10">
        <f t="shared" si="174"/>
        <v>211.13712374581939</v>
      </c>
      <c r="K976" s="10">
        <f t="shared" si="175"/>
        <v>766.70712561323899</v>
      </c>
      <c r="L976" s="10">
        <f t="shared" si="176"/>
        <v>1078124.9228679084</v>
      </c>
      <c r="M976" s="10"/>
      <c r="N976" s="72">
        <f t="shared" si="171"/>
        <v>1078124.9228679084</v>
      </c>
    </row>
    <row r="977" spans="1:16" x14ac:dyDescent="0.25">
      <c r="A977" s="67"/>
      <c r="B977" s="51" t="s">
        <v>667</v>
      </c>
      <c r="C977" s="35">
        <v>4</v>
      </c>
      <c r="D977" s="55">
        <v>22.511600000000001</v>
      </c>
      <c r="E977" s="128">
        <v>782</v>
      </c>
      <c r="F977" s="125">
        <v>123700</v>
      </c>
      <c r="G977" s="41">
        <v>100</v>
      </c>
      <c r="H977" s="50">
        <f t="shared" si="173"/>
        <v>123700</v>
      </c>
      <c r="I977" s="10">
        <f t="shared" si="172"/>
        <v>0</v>
      </c>
      <c r="J977" s="10">
        <f t="shared" si="174"/>
        <v>158.18414322250641</v>
      </c>
      <c r="K977" s="10">
        <f t="shared" si="175"/>
        <v>819.66010613655203</v>
      </c>
      <c r="L977" s="10">
        <f t="shared" si="176"/>
        <v>1146006.5111490642</v>
      </c>
      <c r="M977" s="10"/>
      <c r="N977" s="72">
        <f t="shared" si="171"/>
        <v>1146006.5111490642</v>
      </c>
    </row>
    <row r="978" spans="1:16" x14ac:dyDescent="0.25">
      <c r="A978" s="67"/>
      <c r="B978" s="51" t="s">
        <v>668</v>
      </c>
      <c r="C978" s="35">
        <v>4</v>
      </c>
      <c r="D978" s="55">
        <v>19.376600000000003</v>
      </c>
      <c r="E978" s="128">
        <v>977</v>
      </c>
      <c r="F978" s="125">
        <v>237810</v>
      </c>
      <c r="G978" s="41">
        <v>100</v>
      </c>
      <c r="H978" s="50">
        <f t="shared" si="173"/>
        <v>237810</v>
      </c>
      <c r="I978" s="10">
        <f t="shared" si="172"/>
        <v>0</v>
      </c>
      <c r="J978" s="10">
        <f t="shared" si="174"/>
        <v>243.40839303991811</v>
      </c>
      <c r="K978" s="10">
        <f t="shared" si="175"/>
        <v>734.43585631914027</v>
      </c>
      <c r="L978" s="10">
        <f t="shared" si="176"/>
        <v>1060037.9829548637</v>
      </c>
      <c r="M978" s="10"/>
      <c r="N978" s="72">
        <f t="shared" si="171"/>
        <v>1060037.9829548637</v>
      </c>
    </row>
    <row r="979" spans="1:16" x14ac:dyDescent="0.25">
      <c r="A979" s="67"/>
      <c r="B979" s="51" t="s">
        <v>848</v>
      </c>
      <c r="C979" s="35">
        <v>4</v>
      </c>
      <c r="D979" s="55">
        <v>21.063299999999998</v>
      </c>
      <c r="E979" s="128">
        <v>1743</v>
      </c>
      <c r="F979" s="125">
        <v>399590</v>
      </c>
      <c r="G979" s="41">
        <v>100</v>
      </c>
      <c r="H979" s="50">
        <f t="shared" si="173"/>
        <v>399590</v>
      </c>
      <c r="I979" s="10">
        <f t="shared" si="172"/>
        <v>0</v>
      </c>
      <c r="J979" s="10">
        <f t="shared" si="174"/>
        <v>229.25415949512336</v>
      </c>
      <c r="K979" s="10">
        <f t="shared" si="175"/>
        <v>748.59008986393496</v>
      </c>
      <c r="L979" s="10">
        <f t="shared" si="176"/>
        <v>1182665.0691991136</v>
      </c>
      <c r="M979" s="10"/>
      <c r="N979" s="72">
        <f t="shared" si="171"/>
        <v>1182665.0691991136</v>
      </c>
    </row>
    <row r="980" spans="1:16" s="31" customFormat="1" x14ac:dyDescent="0.25">
      <c r="A980" s="67"/>
      <c r="B980" s="51" t="s">
        <v>849</v>
      </c>
      <c r="C980" s="35">
        <v>4</v>
      </c>
      <c r="D980" s="55">
        <v>34.643000000000001</v>
      </c>
      <c r="E980" s="128">
        <v>2547</v>
      </c>
      <c r="F980" s="126">
        <v>5558300</v>
      </c>
      <c r="G980" s="41">
        <v>100</v>
      </c>
      <c r="H980" s="50">
        <f t="shared" si="173"/>
        <v>5558300</v>
      </c>
      <c r="I980" s="50">
        <f t="shared" si="172"/>
        <v>0</v>
      </c>
      <c r="J980" s="50">
        <f t="shared" si="174"/>
        <v>2182.2928936003141</v>
      </c>
      <c r="K980" s="50">
        <f t="shared" si="175"/>
        <v>-1204.4486442412558</v>
      </c>
      <c r="L980" s="50">
        <f t="shared" si="176"/>
        <v>456922.4255721888</v>
      </c>
      <c r="M980" s="50"/>
      <c r="N980" s="109">
        <f t="shared" si="171"/>
        <v>456922.4255721888</v>
      </c>
      <c r="O980" s="123"/>
      <c r="P980" s="123"/>
    </row>
    <row r="981" spans="1:16" x14ac:dyDescent="0.25">
      <c r="A981" s="67"/>
      <c r="B981" s="51" t="s">
        <v>669</v>
      </c>
      <c r="C981" s="35">
        <v>4</v>
      </c>
      <c r="D981" s="55">
        <v>29.909899999999997</v>
      </c>
      <c r="E981" s="128">
        <v>2246</v>
      </c>
      <c r="F981" s="125">
        <v>416190</v>
      </c>
      <c r="G981" s="41">
        <v>100</v>
      </c>
      <c r="H981" s="50">
        <f t="shared" si="173"/>
        <v>416190</v>
      </c>
      <c r="I981" s="10">
        <f t="shared" si="172"/>
        <v>0</v>
      </c>
      <c r="J981" s="10">
        <f t="shared" si="174"/>
        <v>185.30276046304542</v>
      </c>
      <c r="K981" s="10">
        <f t="shared" si="175"/>
        <v>792.54148889601299</v>
      </c>
      <c r="L981" s="10">
        <f t="shared" si="176"/>
        <v>1331752.9262531213</v>
      </c>
      <c r="M981" s="10"/>
      <c r="N981" s="72">
        <f t="shared" si="171"/>
        <v>1331752.9262531213</v>
      </c>
    </row>
    <row r="982" spans="1:16" x14ac:dyDescent="0.25">
      <c r="A982" s="67"/>
      <c r="B982" s="51" t="s">
        <v>918</v>
      </c>
      <c r="C982" s="35">
        <v>4</v>
      </c>
      <c r="D982" s="55">
        <v>22.201699999999999</v>
      </c>
      <c r="E982" s="128">
        <v>1681</v>
      </c>
      <c r="F982" s="125">
        <v>379480</v>
      </c>
      <c r="G982" s="41">
        <v>100</v>
      </c>
      <c r="H982" s="50">
        <f t="shared" si="173"/>
        <v>379480</v>
      </c>
      <c r="I982" s="10">
        <f t="shared" si="172"/>
        <v>0</v>
      </c>
      <c r="J982" s="10">
        <f t="shared" si="174"/>
        <v>225.74657941701369</v>
      </c>
      <c r="K982" s="10">
        <f t="shared" si="175"/>
        <v>752.09766994204472</v>
      </c>
      <c r="L982" s="10">
        <f t="shared" si="176"/>
        <v>1182793.9866991625</v>
      </c>
      <c r="M982" s="10"/>
      <c r="N982" s="72">
        <f t="shared" si="171"/>
        <v>1182793.9866991625</v>
      </c>
    </row>
    <row r="983" spans="1:16" x14ac:dyDescent="0.25">
      <c r="A983" s="67"/>
      <c r="B983" s="51" t="s">
        <v>900</v>
      </c>
      <c r="C983" s="35">
        <v>3</v>
      </c>
      <c r="D983" s="55">
        <v>46.934199999999997</v>
      </c>
      <c r="E983" s="128">
        <v>8229</v>
      </c>
      <c r="F983" s="125">
        <v>14364180</v>
      </c>
      <c r="G983" s="41">
        <v>50</v>
      </c>
      <c r="H983" s="50">
        <f t="shared" si="173"/>
        <v>7182090</v>
      </c>
      <c r="I983" s="10">
        <f t="shared" si="172"/>
        <v>7182090</v>
      </c>
      <c r="J983" s="10">
        <f t="shared" si="174"/>
        <v>1745.5559606270506</v>
      </c>
      <c r="K983" s="10">
        <f t="shared" si="175"/>
        <v>-767.7117112679922</v>
      </c>
      <c r="L983" s="10">
        <f t="shared" si="176"/>
        <v>1242395.239850245</v>
      </c>
      <c r="M983" s="10"/>
      <c r="N983" s="72">
        <f t="shared" si="171"/>
        <v>1242395.239850245</v>
      </c>
    </row>
    <row r="984" spans="1:16" x14ac:dyDescent="0.25">
      <c r="A984" s="67"/>
      <c r="B984" s="51" t="s">
        <v>671</v>
      </c>
      <c r="C984" s="35">
        <v>4</v>
      </c>
      <c r="D984" s="55">
        <v>35.431699999999999</v>
      </c>
      <c r="E984" s="128">
        <v>1596</v>
      </c>
      <c r="F984" s="125">
        <v>310540</v>
      </c>
      <c r="G984" s="41">
        <v>100</v>
      </c>
      <c r="H984" s="50">
        <f t="shared" si="173"/>
        <v>310540</v>
      </c>
      <c r="I984" s="10">
        <f t="shared" si="172"/>
        <v>0</v>
      </c>
      <c r="J984" s="10">
        <f t="shared" si="174"/>
        <v>194.57393483709274</v>
      </c>
      <c r="K984" s="10">
        <f t="shared" si="175"/>
        <v>783.2703145219657</v>
      </c>
      <c r="L984" s="10">
        <f t="shared" si="176"/>
        <v>1255933.3225982529</v>
      </c>
      <c r="M984" s="10"/>
      <c r="N984" s="72">
        <f t="shared" si="171"/>
        <v>1255933.3225982529</v>
      </c>
    </row>
    <row r="985" spans="1:16" x14ac:dyDescent="0.25">
      <c r="A985" s="67"/>
      <c r="B985" s="51" t="s">
        <v>672</v>
      </c>
      <c r="C985" s="35">
        <v>4</v>
      </c>
      <c r="D985" s="55">
        <v>23.691500000000005</v>
      </c>
      <c r="E985" s="128">
        <v>1624</v>
      </c>
      <c r="F985" s="125">
        <v>338050</v>
      </c>
      <c r="G985" s="41">
        <v>100</v>
      </c>
      <c r="H985" s="50">
        <f t="shared" si="173"/>
        <v>338050</v>
      </c>
      <c r="I985" s="10">
        <f t="shared" si="172"/>
        <v>0</v>
      </c>
      <c r="J985" s="10">
        <f t="shared" si="174"/>
        <v>208.15886699507388</v>
      </c>
      <c r="K985" s="10">
        <f t="shared" si="175"/>
        <v>769.68538236398444</v>
      </c>
      <c r="L985" s="10">
        <f t="shared" si="176"/>
        <v>1201381.8303876596</v>
      </c>
      <c r="M985" s="10"/>
      <c r="N985" s="72">
        <f t="shared" si="171"/>
        <v>1201381.8303876596</v>
      </c>
    </row>
    <row r="986" spans="1:16" x14ac:dyDescent="0.25">
      <c r="A986" s="67"/>
      <c r="B986" s="51" t="s">
        <v>796</v>
      </c>
      <c r="C986" s="35">
        <v>4</v>
      </c>
      <c r="D986" s="55">
        <v>17.011099999999999</v>
      </c>
      <c r="E986" s="128">
        <v>1233</v>
      </c>
      <c r="F986" s="125">
        <v>289420</v>
      </c>
      <c r="G986" s="41">
        <v>100</v>
      </c>
      <c r="H986" s="50">
        <f t="shared" si="173"/>
        <v>289420</v>
      </c>
      <c r="I986" s="10">
        <f t="shared" si="172"/>
        <v>0</v>
      </c>
      <c r="J986" s="10">
        <f t="shared" si="174"/>
        <v>234.72830494728305</v>
      </c>
      <c r="K986" s="10">
        <f t="shared" si="175"/>
        <v>743.11594441177533</v>
      </c>
      <c r="L986" s="10">
        <f t="shared" si="176"/>
        <v>1095120.8490898774</v>
      </c>
      <c r="M986" s="10"/>
      <c r="N986" s="72">
        <f t="shared" si="171"/>
        <v>1095120.8490898774</v>
      </c>
    </row>
    <row r="987" spans="1:16" x14ac:dyDescent="0.25">
      <c r="A987" s="67"/>
      <c r="B987" s="51" t="s">
        <v>673</v>
      </c>
      <c r="C987" s="35">
        <v>4</v>
      </c>
      <c r="D987" s="55">
        <v>32.879899999999999</v>
      </c>
      <c r="E987" s="128">
        <v>2924</v>
      </c>
      <c r="F987" s="125">
        <v>614760</v>
      </c>
      <c r="G987" s="41">
        <v>100</v>
      </c>
      <c r="H987" s="50">
        <f t="shared" si="173"/>
        <v>614760</v>
      </c>
      <c r="I987" s="10">
        <f t="shared" si="172"/>
        <v>0</v>
      </c>
      <c r="J987" s="10">
        <f t="shared" si="174"/>
        <v>210.24623803009575</v>
      </c>
      <c r="K987" s="10">
        <f t="shared" si="175"/>
        <v>767.59801132896268</v>
      </c>
      <c r="L987" s="10">
        <f t="shared" si="176"/>
        <v>1401583.0660815155</v>
      </c>
      <c r="M987" s="10"/>
      <c r="N987" s="72">
        <f t="shared" si="171"/>
        <v>1401583.0660815155</v>
      </c>
    </row>
    <row r="988" spans="1:16" x14ac:dyDescent="0.25">
      <c r="A988" s="67"/>
      <c r="B988" s="51" t="s">
        <v>674</v>
      </c>
      <c r="C988" s="35">
        <v>4</v>
      </c>
      <c r="D988" s="55">
        <v>27.189</v>
      </c>
      <c r="E988" s="128">
        <v>729</v>
      </c>
      <c r="F988" s="125">
        <v>283520</v>
      </c>
      <c r="G988" s="41">
        <v>100</v>
      </c>
      <c r="H988" s="50">
        <f t="shared" si="173"/>
        <v>283520</v>
      </c>
      <c r="I988" s="10">
        <f t="shared" si="172"/>
        <v>0</v>
      </c>
      <c r="J988" s="10">
        <f t="shared" si="174"/>
        <v>388.91632373113856</v>
      </c>
      <c r="K988" s="10">
        <f t="shared" si="175"/>
        <v>588.92792562791988</v>
      </c>
      <c r="L988" s="10">
        <f t="shared" si="176"/>
        <v>884843.82223964646</v>
      </c>
      <c r="M988" s="10"/>
      <c r="N988" s="72">
        <f t="shared" si="171"/>
        <v>884843.82223964646</v>
      </c>
    </row>
    <row r="989" spans="1:16" x14ac:dyDescent="0.25">
      <c r="A989" s="67"/>
      <c r="B989" s="4"/>
      <c r="C989" s="4"/>
      <c r="D989" s="55">
        <v>0</v>
      </c>
      <c r="E989" s="130"/>
      <c r="F989" s="73"/>
      <c r="G989" s="41"/>
      <c r="H989" s="73"/>
      <c r="I989" s="74"/>
      <c r="J989" s="74"/>
      <c r="K989" s="10"/>
      <c r="L989" s="10"/>
      <c r="M989" s="10"/>
      <c r="N989" s="72"/>
    </row>
    <row r="990" spans="1:16" x14ac:dyDescent="0.25">
      <c r="A990" s="70" t="s">
        <v>675</v>
      </c>
      <c r="B990" s="43" t="s">
        <v>2</v>
      </c>
      <c r="C990" s="44"/>
      <c r="D990" s="3">
        <v>1082.6210999999998</v>
      </c>
      <c r="E990" s="131">
        <f>E991</f>
        <v>103337</v>
      </c>
      <c r="F990" s="37">
        <v>0</v>
      </c>
      <c r="G990" s="41"/>
      <c r="H990" s="37">
        <f>H992</f>
        <v>17281965</v>
      </c>
      <c r="I990" s="8">
        <f>I992</f>
        <v>-17281965</v>
      </c>
      <c r="J990" s="8"/>
      <c r="K990" s="10"/>
      <c r="L990" s="10"/>
      <c r="M990" s="9">
        <f>M992</f>
        <v>54532490.959528968</v>
      </c>
      <c r="N990" s="68">
        <f t="shared" si="171"/>
        <v>54532490.959528968</v>
      </c>
    </row>
    <row r="991" spans="1:16" x14ac:dyDescent="0.25">
      <c r="A991" s="70" t="s">
        <v>675</v>
      </c>
      <c r="B991" s="43" t="s">
        <v>3</v>
      </c>
      <c r="C991" s="44"/>
      <c r="D991" s="3">
        <v>1082.6210999999998</v>
      </c>
      <c r="E991" s="131">
        <f>SUM(E993:E1025)</f>
        <v>103337</v>
      </c>
      <c r="F991" s="37">
        <f>SUM(F993:F1025)</f>
        <v>92235180</v>
      </c>
      <c r="G991" s="41"/>
      <c r="H991" s="37">
        <f>SUM(H993:H1025)</f>
        <v>57671250</v>
      </c>
      <c r="I991" s="8">
        <f>SUM(I993:I1025)</f>
        <v>34563930</v>
      </c>
      <c r="J991" s="8"/>
      <c r="K991" s="10"/>
      <c r="L991" s="8">
        <f>SUM(L993:L1025)</f>
        <v>43235803.604312375</v>
      </c>
      <c r="M991" s="10"/>
      <c r="N991" s="68">
        <f t="shared" si="171"/>
        <v>43235803.604312375</v>
      </c>
    </row>
    <row r="992" spans="1:16" x14ac:dyDescent="0.25">
      <c r="A992" s="67"/>
      <c r="B992" s="51" t="s">
        <v>26</v>
      </c>
      <c r="C992" s="35">
        <v>2</v>
      </c>
      <c r="D992" s="5">
        <v>0</v>
      </c>
      <c r="E992" s="134"/>
      <c r="F992" s="50">
        <v>0</v>
      </c>
      <c r="G992" s="41">
        <v>25</v>
      </c>
      <c r="H992" s="50">
        <f>F1022*G992/100</f>
        <v>17281965</v>
      </c>
      <c r="I992" s="10">
        <f t="shared" ref="I992:I1025" si="177">F992-H992</f>
        <v>-17281965</v>
      </c>
      <c r="J992" s="10"/>
      <c r="K992" s="10"/>
      <c r="L992" s="10"/>
      <c r="M992" s="10">
        <f>($L$7*$L$8*E990/$L$10)+($L$7*$L$9*D990/$L$11)</f>
        <v>54532490.959528968</v>
      </c>
      <c r="N992" s="72">
        <f t="shared" si="171"/>
        <v>54532490.959528968</v>
      </c>
    </row>
    <row r="993" spans="1:14" x14ac:dyDescent="0.25">
      <c r="A993" s="67"/>
      <c r="B993" s="51" t="s">
        <v>676</v>
      </c>
      <c r="C993" s="35">
        <v>4</v>
      </c>
      <c r="D993" s="55">
        <v>21.037700000000001</v>
      </c>
      <c r="E993" s="128">
        <v>971</v>
      </c>
      <c r="F993" s="125">
        <v>276790</v>
      </c>
      <c r="G993" s="41">
        <v>100</v>
      </c>
      <c r="H993" s="50">
        <f t="shared" ref="H993:H1025" si="178">F993*G993/100</f>
        <v>276790</v>
      </c>
      <c r="I993" s="10">
        <f t="shared" si="177"/>
        <v>0</v>
      </c>
      <c r="J993" s="10">
        <f t="shared" ref="J993:J1025" si="179">F993/E993</f>
        <v>285.05664263645724</v>
      </c>
      <c r="K993" s="10">
        <f t="shared" ref="K993:K1025" si="180">$J$11*$J$19-J993</f>
        <v>692.78760672260114</v>
      </c>
      <c r="L993" s="10">
        <f t="shared" ref="L993:L1025" si="181">IF(K993&gt;0,$J$7*$J$8*(K993/$K$19),0)+$J$7*$J$9*(E993/$E$19)+$J$7*$J$10*(D993/$D$19)</f>
        <v>1016301.2337836532</v>
      </c>
      <c r="M993" s="10"/>
      <c r="N993" s="72">
        <f t="shared" si="171"/>
        <v>1016301.2337836532</v>
      </c>
    </row>
    <row r="994" spans="1:14" x14ac:dyDescent="0.25">
      <c r="A994" s="67"/>
      <c r="B994" s="51" t="s">
        <v>262</v>
      </c>
      <c r="C994" s="35">
        <v>4</v>
      </c>
      <c r="D994" s="55">
        <v>23.1798</v>
      </c>
      <c r="E994" s="128">
        <v>1066</v>
      </c>
      <c r="F994" s="125">
        <v>257400</v>
      </c>
      <c r="G994" s="41">
        <v>100</v>
      </c>
      <c r="H994" s="50">
        <f t="shared" si="178"/>
        <v>257400</v>
      </c>
      <c r="I994" s="10">
        <f t="shared" si="177"/>
        <v>0</v>
      </c>
      <c r="J994" s="10">
        <f t="shared" si="179"/>
        <v>241.46341463414635</v>
      </c>
      <c r="K994" s="10">
        <f t="shared" si="180"/>
        <v>736.38083472491201</v>
      </c>
      <c r="L994" s="10">
        <f t="shared" si="181"/>
        <v>1087618.3206305839</v>
      </c>
      <c r="M994" s="10"/>
      <c r="N994" s="72">
        <f t="shared" si="171"/>
        <v>1087618.3206305839</v>
      </c>
    </row>
    <row r="995" spans="1:14" x14ac:dyDescent="0.25">
      <c r="A995" s="67"/>
      <c r="B995" s="51" t="s">
        <v>677</v>
      </c>
      <c r="C995" s="35">
        <v>4</v>
      </c>
      <c r="D995" s="55">
        <v>33.328400000000002</v>
      </c>
      <c r="E995" s="128">
        <v>1445</v>
      </c>
      <c r="F995" s="125">
        <v>474640</v>
      </c>
      <c r="G995" s="41">
        <v>100</v>
      </c>
      <c r="H995" s="50">
        <f t="shared" si="178"/>
        <v>474640</v>
      </c>
      <c r="I995" s="10">
        <f t="shared" si="177"/>
        <v>0</v>
      </c>
      <c r="J995" s="10">
        <f t="shared" si="179"/>
        <v>328.47058823529414</v>
      </c>
      <c r="K995" s="10">
        <f t="shared" si="180"/>
        <v>649.37366112376424</v>
      </c>
      <c r="L995" s="10">
        <f t="shared" si="181"/>
        <v>1071356.1380836992</v>
      </c>
      <c r="M995" s="10"/>
      <c r="N995" s="72">
        <f t="shared" si="171"/>
        <v>1071356.1380836992</v>
      </c>
    </row>
    <row r="996" spans="1:14" x14ac:dyDescent="0.25">
      <c r="A996" s="67"/>
      <c r="B996" s="51" t="s">
        <v>678</v>
      </c>
      <c r="C996" s="35">
        <v>4</v>
      </c>
      <c r="D996" s="55">
        <v>20.331499999999998</v>
      </c>
      <c r="E996" s="128">
        <v>1247</v>
      </c>
      <c r="F996" s="125">
        <v>205430</v>
      </c>
      <c r="G996" s="41">
        <v>100</v>
      </c>
      <c r="H996" s="50">
        <f t="shared" si="178"/>
        <v>205430</v>
      </c>
      <c r="I996" s="10">
        <f t="shared" si="177"/>
        <v>0</v>
      </c>
      <c r="J996" s="10">
        <f t="shared" si="179"/>
        <v>164.7393744987971</v>
      </c>
      <c r="K996" s="10">
        <f t="shared" si="180"/>
        <v>813.10487486026125</v>
      </c>
      <c r="L996" s="10">
        <f t="shared" si="181"/>
        <v>1191122.1981134866</v>
      </c>
      <c r="M996" s="10"/>
      <c r="N996" s="72">
        <f t="shared" si="171"/>
        <v>1191122.1981134866</v>
      </c>
    </row>
    <row r="997" spans="1:14" x14ac:dyDescent="0.25">
      <c r="A997" s="67"/>
      <c r="B997" s="51" t="s">
        <v>679</v>
      </c>
      <c r="C997" s="35">
        <v>4</v>
      </c>
      <c r="D997" s="55">
        <v>25.04</v>
      </c>
      <c r="E997" s="128">
        <v>2100</v>
      </c>
      <c r="F997" s="125">
        <v>348180</v>
      </c>
      <c r="G997" s="41">
        <v>100</v>
      </c>
      <c r="H997" s="50">
        <f t="shared" si="178"/>
        <v>348180</v>
      </c>
      <c r="I997" s="10">
        <f t="shared" si="177"/>
        <v>0</v>
      </c>
      <c r="J997" s="10">
        <f t="shared" si="179"/>
        <v>165.8</v>
      </c>
      <c r="K997" s="10">
        <f t="shared" si="180"/>
        <v>812.04424935905831</v>
      </c>
      <c r="L997" s="10">
        <f t="shared" si="181"/>
        <v>1318096.5940921148</v>
      </c>
      <c r="M997" s="10"/>
      <c r="N997" s="72">
        <f t="shared" si="171"/>
        <v>1318096.5940921148</v>
      </c>
    </row>
    <row r="998" spans="1:14" x14ac:dyDescent="0.25">
      <c r="A998" s="67"/>
      <c r="B998" s="51" t="s">
        <v>850</v>
      </c>
      <c r="C998" s="35">
        <v>4</v>
      </c>
      <c r="D998" s="55">
        <v>24.7498</v>
      </c>
      <c r="E998" s="128">
        <v>1739</v>
      </c>
      <c r="F998" s="125">
        <v>432090</v>
      </c>
      <c r="G998" s="41">
        <v>100</v>
      </c>
      <c r="H998" s="50">
        <f t="shared" si="178"/>
        <v>432090</v>
      </c>
      <c r="I998" s="10">
        <f t="shared" si="177"/>
        <v>0</v>
      </c>
      <c r="J998" s="10">
        <f t="shared" si="179"/>
        <v>248.47038527889592</v>
      </c>
      <c r="K998" s="10">
        <f t="shared" si="180"/>
        <v>729.37386408016243</v>
      </c>
      <c r="L998" s="10">
        <f t="shared" si="181"/>
        <v>1172831.6310569861</v>
      </c>
      <c r="M998" s="10"/>
      <c r="N998" s="72">
        <f t="shared" si="171"/>
        <v>1172831.6310569861</v>
      </c>
    </row>
    <row r="999" spans="1:14" x14ac:dyDescent="0.25">
      <c r="A999" s="67"/>
      <c r="B999" s="51" t="s">
        <v>680</v>
      </c>
      <c r="C999" s="35">
        <v>4</v>
      </c>
      <c r="D999" s="55">
        <v>33.558999999999997</v>
      </c>
      <c r="E999" s="128">
        <v>1835</v>
      </c>
      <c r="F999" s="125">
        <v>709830</v>
      </c>
      <c r="G999" s="41">
        <v>100</v>
      </c>
      <c r="H999" s="50">
        <f t="shared" si="178"/>
        <v>709830</v>
      </c>
      <c r="I999" s="10">
        <f t="shared" si="177"/>
        <v>0</v>
      </c>
      <c r="J999" s="10">
        <f t="shared" si="179"/>
        <v>386.82833787465938</v>
      </c>
      <c r="K999" s="10">
        <f t="shared" si="180"/>
        <v>591.015911484399</v>
      </c>
      <c r="L999" s="10">
        <f t="shared" si="181"/>
        <v>1054501.0095726498</v>
      </c>
      <c r="M999" s="10"/>
      <c r="N999" s="72">
        <f t="shared" si="171"/>
        <v>1054501.0095726498</v>
      </c>
    </row>
    <row r="1000" spans="1:14" x14ac:dyDescent="0.25">
      <c r="A1000" s="67"/>
      <c r="B1000" s="51" t="s">
        <v>681</v>
      </c>
      <c r="C1000" s="35">
        <v>4</v>
      </c>
      <c r="D1000" s="55">
        <v>28.676200000000001</v>
      </c>
      <c r="E1000" s="128">
        <v>1727</v>
      </c>
      <c r="F1000" s="125">
        <v>387670</v>
      </c>
      <c r="G1000" s="41">
        <v>100</v>
      </c>
      <c r="H1000" s="50">
        <f t="shared" si="178"/>
        <v>387670</v>
      </c>
      <c r="I1000" s="10">
        <f t="shared" si="177"/>
        <v>0</v>
      </c>
      <c r="J1000" s="10">
        <f t="shared" si="179"/>
        <v>224.47596988998262</v>
      </c>
      <c r="K1000" s="10">
        <f t="shared" si="180"/>
        <v>753.36827946907579</v>
      </c>
      <c r="L1000" s="10">
        <f t="shared" si="181"/>
        <v>1213584.3781368427</v>
      </c>
      <c r="M1000" s="10"/>
      <c r="N1000" s="72">
        <f t="shared" si="171"/>
        <v>1213584.3781368427</v>
      </c>
    </row>
    <row r="1001" spans="1:14" x14ac:dyDescent="0.25">
      <c r="A1001" s="67"/>
      <c r="B1001" s="51" t="s">
        <v>682</v>
      </c>
      <c r="C1001" s="35">
        <v>4</v>
      </c>
      <c r="D1001" s="55">
        <v>35.6203</v>
      </c>
      <c r="E1001" s="128">
        <v>2422</v>
      </c>
      <c r="F1001" s="125">
        <v>541230</v>
      </c>
      <c r="G1001" s="41">
        <v>100</v>
      </c>
      <c r="H1001" s="50">
        <f t="shared" si="178"/>
        <v>541230</v>
      </c>
      <c r="I1001" s="10">
        <f t="shared" si="177"/>
        <v>0</v>
      </c>
      <c r="J1001" s="10">
        <f t="shared" si="179"/>
        <v>223.46407927332783</v>
      </c>
      <c r="K1001" s="10">
        <f t="shared" si="180"/>
        <v>754.38017008573058</v>
      </c>
      <c r="L1001" s="10">
        <f t="shared" si="181"/>
        <v>1330425.9528825479</v>
      </c>
      <c r="M1001" s="10"/>
      <c r="N1001" s="72">
        <f t="shared" si="171"/>
        <v>1330425.9528825479</v>
      </c>
    </row>
    <row r="1002" spans="1:14" x14ac:dyDescent="0.25">
      <c r="A1002" s="67"/>
      <c r="B1002" s="51" t="s">
        <v>851</v>
      </c>
      <c r="C1002" s="35">
        <v>4</v>
      </c>
      <c r="D1002" s="55">
        <v>22.1511</v>
      </c>
      <c r="E1002" s="128">
        <v>1110</v>
      </c>
      <c r="F1002" s="125">
        <v>214710</v>
      </c>
      <c r="G1002" s="41">
        <v>100</v>
      </c>
      <c r="H1002" s="50">
        <f t="shared" si="178"/>
        <v>214710</v>
      </c>
      <c r="I1002" s="10">
        <f t="shared" si="177"/>
        <v>0</v>
      </c>
      <c r="J1002" s="10">
        <f t="shared" si="179"/>
        <v>193.43243243243242</v>
      </c>
      <c r="K1002" s="10">
        <f t="shared" si="180"/>
        <v>784.41181692662599</v>
      </c>
      <c r="L1002" s="10">
        <f t="shared" si="181"/>
        <v>1146086.7208248843</v>
      </c>
      <c r="M1002" s="10"/>
      <c r="N1002" s="72">
        <f t="shared" si="171"/>
        <v>1146086.7208248843</v>
      </c>
    </row>
    <row r="1003" spans="1:14" x14ac:dyDescent="0.25">
      <c r="A1003" s="67"/>
      <c r="B1003" s="51" t="s">
        <v>683</v>
      </c>
      <c r="C1003" s="35">
        <v>4</v>
      </c>
      <c r="D1003" s="55">
        <v>39.122799999999998</v>
      </c>
      <c r="E1003" s="128">
        <v>2003</v>
      </c>
      <c r="F1003" s="125">
        <v>603690</v>
      </c>
      <c r="G1003" s="41">
        <v>100</v>
      </c>
      <c r="H1003" s="50">
        <f t="shared" si="178"/>
        <v>603690</v>
      </c>
      <c r="I1003" s="10">
        <f t="shared" si="177"/>
        <v>0</v>
      </c>
      <c r="J1003" s="10">
        <f t="shared" si="179"/>
        <v>301.39291063404892</v>
      </c>
      <c r="K1003" s="10">
        <f t="shared" si="180"/>
        <v>676.45133872500946</v>
      </c>
      <c r="L1003" s="10">
        <f t="shared" si="181"/>
        <v>1196812.2280632011</v>
      </c>
      <c r="M1003" s="10"/>
      <c r="N1003" s="72">
        <f t="shared" si="171"/>
        <v>1196812.2280632011</v>
      </c>
    </row>
    <row r="1004" spans="1:14" x14ac:dyDescent="0.25">
      <c r="A1004" s="67"/>
      <c r="B1004" s="51" t="s">
        <v>684</v>
      </c>
      <c r="C1004" s="35">
        <v>4</v>
      </c>
      <c r="D1004" s="55">
        <v>19.480999999999998</v>
      </c>
      <c r="E1004" s="128">
        <v>974</v>
      </c>
      <c r="F1004" s="125">
        <v>177500</v>
      </c>
      <c r="G1004" s="41">
        <v>100</v>
      </c>
      <c r="H1004" s="50">
        <f t="shared" si="178"/>
        <v>177500</v>
      </c>
      <c r="I1004" s="10">
        <f t="shared" si="177"/>
        <v>0</v>
      </c>
      <c r="J1004" s="10">
        <f t="shared" si="179"/>
        <v>182.2381930184805</v>
      </c>
      <c r="K1004" s="10">
        <f t="shared" si="180"/>
        <v>795.60605634057788</v>
      </c>
      <c r="L1004" s="10">
        <f t="shared" si="181"/>
        <v>1131888.9196688924</v>
      </c>
      <c r="M1004" s="10"/>
      <c r="N1004" s="72">
        <f t="shared" si="171"/>
        <v>1131888.9196688924</v>
      </c>
    </row>
    <row r="1005" spans="1:14" x14ac:dyDescent="0.25">
      <c r="A1005" s="67"/>
      <c r="B1005" s="51" t="s">
        <v>852</v>
      </c>
      <c r="C1005" s="35">
        <v>4</v>
      </c>
      <c r="D1005" s="55">
        <v>29.972500000000004</v>
      </c>
      <c r="E1005" s="128">
        <v>3050</v>
      </c>
      <c r="F1005" s="125">
        <v>774190</v>
      </c>
      <c r="G1005" s="41">
        <v>100</v>
      </c>
      <c r="H1005" s="50">
        <f t="shared" si="178"/>
        <v>774190</v>
      </c>
      <c r="I1005" s="10">
        <f t="shared" si="177"/>
        <v>0</v>
      </c>
      <c r="J1005" s="10">
        <f t="shared" si="179"/>
        <v>253.83278688524589</v>
      </c>
      <c r="K1005" s="10">
        <f t="shared" si="180"/>
        <v>724.01146247381246</v>
      </c>
      <c r="L1005" s="10">
        <f t="shared" si="181"/>
        <v>1356350.7079255751</v>
      </c>
      <c r="M1005" s="10"/>
      <c r="N1005" s="72">
        <f t="shared" si="171"/>
        <v>1356350.7079255751</v>
      </c>
    </row>
    <row r="1006" spans="1:14" x14ac:dyDescent="0.25">
      <c r="A1006" s="67"/>
      <c r="B1006" s="51" t="s">
        <v>685</v>
      </c>
      <c r="C1006" s="35">
        <v>4</v>
      </c>
      <c r="D1006" s="55">
        <v>29.169099999999997</v>
      </c>
      <c r="E1006" s="128">
        <v>2001</v>
      </c>
      <c r="F1006" s="125">
        <v>446620</v>
      </c>
      <c r="G1006" s="41">
        <v>100</v>
      </c>
      <c r="H1006" s="50">
        <f t="shared" si="178"/>
        <v>446620</v>
      </c>
      <c r="I1006" s="10">
        <f t="shared" si="177"/>
        <v>0</v>
      </c>
      <c r="J1006" s="10">
        <f t="shared" si="179"/>
        <v>223.19840079960019</v>
      </c>
      <c r="K1006" s="10">
        <f t="shared" si="180"/>
        <v>754.64584855945816</v>
      </c>
      <c r="L1006" s="10">
        <f t="shared" si="181"/>
        <v>1252603.6318269901</v>
      </c>
      <c r="M1006" s="10"/>
      <c r="N1006" s="72">
        <f t="shared" si="171"/>
        <v>1252603.6318269901</v>
      </c>
    </row>
    <row r="1007" spans="1:14" x14ac:dyDescent="0.25">
      <c r="A1007" s="67"/>
      <c r="B1007" s="51" t="s">
        <v>686</v>
      </c>
      <c r="C1007" s="35">
        <v>4</v>
      </c>
      <c r="D1007" s="55">
        <v>43.889899999999997</v>
      </c>
      <c r="E1007" s="128">
        <v>1790</v>
      </c>
      <c r="F1007" s="125">
        <v>371340</v>
      </c>
      <c r="G1007" s="41">
        <v>100</v>
      </c>
      <c r="H1007" s="50">
        <f t="shared" si="178"/>
        <v>371340</v>
      </c>
      <c r="I1007" s="10">
        <f t="shared" si="177"/>
        <v>0</v>
      </c>
      <c r="J1007" s="10">
        <f t="shared" si="179"/>
        <v>207.45251396648044</v>
      </c>
      <c r="K1007" s="10">
        <f t="shared" si="180"/>
        <v>770.39173539257797</v>
      </c>
      <c r="L1007" s="10">
        <f t="shared" si="181"/>
        <v>1296545.4983279239</v>
      </c>
      <c r="M1007" s="10"/>
      <c r="N1007" s="72">
        <f t="shared" si="171"/>
        <v>1296545.4983279239</v>
      </c>
    </row>
    <row r="1008" spans="1:14" x14ac:dyDescent="0.25">
      <c r="A1008" s="67"/>
      <c r="B1008" s="51" t="s">
        <v>687</v>
      </c>
      <c r="C1008" s="35">
        <v>4</v>
      </c>
      <c r="D1008" s="55">
        <v>42.471999999999994</v>
      </c>
      <c r="E1008" s="128">
        <v>3133</v>
      </c>
      <c r="F1008" s="125">
        <v>641750</v>
      </c>
      <c r="G1008" s="41">
        <v>100</v>
      </c>
      <c r="H1008" s="50">
        <f t="shared" si="178"/>
        <v>641750</v>
      </c>
      <c r="I1008" s="10">
        <f t="shared" si="177"/>
        <v>0</v>
      </c>
      <c r="J1008" s="10">
        <f t="shared" si="179"/>
        <v>204.83562081072455</v>
      </c>
      <c r="K1008" s="10">
        <f t="shared" si="180"/>
        <v>773.00862854833383</v>
      </c>
      <c r="L1008" s="10">
        <f t="shared" si="181"/>
        <v>1469719.401728871</v>
      </c>
      <c r="M1008" s="10"/>
      <c r="N1008" s="72">
        <f t="shared" si="171"/>
        <v>1469719.401728871</v>
      </c>
    </row>
    <row r="1009" spans="1:14" x14ac:dyDescent="0.25">
      <c r="A1009" s="67"/>
      <c r="B1009" s="51" t="s">
        <v>688</v>
      </c>
      <c r="C1009" s="35">
        <v>4</v>
      </c>
      <c r="D1009" s="55">
        <v>37.261499999999998</v>
      </c>
      <c r="E1009" s="128">
        <v>4312</v>
      </c>
      <c r="F1009" s="125">
        <v>956700</v>
      </c>
      <c r="G1009" s="41">
        <v>100</v>
      </c>
      <c r="H1009" s="50">
        <f t="shared" si="178"/>
        <v>956700</v>
      </c>
      <c r="I1009" s="10">
        <f t="shared" si="177"/>
        <v>0</v>
      </c>
      <c r="J1009" s="10">
        <f t="shared" si="179"/>
        <v>221.8692022263451</v>
      </c>
      <c r="K1009" s="10">
        <f t="shared" si="180"/>
        <v>755.97504713271326</v>
      </c>
      <c r="L1009" s="10">
        <f t="shared" si="181"/>
        <v>1584765.4241557252</v>
      </c>
      <c r="M1009" s="10"/>
      <c r="N1009" s="72">
        <f t="shared" si="171"/>
        <v>1584765.4241557252</v>
      </c>
    </row>
    <row r="1010" spans="1:14" x14ac:dyDescent="0.25">
      <c r="A1010" s="67"/>
      <c r="B1010" s="51" t="s">
        <v>689</v>
      </c>
      <c r="C1010" s="35">
        <v>4</v>
      </c>
      <c r="D1010" s="55">
        <v>20.51</v>
      </c>
      <c r="E1010" s="128">
        <v>818</v>
      </c>
      <c r="F1010" s="125">
        <v>185620</v>
      </c>
      <c r="G1010" s="41">
        <v>100</v>
      </c>
      <c r="H1010" s="50">
        <f t="shared" si="178"/>
        <v>185620</v>
      </c>
      <c r="I1010" s="10">
        <f t="shared" si="177"/>
        <v>0</v>
      </c>
      <c r="J1010" s="10">
        <f t="shared" si="179"/>
        <v>226.91931540342298</v>
      </c>
      <c r="K1010" s="10">
        <f t="shared" si="180"/>
        <v>750.92493395563542</v>
      </c>
      <c r="L1010" s="10">
        <f t="shared" si="181"/>
        <v>1062746.2461474959</v>
      </c>
      <c r="M1010" s="10"/>
      <c r="N1010" s="72">
        <f t="shared" si="171"/>
        <v>1062746.2461474959</v>
      </c>
    </row>
    <row r="1011" spans="1:14" x14ac:dyDescent="0.25">
      <c r="A1011" s="67"/>
      <c r="B1011" s="51" t="s">
        <v>690</v>
      </c>
      <c r="C1011" s="35">
        <v>4</v>
      </c>
      <c r="D1011" s="55">
        <v>12.818399999999999</v>
      </c>
      <c r="E1011" s="128">
        <v>1284</v>
      </c>
      <c r="F1011" s="125">
        <v>283560</v>
      </c>
      <c r="G1011" s="41">
        <v>100</v>
      </c>
      <c r="H1011" s="50">
        <f t="shared" si="178"/>
        <v>283560</v>
      </c>
      <c r="I1011" s="10">
        <f t="shared" si="177"/>
        <v>0</v>
      </c>
      <c r="J1011" s="10">
        <f t="shared" si="179"/>
        <v>220.84112149532712</v>
      </c>
      <c r="K1011" s="10">
        <f t="shared" si="180"/>
        <v>757.00312786373127</v>
      </c>
      <c r="L1011" s="10">
        <f t="shared" si="181"/>
        <v>1103003.3650779545</v>
      </c>
      <c r="M1011" s="10"/>
      <c r="N1011" s="72">
        <f t="shared" si="171"/>
        <v>1103003.3650779545</v>
      </c>
    </row>
    <row r="1012" spans="1:14" x14ac:dyDescent="0.25">
      <c r="A1012" s="67"/>
      <c r="B1012" s="51" t="s">
        <v>691</v>
      </c>
      <c r="C1012" s="35">
        <v>4</v>
      </c>
      <c r="D1012" s="55">
        <v>29.560700000000001</v>
      </c>
      <c r="E1012" s="128">
        <v>849</v>
      </c>
      <c r="F1012" s="125">
        <v>217400</v>
      </c>
      <c r="G1012" s="41">
        <v>100</v>
      </c>
      <c r="H1012" s="50">
        <f t="shared" si="178"/>
        <v>217400</v>
      </c>
      <c r="I1012" s="10">
        <f t="shared" si="177"/>
        <v>0</v>
      </c>
      <c r="J1012" s="10">
        <f t="shared" si="179"/>
        <v>256.06595995288575</v>
      </c>
      <c r="K1012" s="10">
        <f t="shared" si="180"/>
        <v>721.77828940617269</v>
      </c>
      <c r="L1012" s="10">
        <f t="shared" si="181"/>
        <v>1065113.4096760554</v>
      </c>
      <c r="M1012" s="10"/>
      <c r="N1012" s="72">
        <f t="shared" si="171"/>
        <v>1065113.4096760554</v>
      </c>
    </row>
    <row r="1013" spans="1:14" x14ac:dyDescent="0.25">
      <c r="A1013" s="67"/>
      <c r="B1013" s="51" t="s">
        <v>692</v>
      </c>
      <c r="C1013" s="35">
        <v>4</v>
      </c>
      <c r="D1013" s="55">
        <v>47.864399999999996</v>
      </c>
      <c r="E1013" s="128">
        <v>1769</v>
      </c>
      <c r="F1013" s="125">
        <v>487950</v>
      </c>
      <c r="G1013" s="41">
        <v>100</v>
      </c>
      <c r="H1013" s="50">
        <f t="shared" si="178"/>
        <v>487950</v>
      </c>
      <c r="I1013" s="10">
        <f t="shared" si="177"/>
        <v>0</v>
      </c>
      <c r="J1013" s="10">
        <f t="shared" si="179"/>
        <v>275.83380440927078</v>
      </c>
      <c r="K1013" s="10">
        <f t="shared" si="180"/>
        <v>702.0104449497876</v>
      </c>
      <c r="L1013" s="10">
        <f t="shared" si="181"/>
        <v>1227768.3581125112</v>
      </c>
      <c r="M1013" s="10"/>
      <c r="N1013" s="72">
        <f t="shared" ref="N1013:N1025" si="182">L1013+M1013</f>
        <v>1227768.3581125112</v>
      </c>
    </row>
    <row r="1014" spans="1:14" x14ac:dyDescent="0.25">
      <c r="A1014" s="67"/>
      <c r="B1014" s="51" t="s">
        <v>693</v>
      </c>
      <c r="C1014" s="35">
        <v>4</v>
      </c>
      <c r="D1014" s="55">
        <v>3.8826000000000001</v>
      </c>
      <c r="E1014" s="128">
        <v>2863</v>
      </c>
      <c r="F1014" s="125">
        <v>1579030</v>
      </c>
      <c r="G1014" s="41">
        <v>100</v>
      </c>
      <c r="H1014" s="50">
        <f t="shared" si="178"/>
        <v>1579030</v>
      </c>
      <c r="I1014" s="10">
        <f t="shared" si="177"/>
        <v>0</v>
      </c>
      <c r="J1014" s="10">
        <f t="shared" si="179"/>
        <v>551.52986377925254</v>
      </c>
      <c r="K1014" s="10">
        <f t="shared" si="180"/>
        <v>426.31438557980584</v>
      </c>
      <c r="L1014" s="10">
        <f t="shared" si="181"/>
        <v>888324.9573790672</v>
      </c>
      <c r="M1014" s="10"/>
      <c r="N1014" s="72">
        <f t="shared" si="182"/>
        <v>888324.9573790672</v>
      </c>
    </row>
    <row r="1015" spans="1:14" x14ac:dyDescent="0.25">
      <c r="A1015" s="67"/>
      <c r="B1015" s="51" t="s">
        <v>694</v>
      </c>
      <c r="C1015" s="35">
        <v>4</v>
      </c>
      <c r="D1015" s="55">
        <v>45.011000000000003</v>
      </c>
      <c r="E1015" s="128">
        <v>4123</v>
      </c>
      <c r="F1015" s="125">
        <v>1364570</v>
      </c>
      <c r="G1015" s="41">
        <v>100</v>
      </c>
      <c r="H1015" s="50">
        <f t="shared" si="178"/>
        <v>1364570</v>
      </c>
      <c r="I1015" s="10">
        <f t="shared" si="177"/>
        <v>0</v>
      </c>
      <c r="J1015" s="10">
        <f t="shared" si="179"/>
        <v>330.96531651709921</v>
      </c>
      <c r="K1015" s="10">
        <f t="shared" si="180"/>
        <v>646.87893284195911</v>
      </c>
      <c r="L1015" s="10">
        <f t="shared" si="181"/>
        <v>1459820.7137487119</v>
      </c>
      <c r="M1015" s="10"/>
      <c r="N1015" s="72">
        <f t="shared" si="182"/>
        <v>1459820.7137487119</v>
      </c>
    </row>
    <row r="1016" spans="1:14" x14ac:dyDescent="0.25">
      <c r="A1016" s="67"/>
      <c r="B1016" s="51" t="s">
        <v>309</v>
      </c>
      <c r="C1016" s="35">
        <v>4</v>
      </c>
      <c r="D1016" s="55">
        <v>45.852299999999993</v>
      </c>
      <c r="E1016" s="128">
        <v>5457</v>
      </c>
      <c r="F1016" s="125">
        <v>2059040</v>
      </c>
      <c r="G1016" s="41">
        <v>100</v>
      </c>
      <c r="H1016" s="50">
        <f t="shared" si="178"/>
        <v>2059040</v>
      </c>
      <c r="I1016" s="10">
        <f t="shared" si="177"/>
        <v>0</v>
      </c>
      <c r="J1016" s="10">
        <f t="shared" si="179"/>
        <v>377.32087227414331</v>
      </c>
      <c r="K1016" s="10">
        <f t="shared" si="180"/>
        <v>600.52337708491507</v>
      </c>
      <c r="L1016" s="10">
        <f t="shared" si="181"/>
        <v>1582413.6603114093</v>
      </c>
      <c r="M1016" s="10"/>
      <c r="N1016" s="72">
        <f t="shared" si="182"/>
        <v>1582413.6603114093</v>
      </c>
    </row>
    <row r="1017" spans="1:14" x14ac:dyDescent="0.25">
      <c r="A1017" s="67"/>
      <c r="B1017" s="51" t="s">
        <v>695</v>
      </c>
      <c r="C1017" s="35">
        <v>4</v>
      </c>
      <c r="D1017" s="55">
        <v>87.730400000000017</v>
      </c>
      <c r="E1017" s="128">
        <v>1596</v>
      </c>
      <c r="F1017" s="125">
        <v>743190</v>
      </c>
      <c r="G1017" s="41">
        <v>100</v>
      </c>
      <c r="H1017" s="50">
        <f t="shared" si="178"/>
        <v>743190</v>
      </c>
      <c r="I1017" s="10">
        <f t="shared" si="177"/>
        <v>0</v>
      </c>
      <c r="J1017" s="10">
        <f t="shared" si="179"/>
        <v>465.65789473684208</v>
      </c>
      <c r="K1017" s="10">
        <f t="shared" si="180"/>
        <v>512.1863546222163</v>
      </c>
      <c r="L1017" s="10">
        <f t="shared" si="181"/>
        <v>1125628.7151642959</v>
      </c>
      <c r="M1017" s="10"/>
      <c r="N1017" s="72">
        <f t="shared" si="182"/>
        <v>1125628.7151642959</v>
      </c>
    </row>
    <row r="1018" spans="1:14" x14ac:dyDescent="0.25">
      <c r="A1018" s="67"/>
      <c r="B1018" s="51" t="s">
        <v>696</v>
      </c>
      <c r="C1018" s="35">
        <v>4</v>
      </c>
      <c r="D1018" s="55">
        <v>56.395799999999994</v>
      </c>
      <c r="E1018" s="128">
        <v>5001</v>
      </c>
      <c r="F1018" s="125">
        <v>3719120</v>
      </c>
      <c r="G1018" s="41">
        <v>100</v>
      </c>
      <c r="H1018" s="50">
        <f t="shared" si="178"/>
        <v>3719120</v>
      </c>
      <c r="I1018" s="10">
        <f t="shared" si="177"/>
        <v>0</v>
      </c>
      <c r="J1018" s="10">
        <f t="shared" si="179"/>
        <v>743.67526494701065</v>
      </c>
      <c r="K1018" s="10">
        <f t="shared" si="180"/>
        <v>234.16898441204773</v>
      </c>
      <c r="L1018" s="10">
        <f t="shared" si="181"/>
        <v>1130447.417034819</v>
      </c>
      <c r="M1018" s="10"/>
      <c r="N1018" s="72">
        <f t="shared" si="182"/>
        <v>1130447.417034819</v>
      </c>
    </row>
    <row r="1019" spans="1:14" x14ac:dyDescent="0.25">
      <c r="A1019" s="67"/>
      <c r="B1019" s="51" t="s">
        <v>697</v>
      </c>
      <c r="C1019" s="35">
        <v>4</v>
      </c>
      <c r="D1019" s="55">
        <v>31.199499999999997</v>
      </c>
      <c r="E1019" s="128">
        <v>1119</v>
      </c>
      <c r="F1019" s="125">
        <v>216680</v>
      </c>
      <c r="G1019" s="41">
        <v>100</v>
      </c>
      <c r="H1019" s="50">
        <f t="shared" si="178"/>
        <v>216680</v>
      </c>
      <c r="I1019" s="10">
        <f t="shared" si="177"/>
        <v>0</v>
      </c>
      <c r="J1019" s="10">
        <f t="shared" si="179"/>
        <v>193.63717605004467</v>
      </c>
      <c r="K1019" s="10">
        <f t="shared" si="180"/>
        <v>784.20707330901371</v>
      </c>
      <c r="L1019" s="10">
        <f t="shared" si="181"/>
        <v>1179578.3834389898</v>
      </c>
      <c r="M1019" s="10"/>
      <c r="N1019" s="72">
        <f t="shared" si="182"/>
        <v>1179578.3834389898</v>
      </c>
    </row>
    <row r="1020" spans="1:14" x14ac:dyDescent="0.25">
      <c r="A1020" s="67"/>
      <c r="B1020" s="51" t="s">
        <v>698</v>
      </c>
      <c r="C1020" s="35">
        <v>4</v>
      </c>
      <c r="D1020" s="55">
        <v>22.257800000000003</v>
      </c>
      <c r="E1020" s="128">
        <v>1009</v>
      </c>
      <c r="F1020" s="125">
        <v>293430</v>
      </c>
      <c r="G1020" s="41">
        <v>100</v>
      </c>
      <c r="H1020" s="50">
        <f t="shared" si="178"/>
        <v>293430</v>
      </c>
      <c r="I1020" s="10">
        <f t="shared" si="177"/>
        <v>0</v>
      </c>
      <c r="J1020" s="10">
        <f t="shared" si="179"/>
        <v>290.81268582755206</v>
      </c>
      <c r="K1020" s="10">
        <f t="shared" si="180"/>
        <v>687.03156353150632</v>
      </c>
      <c r="L1020" s="10">
        <f t="shared" si="181"/>
        <v>1018886.1500497981</v>
      </c>
      <c r="M1020" s="10"/>
      <c r="N1020" s="72">
        <f t="shared" si="182"/>
        <v>1018886.1500497981</v>
      </c>
    </row>
    <row r="1021" spans="1:14" x14ac:dyDescent="0.25">
      <c r="A1021" s="67"/>
      <c r="B1021" s="51" t="s">
        <v>699</v>
      </c>
      <c r="C1021" s="35">
        <v>4</v>
      </c>
      <c r="D1021" s="55">
        <v>45.27</v>
      </c>
      <c r="E1021" s="128">
        <v>4116</v>
      </c>
      <c r="F1021" s="125">
        <v>1182350</v>
      </c>
      <c r="G1021" s="41">
        <v>100</v>
      </c>
      <c r="H1021" s="50">
        <f t="shared" si="178"/>
        <v>1182350</v>
      </c>
      <c r="I1021" s="10">
        <f t="shared" si="177"/>
        <v>0</v>
      </c>
      <c r="J1021" s="10">
        <f t="shared" si="179"/>
        <v>287.257045675413</v>
      </c>
      <c r="K1021" s="10">
        <f t="shared" si="180"/>
        <v>690.58720368364538</v>
      </c>
      <c r="L1021" s="10">
        <f t="shared" si="181"/>
        <v>1511190.7271593865</v>
      </c>
      <c r="M1021" s="10"/>
      <c r="N1021" s="72">
        <f t="shared" si="182"/>
        <v>1511190.7271593865</v>
      </c>
    </row>
    <row r="1022" spans="1:14" x14ac:dyDescent="0.25">
      <c r="A1022" s="67"/>
      <c r="B1022" s="51" t="s">
        <v>886</v>
      </c>
      <c r="C1022" s="35">
        <v>3</v>
      </c>
      <c r="D1022" s="55">
        <v>16.429500000000001</v>
      </c>
      <c r="E1022" s="128">
        <v>32379</v>
      </c>
      <c r="F1022" s="125">
        <v>69127860</v>
      </c>
      <c r="G1022" s="41">
        <v>50</v>
      </c>
      <c r="H1022" s="50">
        <f t="shared" si="178"/>
        <v>34563930</v>
      </c>
      <c r="I1022" s="10">
        <f t="shared" si="177"/>
        <v>34563930</v>
      </c>
      <c r="J1022" s="10">
        <f t="shared" si="179"/>
        <v>2134.9596960993235</v>
      </c>
      <c r="K1022" s="10">
        <f t="shared" si="180"/>
        <v>-1157.1154467402653</v>
      </c>
      <c r="L1022" s="10">
        <f t="shared" si="181"/>
        <v>4283125.5868670847</v>
      </c>
      <c r="M1022" s="10"/>
      <c r="N1022" s="72">
        <f t="shared" si="182"/>
        <v>4283125.5868670847</v>
      </c>
    </row>
    <row r="1023" spans="1:14" x14ac:dyDescent="0.25">
      <c r="A1023" s="67"/>
      <c r="B1023" s="51" t="s">
        <v>853</v>
      </c>
      <c r="C1023" s="35">
        <v>4</v>
      </c>
      <c r="D1023" s="55">
        <v>18.29</v>
      </c>
      <c r="E1023" s="128">
        <v>1555</v>
      </c>
      <c r="F1023" s="125">
        <v>252210</v>
      </c>
      <c r="G1023" s="41">
        <v>100</v>
      </c>
      <c r="H1023" s="50">
        <f t="shared" si="178"/>
        <v>252210</v>
      </c>
      <c r="I1023" s="10">
        <f t="shared" si="177"/>
        <v>0</v>
      </c>
      <c r="J1023" s="10">
        <f t="shared" si="179"/>
        <v>162.19292604501607</v>
      </c>
      <c r="K1023" s="10">
        <f t="shared" si="180"/>
        <v>815.65132331404232</v>
      </c>
      <c r="L1023" s="10">
        <f t="shared" si="181"/>
        <v>1226948.3660902916</v>
      </c>
      <c r="M1023" s="10"/>
      <c r="N1023" s="72">
        <f t="shared" si="182"/>
        <v>1226948.3660902916</v>
      </c>
    </row>
    <row r="1024" spans="1:14" x14ac:dyDescent="0.25">
      <c r="A1024" s="67"/>
      <c r="B1024" s="51" t="s">
        <v>700</v>
      </c>
      <c r="C1024" s="35">
        <v>4</v>
      </c>
      <c r="D1024" s="55">
        <v>51.766099999999994</v>
      </c>
      <c r="E1024" s="128">
        <v>3046</v>
      </c>
      <c r="F1024" s="125">
        <v>1423160</v>
      </c>
      <c r="G1024" s="41">
        <v>100</v>
      </c>
      <c r="H1024" s="50">
        <f t="shared" si="178"/>
        <v>1423160</v>
      </c>
      <c r="I1024" s="10">
        <f t="shared" si="177"/>
        <v>0</v>
      </c>
      <c r="J1024" s="10">
        <f t="shared" si="179"/>
        <v>467.22258699934338</v>
      </c>
      <c r="K1024" s="10">
        <f t="shared" si="180"/>
        <v>510.621662359715</v>
      </c>
      <c r="L1024" s="10">
        <f t="shared" si="181"/>
        <v>1183543.0682030998</v>
      </c>
      <c r="M1024" s="10"/>
      <c r="N1024" s="72">
        <f t="shared" si="182"/>
        <v>1183543.0682030998</v>
      </c>
    </row>
    <row r="1025" spans="1:14" ht="15.75" thickBot="1" x14ac:dyDescent="0.3">
      <c r="A1025" s="75"/>
      <c r="B1025" s="76" t="s">
        <v>854</v>
      </c>
      <c r="C1025" s="77">
        <v>4</v>
      </c>
      <c r="D1025" s="78">
        <v>38.74</v>
      </c>
      <c r="E1025" s="135">
        <v>3428</v>
      </c>
      <c r="F1025" s="127">
        <v>1280250</v>
      </c>
      <c r="G1025" s="41">
        <v>100</v>
      </c>
      <c r="H1025" s="79">
        <f t="shared" si="178"/>
        <v>1280250</v>
      </c>
      <c r="I1025" s="80">
        <f t="shared" si="177"/>
        <v>0</v>
      </c>
      <c r="J1025" s="80">
        <f t="shared" si="179"/>
        <v>373.46849474912483</v>
      </c>
      <c r="K1025" s="80">
        <f t="shared" si="180"/>
        <v>604.37575460993355</v>
      </c>
      <c r="L1025" s="80">
        <f t="shared" si="181"/>
        <v>1296654.4909767814</v>
      </c>
      <c r="M1025" s="80"/>
      <c r="N1025" s="81">
        <f t="shared" si="182"/>
        <v>1296654.4909767814</v>
      </c>
    </row>
    <row r="1026" spans="1:14" x14ac:dyDescent="0.25">
      <c r="F1026" s="64"/>
    </row>
  </sheetData>
  <mergeCells count="31">
    <mergeCell ref="G4:I4"/>
    <mergeCell ref="K13:K15"/>
    <mergeCell ref="L13:L15"/>
    <mergeCell ref="M13:M15"/>
    <mergeCell ref="G2:L2"/>
    <mergeCell ref="G9:I9"/>
    <mergeCell ref="G8:I8"/>
    <mergeCell ref="A1:C1"/>
    <mergeCell ref="G12:J12"/>
    <mergeCell ref="A13:A15"/>
    <mergeCell ref="B13:B15"/>
    <mergeCell ref="C13:C15"/>
    <mergeCell ref="D13:D15"/>
    <mergeCell ref="E13:E15"/>
    <mergeCell ref="J13:J15"/>
    <mergeCell ref="D1:F1"/>
    <mergeCell ref="G3:L3"/>
    <mergeCell ref="G11:I11"/>
    <mergeCell ref="G10:I10"/>
    <mergeCell ref="G5:I5"/>
    <mergeCell ref="G6:I6"/>
    <mergeCell ref="G7:I7"/>
    <mergeCell ref="G1:L1"/>
    <mergeCell ref="B19:C19"/>
    <mergeCell ref="H13:H15"/>
    <mergeCell ref="I13:I15"/>
    <mergeCell ref="F13:F15"/>
    <mergeCell ref="G13:G15"/>
    <mergeCell ref="B17:C17"/>
    <mergeCell ref="B18:C18"/>
    <mergeCell ref="N13:N15"/>
  </mergeCells>
  <pageMargins left="0.19685039370078741" right="0.15748031496062992" top="0.39370078740157483" bottom="0.39370078740157483" header="0.31496062992125984" footer="0.31496062992125984"/>
  <pageSetup paperSize="8" scale="85" fitToHeight="0" orientation="landscape" r:id="rId1"/>
  <headerFooter differentOddEven="1">
    <oddHeader>&amp;R&amp;D</oddHead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28"/>
  <sheetViews>
    <sheetView showGridLines="0" showZeros="0" view="pageBreakPreview" zoomScaleNormal="100" zoomScaleSheetLayoutView="100" workbookViewId="0">
      <pane xSplit="3" ySplit="16" topLeftCell="D23" activePane="bottomRight" state="frozen"/>
      <selection pane="topRight" activeCell="D1" sqref="D1"/>
      <selection pane="bottomLeft" activeCell="A17" sqref="A17"/>
      <selection pane="bottomRight" activeCell="J24" sqref="J24"/>
    </sheetView>
  </sheetViews>
  <sheetFormatPr defaultColWidth="8.85546875" defaultRowHeight="15" x14ac:dyDescent="0.25"/>
  <cols>
    <col min="1" max="1" width="12.5703125" style="6" customWidth="1"/>
    <col min="2" max="2" width="18.28515625" style="31" customWidth="1"/>
    <col min="3" max="3" width="11" style="31" customWidth="1"/>
    <col min="4" max="4" width="10" style="31" customWidth="1"/>
    <col min="5" max="5" width="12.7109375" style="31" customWidth="1"/>
    <col min="6" max="6" width="15.85546875" style="31" customWidth="1"/>
    <col min="7" max="7" width="8.7109375" style="31" customWidth="1"/>
    <col min="8" max="8" width="16.7109375" style="11" customWidth="1"/>
    <col min="9" max="9" width="15.5703125" style="11" customWidth="1"/>
    <col min="10" max="10" width="16.42578125" style="11" customWidth="1"/>
    <col min="11" max="11" width="16.5703125" style="11" customWidth="1"/>
    <col min="12" max="12" width="15.5703125" style="11" customWidth="1"/>
    <col min="13" max="13" width="16.140625" style="11" customWidth="1"/>
    <col min="14" max="14" width="15.85546875" style="11" customWidth="1"/>
    <col min="15" max="15" width="10.7109375" style="6" bestFit="1" customWidth="1"/>
    <col min="16" max="16" width="12.7109375" style="6" bestFit="1" customWidth="1"/>
    <col min="17" max="17" width="10.5703125" style="6" bestFit="1" customWidth="1"/>
    <col min="18" max="18" width="9.5703125" style="6" bestFit="1" customWidth="1"/>
    <col min="19" max="19" width="10" style="6" customWidth="1"/>
    <col min="20" max="16384" width="8.85546875" style="6"/>
  </cols>
  <sheetData>
    <row r="1" spans="1:15" ht="36.75" customHeight="1" x14ac:dyDescent="0.25">
      <c r="A1" s="65"/>
      <c r="B1" s="65"/>
      <c r="C1" s="65"/>
      <c r="D1" s="65"/>
      <c r="E1" s="65"/>
      <c r="F1" s="65"/>
      <c r="G1" s="245" t="s">
        <v>914</v>
      </c>
      <c r="H1" s="245"/>
      <c r="I1" s="245"/>
      <c r="J1" s="245"/>
      <c r="K1" s="245"/>
      <c r="L1" s="245"/>
      <c r="M1" s="65"/>
      <c r="N1" s="99"/>
    </row>
    <row r="2" spans="1:15" s="12" customFormat="1" ht="45.6" customHeight="1" x14ac:dyDescent="0.25">
      <c r="A2" s="65"/>
      <c r="B2" s="65"/>
      <c r="C2" s="65"/>
      <c r="D2" s="65"/>
      <c r="E2" s="65"/>
      <c r="F2" s="65"/>
      <c r="G2" s="245"/>
      <c r="H2" s="245"/>
      <c r="I2" s="245"/>
      <c r="J2" s="245"/>
      <c r="K2" s="245"/>
      <c r="L2" s="245"/>
      <c r="M2" s="65"/>
      <c r="N2" s="93"/>
    </row>
    <row r="3" spans="1:15" ht="26.45" customHeight="1" x14ac:dyDescent="0.25">
      <c r="N3" s="97"/>
    </row>
    <row r="4" spans="1:15" ht="15.75" x14ac:dyDescent="0.25">
      <c r="G4" s="246" t="s">
        <v>920</v>
      </c>
      <c r="H4" s="246"/>
      <c r="I4" s="246"/>
      <c r="J4" s="29">
        <v>4518065000</v>
      </c>
      <c r="K4" s="26" t="s">
        <v>911</v>
      </c>
      <c r="L4" s="92">
        <v>10</v>
      </c>
      <c r="N4" s="98"/>
    </row>
    <row r="5" spans="1:15" ht="39.6" customHeight="1" x14ac:dyDescent="0.25">
      <c r="F5" s="33"/>
      <c r="G5" s="250" t="s">
        <v>921</v>
      </c>
      <c r="H5" s="251"/>
      <c r="I5" s="251"/>
      <c r="J5" s="91">
        <f>I17+(J4*L4)/100</f>
        <v>2574432578.4500003</v>
      </c>
      <c r="L5" s="91">
        <f>J4*L4/100</f>
        <v>451806500</v>
      </c>
      <c r="N5" s="97"/>
    </row>
    <row r="6" spans="1:15" ht="15.75" x14ac:dyDescent="0.25">
      <c r="G6" s="241" t="s">
        <v>708</v>
      </c>
      <c r="H6" s="242"/>
      <c r="I6" s="242"/>
      <c r="J6" s="14">
        <v>0.55000000000000004</v>
      </c>
      <c r="N6" s="97"/>
    </row>
    <row r="7" spans="1:15" ht="15.75" x14ac:dyDescent="0.25">
      <c r="F7" s="33"/>
      <c r="G7" s="241" t="s">
        <v>709</v>
      </c>
      <c r="H7" s="242"/>
      <c r="I7" s="242"/>
      <c r="J7" s="13">
        <f>J5*(100%-J6)</f>
        <v>1158494660.3025</v>
      </c>
      <c r="K7" s="15" t="s">
        <v>710</v>
      </c>
      <c r="L7" s="13">
        <f>J5*J6</f>
        <v>1415937918.1475003</v>
      </c>
      <c r="M7" s="16"/>
      <c r="N7" s="97"/>
    </row>
    <row r="8" spans="1:15" ht="15.75" x14ac:dyDescent="0.25">
      <c r="C8" s="33"/>
      <c r="G8" s="241" t="s">
        <v>711</v>
      </c>
      <c r="H8" s="242"/>
      <c r="I8" s="242"/>
      <c r="J8" s="14">
        <v>0.6</v>
      </c>
      <c r="K8" s="15" t="s">
        <v>712</v>
      </c>
      <c r="L8" s="17">
        <v>0.6</v>
      </c>
      <c r="M8" s="18"/>
      <c r="N8" s="97"/>
    </row>
    <row r="9" spans="1:15" ht="15.75" x14ac:dyDescent="0.25">
      <c r="G9" s="241" t="s">
        <v>712</v>
      </c>
      <c r="H9" s="242"/>
      <c r="I9" s="242"/>
      <c r="J9" s="14">
        <v>0.3</v>
      </c>
      <c r="K9" s="15" t="s">
        <v>713</v>
      </c>
      <c r="L9" s="17">
        <v>0.4</v>
      </c>
      <c r="M9" s="18"/>
      <c r="N9" s="97"/>
    </row>
    <row r="10" spans="1:15" ht="15.75" x14ac:dyDescent="0.25">
      <c r="E10" s="33"/>
      <c r="G10" s="241" t="s">
        <v>713</v>
      </c>
      <c r="H10" s="242"/>
      <c r="I10" s="242"/>
      <c r="J10" s="14">
        <v>0.1</v>
      </c>
      <c r="K10" s="15" t="s">
        <v>714</v>
      </c>
      <c r="L10" s="19">
        <f>E18-E21-E43</f>
        <v>2196965</v>
      </c>
      <c r="M10" s="18"/>
      <c r="N10" s="97"/>
    </row>
    <row r="11" spans="1:15" ht="18.75" x14ac:dyDescent="0.3">
      <c r="B11" s="62"/>
      <c r="C11" s="63"/>
      <c r="D11" s="63"/>
      <c r="E11" s="83"/>
      <c r="F11" s="83"/>
      <c r="G11" s="239" t="s">
        <v>715</v>
      </c>
      <c r="H11" s="240"/>
      <c r="I11" s="240"/>
      <c r="J11" s="20">
        <v>1.3</v>
      </c>
      <c r="K11" s="15" t="s">
        <v>716</v>
      </c>
      <c r="L11" s="21">
        <f>D18-D21-D43</f>
        <v>27840.216592999997</v>
      </c>
      <c r="M11" s="22"/>
      <c r="N11" s="74"/>
    </row>
    <row r="12" spans="1:15" ht="15.75" x14ac:dyDescent="0.25">
      <c r="A12" s="84"/>
      <c r="B12" s="62"/>
      <c r="C12" s="59"/>
      <c r="D12" s="63"/>
      <c r="E12" s="85"/>
      <c r="F12" s="105"/>
      <c r="G12" s="227"/>
      <c r="H12" s="227"/>
      <c r="I12" s="227"/>
      <c r="J12" s="227"/>
      <c r="K12" s="23"/>
      <c r="L12" s="23"/>
      <c r="M12" s="23"/>
      <c r="N12" s="27" t="s">
        <v>855</v>
      </c>
    </row>
    <row r="13" spans="1:15" ht="14.45" customHeight="1" x14ac:dyDescent="0.25">
      <c r="A13" s="252" t="s">
        <v>717</v>
      </c>
      <c r="B13" s="231" t="s">
        <v>0</v>
      </c>
      <c r="C13" s="253" t="s">
        <v>701</v>
      </c>
      <c r="D13" s="231" t="s">
        <v>705</v>
      </c>
      <c r="E13" s="231" t="s">
        <v>919</v>
      </c>
      <c r="F13" s="254" t="s">
        <v>718</v>
      </c>
      <c r="G13" s="255" t="s">
        <v>719</v>
      </c>
      <c r="H13" s="257" t="s">
        <v>720</v>
      </c>
      <c r="I13" s="257" t="s">
        <v>721</v>
      </c>
      <c r="J13" s="258" t="s">
        <v>722</v>
      </c>
      <c r="K13" s="257" t="s">
        <v>723</v>
      </c>
      <c r="L13" s="256" t="s">
        <v>707</v>
      </c>
      <c r="M13" s="257" t="s">
        <v>706</v>
      </c>
      <c r="N13" s="256" t="s">
        <v>724</v>
      </c>
    </row>
    <row r="14" spans="1:15" ht="14.45" customHeight="1" x14ac:dyDescent="0.25">
      <c r="A14" s="252"/>
      <c r="B14" s="231"/>
      <c r="C14" s="233"/>
      <c r="D14" s="231"/>
      <c r="E14" s="231"/>
      <c r="F14" s="216"/>
      <c r="G14" s="222"/>
      <c r="H14" s="219"/>
      <c r="I14" s="219"/>
      <c r="J14" s="236"/>
      <c r="K14" s="219"/>
      <c r="L14" s="248"/>
      <c r="M14" s="219"/>
      <c r="N14" s="248"/>
    </row>
    <row r="15" spans="1:15" ht="66" customHeight="1" x14ac:dyDescent="0.25">
      <c r="A15" s="252"/>
      <c r="B15" s="231"/>
      <c r="C15" s="234"/>
      <c r="D15" s="231"/>
      <c r="E15" s="231"/>
      <c r="F15" s="217"/>
      <c r="G15" s="223"/>
      <c r="H15" s="220"/>
      <c r="I15" s="220"/>
      <c r="J15" s="237"/>
      <c r="K15" s="220"/>
      <c r="L15" s="249"/>
      <c r="M15" s="220"/>
      <c r="N15" s="249"/>
      <c r="O15" s="110"/>
    </row>
    <row r="16" spans="1:15" s="112" customFormat="1" x14ac:dyDescent="0.25">
      <c r="A16" s="34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 t="s">
        <v>725</v>
      </c>
      <c r="I16" s="34" t="s">
        <v>726</v>
      </c>
      <c r="J16" s="34" t="s">
        <v>925</v>
      </c>
      <c r="K16" s="34">
        <v>11</v>
      </c>
      <c r="L16" s="34">
        <v>12</v>
      </c>
      <c r="M16" s="34">
        <v>13</v>
      </c>
      <c r="N16" s="114">
        <v>14</v>
      </c>
    </row>
    <row r="17" spans="1:18" s="31" customFormat="1" ht="19.149999999999999" customHeight="1" x14ac:dyDescent="0.25">
      <c r="A17" s="35"/>
      <c r="B17" s="213" t="s">
        <v>702</v>
      </c>
      <c r="C17" s="214"/>
      <c r="D17" s="36"/>
      <c r="E17" s="36"/>
      <c r="F17" s="37">
        <f>F18+F19</f>
        <v>5737795206.5</v>
      </c>
      <c r="G17" s="38"/>
      <c r="H17" s="37">
        <f>H18+H19</f>
        <v>3615169128.0500002</v>
      </c>
      <c r="I17" s="37">
        <f>I18+I19</f>
        <v>2122626078.4500003</v>
      </c>
      <c r="J17" s="37"/>
      <c r="K17" s="36"/>
      <c r="L17" s="37">
        <f>L18+L19</f>
        <v>1158494660.3025005</v>
      </c>
      <c r="M17" s="37">
        <f>M18+M19</f>
        <v>1415937918.1475003</v>
      </c>
      <c r="N17" s="115">
        <f>N18+N19</f>
        <v>2574432578.4500008</v>
      </c>
      <c r="O17" s="33"/>
      <c r="P17" s="33"/>
      <c r="Q17" s="120"/>
      <c r="R17" s="120"/>
    </row>
    <row r="18" spans="1:18" s="31" customFormat="1" ht="19.149999999999999" customHeight="1" x14ac:dyDescent="0.25">
      <c r="A18" s="35"/>
      <c r="B18" s="213" t="s">
        <v>703</v>
      </c>
      <c r="C18" s="214"/>
      <c r="D18" s="39">
        <f>D21+D43+D49+D79+D90+D122+D163+D194+D226+D257+D284+D313+D339+D371+D386+D422+D459+D503+D526+D569+D598+D627+D654+D679+D721+D750+D812+D851+D882+D909+D936+D955+D990+D782</f>
        <v>28489.864392999996</v>
      </c>
      <c r="E18" s="58">
        <f>E21+E43+E49+E79+E90+E122+E163+E194+E226+E257+E284+E313+E339+E371+E386+E422+E459+E503+E526+E569+E598+E627+E654+E679+E721+E750+E812+E851+E882+E909+E936+E955+E990+E782</f>
        <v>3102338</v>
      </c>
      <c r="F18" s="58">
        <f>F21+F43</f>
        <v>3737019993.5</v>
      </c>
      <c r="G18" s="58"/>
      <c r="H18" s="111">
        <f>H21+H43+H49+H79+H90+H122+H163+H194+H226+H257+H284+H313+H339+H371+H386+H422+H459+H503+H526+H569+H598+H627+H654+H679+H721+H750+H812+H851+H882+H909+H936+H955+H990+H782</f>
        <v>2122626078.4499998</v>
      </c>
      <c r="I18" s="111">
        <f>I21+I43+I49+I79+I90+I122+I163+I194+I226+I257+I284+I313+I339+I371+I386+I422+I459+I503+I526+I569+I598+I627+I654+I679+I721+I750+I812+I851+I882+I909+I936+I955+I990+I782</f>
        <v>1614393915.0500002</v>
      </c>
      <c r="J18" s="37"/>
      <c r="K18" s="36"/>
      <c r="L18" s="37">
        <f>L21+L43+L49+L79+L90+L122+L163+L194+L226+L257+L284+L313+L339+L371+L386+L422+L459+L503+L526+L569+L598+L627+L654+L679+L721+L750+L812+L851+L882+L909+L936+L955+L990+L782</f>
        <v>0</v>
      </c>
      <c r="M18" s="37">
        <f>M21+M43+M49+M79+M90+M122+M163+M194+M226+M257+M284+M313+M339+M371+M386+M422+M459+M503+M526+M569+M598+M627+M654+M679+M721+M750+M812+M851+M882+M909+M936+M955+M990+M782</f>
        <v>1415937918.1475003</v>
      </c>
      <c r="N18" s="115">
        <f>L18+M18</f>
        <v>1415937918.1475003</v>
      </c>
      <c r="O18" s="33"/>
      <c r="Q18" s="120"/>
      <c r="R18" s="120"/>
    </row>
    <row r="19" spans="1:18" s="31" customFormat="1" ht="17.45" customHeight="1" x14ac:dyDescent="0.25">
      <c r="A19" s="35"/>
      <c r="B19" s="213" t="s">
        <v>704</v>
      </c>
      <c r="C19" s="214"/>
      <c r="D19" s="39">
        <f>D22+D44+D50+D80+D91+D123+D164+D195+D227+D258+D285+D314+D340+D372+D387+D423+D460+D504+D527+D570+D599+D628+D655+D680+D722+D751+D813+D852+D883+D910+D937+D956+D991+D783</f>
        <v>28325.422492999998</v>
      </c>
      <c r="E19" s="58">
        <f>E22+E44+E50+E80+E91+E123+E164+E195+E227+E258+E285+E314+E340+E372+E387+E423+E460+E504+E527+E570+E599+E628+E655+E680+E722+E751+E813+E852+E883+E910+E937+E956+E991+E783</f>
        <v>2343817</v>
      </c>
      <c r="F19" s="58">
        <f>F22+F44+F50+F80+F91+F123+F164+F195+F227+F258+F285+F314+F340+F372+F387+F423+F460+F504+F527+F570+F599+F628+F655+F680+F722+F751+F783+F813+F852+F883+F910+F937+F956+F991</f>
        <v>2000775213.0000002</v>
      </c>
      <c r="G19" s="58"/>
      <c r="H19" s="111">
        <f>H22+H44+H50+H80+H91+H123+H164+H195+H227+H258+H285+H314+H340+H372+H387+H423+H460+H504+H527+H570+H599+H628+H655+H680+H722+H751+H813+H852+H883+H910+H937+H956+H991+H783</f>
        <v>1492543049.6000001</v>
      </c>
      <c r="I19" s="111">
        <f>I22+I44+I50+I80+I91+I123+I164+I195+I227+I258+I285+I314+I340+I372+I387+I423+I460+I504+I527+I570+I599+I628+I655+I680+I722+I751+I813+I852+I883+I910+I937+I956+I991+I783</f>
        <v>508232163.40000004</v>
      </c>
      <c r="J19" s="37">
        <f>F19/E19</f>
        <v>853.63968816678107</v>
      </c>
      <c r="K19" s="37">
        <f>SUMIF(K24:K1025,"&gt;0")</f>
        <v>590712.06048881449</v>
      </c>
      <c r="L19" s="37">
        <f>L22+L44+L50+L80+L91+L123+L164+L195+L227+L258+L285+L314+L340+L372+L387+L423+L460+L504+L527+L570+L599+L628+L655+L680+L722+L751+L813+L852+L883+L910+L937+L956+L991+L783</f>
        <v>1158494660.3025005</v>
      </c>
      <c r="M19" s="37">
        <f>M22+M44+M50+M80+M91+M123+M164+M195+M227+M258+M285+M314+M340+M372+M387+M423+M460+M504+M527+M570+M599+M628+M655+M680+M722+M751+M813+M852+M883+M910+M937+M956+M991+M783</f>
        <v>0</v>
      </c>
      <c r="N19" s="115">
        <f t="shared" ref="N19:N82" si="0">L19+M19</f>
        <v>1158494660.3025005</v>
      </c>
      <c r="O19" s="33"/>
      <c r="Q19" s="120"/>
      <c r="R19" s="120"/>
    </row>
    <row r="20" spans="1:18" s="31" customFormat="1" x14ac:dyDescent="0.25">
      <c r="A20" s="35"/>
      <c r="B20" s="107"/>
      <c r="C20" s="108"/>
      <c r="D20" s="40"/>
      <c r="E20" s="36"/>
      <c r="F20" s="177"/>
      <c r="G20" s="41"/>
      <c r="H20" s="42"/>
      <c r="I20" s="42"/>
      <c r="J20" s="42"/>
      <c r="K20" s="113"/>
      <c r="L20" s="113"/>
      <c r="M20" s="113"/>
      <c r="N20" s="115"/>
      <c r="O20" s="33"/>
      <c r="Q20" s="120"/>
      <c r="R20" s="120"/>
    </row>
    <row r="21" spans="1:18" s="31" customFormat="1" x14ac:dyDescent="0.25">
      <c r="A21" s="30" t="s">
        <v>1</v>
      </c>
      <c r="B21" s="43" t="s">
        <v>2</v>
      </c>
      <c r="C21" s="44"/>
      <c r="D21" s="45">
        <v>571.64089999999987</v>
      </c>
      <c r="E21" s="58">
        <f>E23+E22</f>
        <v>779395</v>
      </c>
      <c r="F21" s="46">
        <f>F23</f>
        <v>3401535872.4000001</v>
      </c>
      <c r="G21" s="46"/>
      <c r="H21" s="46">
        <f>H23</f>
        <v>1700767936.2</v>
      </c>
      <c r="I21" s="46">
        <f>I23</f>
        <v>1700767936.2</v>
      </c>
      <c r="J21" s="46"/>
      <c r="K21" s="35"/>
      <c r="L21" s="35"/>
      <c r="M21" s="46">
        <f>M23</f>
        <v>0</v>
      </c>
      <c r="N21" s="116">
        <f t="shared" si="0"/>
        <v>0</v>
      </c>
      <c r="O21" s="33"/>
      <c r="Q21" s="120"/>
      <c r="R21" s="120"/>
    </row>
    <row r="22" spans="1:18" s="31" customFormat="1" x14ac:dyDescent="0.25">
      <c r="A22" s="30" t="s">
        <v>1</v>
      </c>
      <c r="B22" s="43" t="s">
        <v>3</v>
      </c>
      <c r="C22" s="44"/>
      <c r="D22" s="45">
        <v>448.62889999999987</v>
      </c>
      <c r="E22" s="58">
        <f>SUM(E24:E41)</f>
        <v>142246</v>
      </c>
      <c r="F22" s="46">
        <f>SUM(F24:F41)</f>
        <v>211890447</v>
      </c>
      <c r="G22" s="46"/>
      <c r="H22" s="46">
        <f>SUM(H24:H41)</f>
        <v>211890447</v>
      </c>
      <c r="I22" s="46">
        <f>SUM(I24:I41)</f>
        <v>0</v>
      </c>
      <c r="J22" s="46"/>
      <c r="K22" s="35"/>
      <c r="L22" s="46">
        <f>SUM(L24:L41)</f>
        <v>28087752.275888328</v>
      </c>
      <c r="M22" s="50"/>
      <c r="N22" s="116">
        <f t="shared" si="0"/>
        <v>28087752.275888328</v>
      </c>
      <c r="O22" s="33"/>
      <c r="Q22" s="120"/>
      <c r="R22" s="120"/>
    </row>
    <row r="23" spans="1:18" s="31" customFormat="1" x14ac:dyDescent="0.25">
      <c r="A23" s="35"/>
      <c r="B23" s="47" t="s">
        <v>4</v>
      </c>
      <c r="C23" s="48">
        <v>1</v>
      </c>
      <c r="D23" s="49">
        <v>123.01200000000001</v>
      </c>
      <c r="E23" s="128">
        <v>637149</v>
      </c>
      <c r="F23" s="106">
        <v>3401535872.4000001</v>
      </c>
      <c r="G23" s="41">
        <v>50</v>
      </c>
      <c r="H23" s="50">
        <f>F23*G23/100</f>
        <v>1700767936.2</v>
      </c>
      <c r="I23" s="50">
        <f>F23-H23</f>
        <v>1700767936.2</v>
      </c>
      <c r="J23" s="50"/>
      <c r="K23" s="35"/>
      <c r="L23" s="35"/>
      <c r="M23" s="50">
        <v>0</v>
      </c>
      <c r="N23" s="117">
        <f t="shared" si="0"/>
        <v>0</v>
      </c>
      <c r="O23" s="33"/>
      <c r="Q23" s="120"/>
      <c r="R23" s="120"/>
    </row>
    <row r="24" spans="1:18" s="31" customFormat="1" x14ac:dyDescent="0.25">
      <c r="A24" s="35"/>
      <c r="B24" s="51" t="s">
        <v>5</v>
      </c>
      <c r="C24" s="35">
        <v>4</v>
      </c>
      <c r="D24" s="49">
        <v>64.662199999999999</v>
      </c>
      <c r="E24" s="128">
        <v>11285</v>
      </c>
      <c r="F24" s="106">
        <v>15246895</v>
      </c>
      <c r="G24" s="41">
        <v>100</v>
      </c>
      <c r="H24" s="50">
        <f>F24*G24/100</f>
        <v>15246895</v>
      </c>
      <c r="I24" s="50">
        <f t="shared" ref="I23:I41" si="1">F24-H24</f>
        <v>0</v>
      </c>
      <c r="J24" s="50">
        <f>F24/E24</f>
        <v>1351.0762073548958</v>
      </c>
      <c r="K24" s="50">
        <f t="shared" ref="K24:K41" si="2">$J$11*$J$19-J24</f>
        <v>-241.34461273808029</v>
      </c>
      <c r="L24" s="50">
        <f t="shared" ref="L24:L41" si="3">IF(K24&gt;0,$J$7*$J$8*(K24/$K$19),0)+$J$7*$J$9*(E24/$E$19)+$J$7*$J$10*(D24/$D$19)</f>
        <v>1937839.477148175</v>
      </c>
      <c r="M24" s="50"/>
      <c r="N24" s="117">
        <f t="shared" si="0"/>
        <v>1937839.477148175</v>
      </c>
      <c r="O24" s="33"/>
      <c r="Q24" s="120"/>
      <c r="R24" s="120"/>
    </row>
    <row r="25" spans="1:18" s="31" customFormat="1" x14ac:dyDescent="0.25">
      <c r="A25" s="35"/>
      <c r="B25" s="52" t="s">
        <v>6</v>
      </c>
      <c r="C25" s="35">
        <v>4</v>
      </c>
      <c r="D25" s="53">
        <v>27.565200000000001</v>
      </c>
      <c r="E25" s="128">
        <v>8342</v>
      </c>
      <c r="F25" s="106">
        <v>6207792.2999999998</v>
      </c>
      <c r="G25" s="41">
        <v>100</v>
      </c>
      <c r="H25" s="50">
        <f t="shared" ref="H24:H41" si="4">F25*G25/100</f>
        <v>6207792.2999999998</v>
      </c>
      <c r="I25" s="50">
        <f t="shared" si="1"/>
        <v>0</v>
      </c>
      <c r="J25" s="50">
        <f>F25/E25</f>
        <v>744.16114840565808</v>
      </c>
      <c r="K25" s="50">
        <f t="shared" si="2"/>
        <v>365.57044621115745</v>
      </c>
      <c r="L25" s="50">
        <f t="shared" si="3"/>
        <v>1779888.0343434799</v>
      </c>
      <c r="M25" s="50"/>
      <c r="N25" s="117">
        <f t="shared" si="0"/>
        <v>1779888.0343434799</v>
      </c>
      <c r="O25" s="33"/>
      <c r="Q25" s="120"/>
      <c r="R25" s="120"/>
    </row>
    <row r="26" spans="1:18" s="31" customFormat="1" x14ac:dyDescent="0.25">
      <c r="A26" s="35"/>
      <c r="B26" s="52" t="s">
        <v>7</v>
      </c>
      <c r="C26" s="35">
        <v>4</v>
      </c>
      <c r="D26" s="53">
        <v>28.389299999999999</v>
      </c>
      <c r="E26" s="128">
        <v>5079</v>
      </c>
      <c r="F26" s="106">
        <v>3174110.9</v>
      </c>
      <c r="G26" s="41">
        <v>100</v>
      </c>
      <c r="H26" s="50">
        <f t="shared" si="4"/>
        <v>3174110.9</v>
      </c>
      <c r="I26" s="50">
        <f t="shared" si="1"/>
        <v>0</v>
      </c>
      <c r="J26" s="50">
        <f t="shared" ref="J24:J41" si="5">F26/E26</f>
        <v>624.94800157511315</v>
      </c>
      <c r="K26" s="50">
        <f t="shared" si="2"/>
        <v>484.78359304170237</v>
      </c>
      <c r="L26" s="50">
        <f t="shared" si="3"/>
        <v>1439690.1806634318</v>
      </c>
      <c r="M26" s="50"/>
      <c r="N26" s="117">
        <f t="shared" si="0"/>
        <v>1439690.1806634318</v>
      </c>
      <c r="O26" s="33"/>
      <c r="Q26" s="120"/>
      <c r="R26" s="120"/>
    </row>
    <row r="27" spans="1:18" s="31" customFormat="1" x14ac:dyDescent="0.25">
      <c r="A27" s="35"/>
      <c r="B27" s="52" t="s">
        <v>8</v>
      </c>
      <c r="C27" s="35">
        <v>4</v>
      </c>
      <c r="D27" s="53">
        <v>6.0312999999999999</v>
      </c>
      <c r="E27" s="128">
        <v>7027</v>
      </c>
      <c r="F27" s="106">
        <v>9059643.9000000004</v>
      </c>
      <c r="G27" s="41">
        <v>100</v>
      </c>
      <c r="H27" s="50">
        <f t="shared" si="4"/>
        <v>9059643.9000000004</v>
      </c>
      <c r="I27" s="50">
        <f t="shared" si="1"/>
        <v>0</v>
      </c>
      <c r="J27" s="50">
        <f t="shared" si="5"/>
        <v>1289.2619752383664</v>
      </c>
      <c r="K27" s="50">
        <f t="shared" si="2"/>
        <v>-179.53038062155088</v>
      </c>
      <c r="L27" s="50">
        <f t="shared" si="3"/>
        <v>1066652.8813526267</v>
      </c>
      <c r="M27" s="50"/>
      <c r="N27" s="117">
        <f t="shared" si="0"/>
        <v>1066652.8813526267</v>
      </c>
      <c r="O27" s="33"/>
      <c r="Q27" s="120"/>
      <c r="R27" s="120"/>
    </row>
    <row r="28" spans="1:18" s="31" customFormat="1" x14ac:dyDescent="0.25">
      <c r="A28" s="35"/>
      <c r="B28" s="51" t="s">
        <v>9</v>
      </c>
      <c r="C28" s="35">
        <v>4</v>
      </c>
      <c r="D28" s="53">
        <v>26.363799999999998</v>
      </c>
      <c r="E28" s="128">
        <v>16465</v>
      </c>
      <c r="F28" s="106">
        <v>36288260.600000001</v>
      </c>
      <c r="G28" s="41">
        <v>100</v>
      </c>
      <c r="H28" s="50">
        <f t="shared" si="4"/>
        <v>36288260.600000001</v>
      </c>
      <c r="I28" s="50">
        <f t="shared" si="1"/>
        <v>0</v>
      </c>
      <c r="J28" s="50">
        <f t="shared" si="5"/>
        <v>2203.9635955056183</v>
      </c>
      <c r="K28" s="50">
        <f t="shared" si="2"/>
        <v>-1094.2320008888028</v>
      </c>
      <c r="L28" s="50">
        <f t="shared" si="3"/>
        <v>2549307.4074230213</v>
      </c>
      <c r="M28" s="50"/>
      <c r="N28" s="117">
        <f t="shared" si="0"/>
        <v>2549307.4074230213</v>
      </c>
      <c r="O28" s="33"/>
      <c r="Q28" s="120"/>
      <c r="R28" s="120"/>
    </row>
    <row r="29" spans="1:18" s="31" customFormat="1" x14ac:dyDescent="0.25">
      <c r="A29" s="35"/>
      <c r="B29" s="51" t="s">
        <v>10</v>
      </c>
      <c r="C29" s="35">
        <v>4</v>
      </c>
      <c r="D29" s="53">
        <v>26.435999999999996</v>
      </c>
      <c r="E29" s="128">
        <v>3653</v>
      </c>
      <c r="F29" s="106">
        <v>2169870.7999999998</v>
      </c>
      <c r="G29" s="41">
        <v>100</v>
      </c>
      <c r="H29" s="50">
        <f t="shared" si="4"/>
        <v>2169870.7999999998</v>
      </c>
      <c r="I29" s="50">
        <f t="shared" si="1"/>
        <v>0</v>
      </c>
      <c r="J29" s="50">
        <f t="shared" si="5"/>
        <v>593.99693402682726</v>
      </c>
      <c r="K29" s="50">
        <f t="shared" si="2"/>
        <v>515.73466058998827</v>
      </c>
      <c r="L29" s="50">
        <f t="shared" si="3"/>
        <v>1256670.0503570216</v>
      </c>
      <c r="M29" s="50"/>
      <c r="N29" s="117">
        <f t="shared" si="0"/>
        <v>1256670.0503570216</v>
      </c>
      <c r="O29" s="33"/>
      <c r="Q29" s="120"/>
      <c r="R29" s="120"/>
    </row>
    <row r="30" spans="1:18" s="31" customFormat="1" x14ac:dyDescent="0.25">
      <c r="A30" s="35"/>
      <c r="B30" s="51" t="s">
        <v>11</v>
      </c>
      <c r="C30" s="35">
        <v>4</v>
      </c>
      <c r="D30" s="53">
        <v>1.9072</v>
      </c>
      <c r="E30" s="129">
        <v>659</v>
      </c>
      <c r="F30" s="106">
        <v>118356.2</v>
      </c>
      <c r="G30" s="41">
        <v>100</v>
      </c>
      <c r="H30" s="50">
        <f t="shared" si="4"/>
        <v>118356.2</v>
      </c>
      <c r="I30" s="50">
        <f t="shared" si="1"/>
        <v>0</v>
      </c>
      <c r="J30" s="50">
        <f t="shared" si="5"/>
        <v>179.59969650986343</v>
      </c>
      <c r="K30" s="50">
        <f t="shared" si="2"/>
        <v>930.13189810695212</v>
      </c>
      <c r="L30" s="50">
        <f t="shared" si="3"/>
        <v>1200014.4119401979</v>
      </c>
      <c r="M30" s="50"/>
      <c r="N30" s="117">
        <f t="shared" si="0"/>
        <v>1200014.4119401979</v>
      </c>
      <c r="O30" s="33"/>
      <c r="Q30" s="120"/>
      <c r="R30" s="120"/>
    </row>
    <row r="31" spans="1:18" s="31" customFormat="1" x14ac:dyDescent="0.25">
      <c r="A31" s="35"/>
      <c r="B31" s="51" t="s">
        <v>12</v>
      </c>
      <c r="C31" s="35">
        <v>4</v>
      </c>
      <c r="D31" s="53">
        <v>7.6560000000000006</v>
      </c>
      <c r="E31" s="128">
        <v>10719</v>
      </c>
      <c r="F31" s="106">
        <v>20293425.800000001</v>
      </c>
      <c r="G31" s="41">
        <v>100</v>
      </c>
      <c r="H31" s="50">
        <f t="shared" si="4"/>
        <v>20293425.800000001</v>
      </c>
      <c r="I31" s="50">
        <f t="shared" si="1"/>
        <v>0</v>
      </c>
      <c r="J31" s="50">
        <f t="shared" si="5"/>
        <v>1893.2200578412167</v>
      </c>
      <c r="K31" s="50">
        <f t="shared" si="2"/>
        <v>-783.48846322440113</v>
      </c>
      <c r="L31" s="50">
        <f t="shared" si="3"/>
        <v>1620758.9401272105</v>
      </c>
      <c r="M31" s="50"/>
      <c r="N31" s="117">
        <f t="shared" si="0"/>
        <v>1620758.9401272105</v>
      </c>
      <c r="O31" s="33"/>
      <c r="Q31" s="120"/>
      <c r="R31" s="120"/>
    </row>
    <row r="32" spans="1:18" s="31" customFormat="1" x14ac:dyDescent="0.25">
      <c r="A32" s="35"/>
      <c r="B32" s="51" t="s">
        <v>13</v>
      </c>
      <c r="C32" s="35">
        <v>4</v>
      </c>
      <c r="D32" s="53">
        <v>12.143800000000001</v>
      </c>
      <c r="E32" s="128">
        <v>1834</v>
      </c>
      <c r="F32" s="106">
        <v>536660</v>
      </c>
      <c r="G32" s="41">
        <v>100</v>
      </c>
      <c r="H32" s="50">
        <f t="shared" si="4"/>
        <v>536660</v>
      </c>
      <c r="I32" s="50">
        <f t="shared" si="1"/>
        <v>0</v>
      </c>
      <c r="J32" s="50">
        <f t="shared" si="5"/>
        <v>292.61723009814614</v>
      </c>
      <c r="K32" s="50">
        <f t="shared" si="2"/>
        <v>817.11436451866939</v>
      </c>
      <c r="L32" s="50">
        <f t="shared" si="3"/>
        <v>1283125.3123260203</v>
      </c>
      <c r="M32" s="50"/>
      <c r="N32" s="117">
        <f t="shared" si="0"/>
        <v>1283125.3123260203</v>
      </c>
      <c r="O32" s="33"/>
      <c r="Q32" s="120"/>
      <c r="R32" s="120"/>
    </row>
    <row r="33" spans="1:18" s="31" customFormat="1" x14ac:dyDescent="0.25">
      <c r="A33" s="35"/>
      <c r="B33" s="51" t="s">
        <v>14</v>
      </c>
      <c r="C33" s="35">
        <v>4</v>
      </c>
      <c r="D33" s="53">
        <v>30.873799999999999</v>
      </c>
      <c r="E33" s="128">
        <v>20017</v>
      </c>
      <c r="F33" s="106">
        <v>28053977.600000001</v>
      </c>
      <c r="G33" s="41">
        <v>100</v>
      </c>
      <c r="H33" s="50">
        <f t="shared" si="4"/>
        <v>28053977.600000001</v>
      </c>
      <c r="I33" s="50">
        <f t="shared" si="1"/>
        <v>0</v>
      </c>
      <c r="J33" s="50">
        <f t="shared" si="5"/>
        <v>1401.50759854124</v>
      </c>
      <c r="K33" s="50">
        <f t="shared" si="2"/>
        <v>-291.77600392442446</v>
      </c>
      <c r="L33" s="50">
        <f t="shared" si="3"/>
        <v>3094454.5583208948</v>
      </c>
      <c r="M33" s="50"/>
      <c r="N33" s="117">
        <f t="shared" si="0"/>
        <v>3094454.5583208948</v>
      </c>
      <c r="O33" s="33"/>
      <c r="Q33" s="120"/>
      <c r="R33" s="120"/>
    </row>
    <row r="34" spans="1:18" s="31" customFormat="1" x14ac:dyDescent="0.25">
      <c r="A34" s="35"/>
      <c r="B34" s="51" t="s">
        <v>15</v>
      </c>
      <c r="C34" s="35">
        <v>4</v>
      </c>
      <c r="D34" s="53">
        <v>23.783200000000001</v>
      </c>
      <c r="E34" s="128">
        <v>5224</v>
      </c>
      <c r="F34" s="106">
        <v>3461336.6</v>
      </c>
      <c r="G34" s="41">
        <v>100</v>
      </c>
      <c r="H34" s="50">
        <f t="shared" si="4"/>
        <v>3461336.6</v>
      </c>
      <c r="I34" s="50">
        <f t="shared" si="1"/>
        <v>0</v>
      </c>
      <c r="J34" s="50">
        <f t="shared" si="5"/>
        <v>662.5835758039816</v>
      </c>
      <c r="K34" s="50">
        <f t="shared" si="2"/>
        <v>447.14801881283393</v>
      </c>
      <c r="L34" s="50">
        <f t="shared" si="3"/>
        <v>1398066.3667540601</v>
      </c>
      <c r="M34" s="50"/>
      <c r="N34" s="117">
        <f t="shared" si="0"/>
        <v>1398066.3667540601</v>
      </c>
      <c r="O34" s="33"/>
      <c r="Q34" s="120"/>
      <c r="R34" s="120"/>
    </row>
    <row r="35" spans="1:18" s="31" customFormat="1" x14ac:dyDescent="0.25">
      <c r="A35" s="35"/>
      <c r="B35" s="51" t="s">
        <v>16</v>
      </c>
      <c r="C35" s="35">
        <v>4</v>
      </c>
      <c r="D35" s="53">
        <v>28.336799999999997</v>
      </c>
      <c r="E35" s="128">
        <v>6771</v>
      </c>
      <c r="F35" s="106">
        <v>5892546.5999999996</v>
      </c>
      <c r="G35" s="41">
        <v>100</v>
      </c>
      <c r="H35" s="50">
        <f t="shared" si="4"/>
        <v>5892546.5999999996</v>
      </c>
      <c r="I35" s="50">
        <f t="shared" si="1"/>
        <v>0</v>
      </c>
      <c r="J35" s="50">
        <f t="shared" si="5"/>
        <v>870.26238369517057</v>
      </c>
      <c r="K35" s="50">
        <f t="shared" si="2"/>
        <v>239.46921092164496</v>
      </c>
      <c r="L35" s="50">
        <f t="shared" si="3"/>
        <v>1401706.5360723035</v>
      </c>
      <c r="M35" s="50"/>
      <c r="N35" s="117">
        <f t="shared" si="0"/>
        <v>1401706.5360723035</v>
      </c>
      <c r="O35" s="33"/>
      <c r="Q35" s="120"/>
      <c r="R35" s="120"/>
    </row>
    <row r="36" spans="1:18" s="31" customFormat="1" x14ac:dyDescent="0.25">
      <c r="A36" s="35"/>
      <c r="B36" s="51" t="s">
        <v>727</v>
      </c>
      <c r="C36" s="35">
        <v>4</v>
      </c>
      <c r="D36" s="53">
        <v>49.459699999999998</v>
      </c>
      <c r="E36" s="128">
        <v>13638</v>
      </c>
      <c r="F36" s="106">
        <v>14681488.6</v>
      </c>
      <c r="G36" s="41">
        <v>100</v>
      </c>
      <c r="H36" s="50">
        <f t="shared" si="4"/>
        <v>14681488.6</v>
      </c>
      <c r="I36" s="50">
        <f t="shared" si="1"/>
        <v>0</v>
      </c>
      <c r="J36" s="50">
        <f t="shared" si="5"/>
        <v>1076.5133157354451</v>
      </c>
      <c r="K36" s="50">
        <f t="shared" si="2"/>
        <v>33.218278881370452</v>
      </c>
      <c r="L36" s="50">
        <f t="shared" si="3"/>
        <v>2263660.4265891965</v>
      </c>
      <c r="M36" s="50"/>
      <c r="N36" s="117">
        <f t="shared" si="0"/>
        <v>2263660.4265891965</v>
      </c>
      <c r="O36" s="33"/>
      <c r="Q36" s="120"/>
      <c r="R36" s="120"/>
    </row>
    <row r="37" spans="1:18" s="31" customFormat="1" x14ac:dyDescent="0.25">
      <c r="A37" s="35"/>
      <c r="B37" s="51" t="s">
        <v>17</v>
      </c>
      <c r="C37" s="35">
        <v>4</v>
      </c>
      <c r="D37" s="53">
        <v>27.454499999999999</v>
      </c>
      <c r="E37" s="128">
        <v>9231</v>
      </c>
      <c r="F37" s="106">
        <v>30348117.399999999</v>
      </c>
      <c r="G37" s="41">
        <v>100</v>
      </c>
      <c r="H37" s="50">
        <f t="shared" si="4"/>
        <v>30348117.399999999</v>
      </c>
      <c r="I37" s="50">
        <f t="shared" si="1"/>
        <v>0</v>
      </c>
      <c r="J37" s="50">
        <f t="shared" si="5"/>
        <v>3287.6305275701438</v>
      </c>
      <c r="K37" s="50">
        <f t="shared" si="2"/>
        <v>-2177.8989329533283</v>
      </c>
      <c r="L37" s="50">
        <f t="shared" si="3"/>
        <v>1481088.5288461719</v>
      </c>
      <c r="M37" s="50"/>
      <c r="N37" s="117">
        <f t="shared" si="0"/>
        <v>1481088.5288461719</v>
      </c>
      <c r="O37" s="33"/>
      <c r="Q37" s="120"/>
      <c r="R37" s="120"/>
    </row>
    <row r="38" spans="1:18" s="31" customFormat="1" x14ac:dyDescent="0.25">
      <c r="A38" s="35"/>
      <c r="B38" s="51" t="s">
        <v>18</v>
      </c>
      <c r="C38" s="35">
        <v>4</v>
      </c>
      <c r="D38" s="53">
        <v>15.19</v>
      </c>
      <c r="E38" s="128">
        <v>2905</v>
      </c>
      <c r="F38" s="106">
        <v>1619876.1</v>
      </c>
      <c r="G38" s="41">
        <v>100</v>
      </c>
      <c r="H38" s="50">
        <f t="shared" si="4"/>
        <v>1619876.1</v>
      </c>
      <c r="I38" s="50">
        <f t="shared" si="1"/>
        <v>0</v>
      </c>
      <c r="J38" s="50">
        <f t="shared" si="5"/>
        <v>557.6165576592083</v>
      </c>
      <c r="K38" s="50">
        <f t="shared" si="2"/>
        <v>552.11503695760723</v>
      </c>
      <c r="L38" s="50">
        <f t="shared" si="3"/>
        <v>1142567.9217424481</v>
      </c>
      <c r="M38" s="50"/>
      <c r="N38" s="117">
        <f t="shared" si="0"/>
        <v>1142567.9217424481</v>
      </c>
      <c r="O38" s="33"/>
      <c r="Q38" s="120"/>
      <c r="R38" s="120"/>
    </row>
    <row r="39" spans="1:18" s="31" customFormat="1" x14ac:dyDescent="0.25">
      <c r="A39" s="35"/>
      <c r="B39" s="51" t="s">
        <v>19</v>
      </c>
      <c r="C39" s="35">
        <v>4</v>
      </c>
      <c r="D39" s="54">
        <v>44.8202</v>
      </c>
      <c r="E39" s="128">
        <v>10504</v>
      </c>
      <c r="F39" s="106">
        <v>12216050.800000001</v>
      </c>
      <c r="G39" s="41">
        <v>100</v>
      </c>
      <c r="H39" s="50">
        <f t="shared" si="4"/>
        <v>12216050.800000001</v>
      </c>
      <c r="I39" s="50">
        <f t="shared" si="1"/>
        <v>0</v>
      </c>
      <c r="J39" s="50">
        <f t="shared" si="5"/>
        <v>1162.990365575019</v>
      </c>
      <c r="K39" s="50">
        <f t="shared" si="2"/>
        <v>-53.258770958203513</v>
      </c>
      <c r="L39" s="50">
        <f t="shared" si="3"/>
        <v>1740877.6726772091</v>
      </c>
      <c r="M39" s="50"/>
      <c r="N39" s="117">
        <f t="shared" si="0"/>
        <v>1740877.6726772091</v>
      </c>
      <c r="O39" s="33"/>
      <c r="Q39" s="120"/>
      <c r="R39" s="120"/>
    </row>
    <row r="40" spans="1:18" s="31" customFormat="1" x14ac:dyDescent="0.25">
      <c r="A40" s="35"/>
      <c r="B40" s="51" t="s">
        <v>20</v>
      </c>
      <c r="C40" s="35">
        <v>4</v>
      </c>
      <c r="D40" s="53">
        <v>14.4329</v>
      </c>
      <c r="E40" s="128">
        <v>5338</v>
      </c>
      <c r="F40" s="106">
        <v>10634249.800000001</v>
      </c>
      <c r="G40" s="41">
        <v>100</v>
      </c>
      <c r="H40" s="50">
        <f t="shared" si="4"/>
        <v>10634249.800000001</v>
      </c>
      <c r="I40" s="50">
        <f t="shared" si="1"/>
        <v>0</v>
      </c>
      <c r="J40" s="50">
        <f t="shared" si="5"/>
        <v>1992.1786811539905</v>
      </c>
      <c r="K40" s="50">
        <f t="shared" si="2"/>
        <v>-882.44708653717498</v>
      </c>
      <c r="L40" s="50">
        <f t="shared" si="3"/>
        <v>850564.85882246983</v>
      </c>
      <c r="M40" s="50"/>
      <c r="N40" s="117">
        <f t="shared" si="0"/>
        <v>850564.85882246983</v>
      </c>
      <c r="O40" s="33"/>
      <c r="Q40" s="120"/>
      <c r="R40" s="120"/>
    </row>
    <row r="41" spans="1:18" s="31" customFormat="1" x14ac:dyDescent="0.25">
      <c r="A41" s="35"/>
      <c r="B41" s="51" t="s">
        <v>21</v>
      </c>
      <c r="C41" s="35">
        <v>4</v>
      </c>
      <c r="D41" s="55">
        <v>13.123000000000001</v>
      </c>
      <c r="E41" s="128">
        <v>3555</v>
      </c>
      <c r="F41" s="106">
        <v>11887788</v>
      </c>
      <c r="G41" s="41">
        <v>100</v>
      </c>
      <c r="H41" s="50">
        <f t="shared" si="4"/>
        <v>11887788</v>
      </c>
      <c r="I41" s="50">
        <f t="shared" si="1"/>
        <v>0</v>
      </c>
      <c r="J41" s="50">
        <f t="shared" si="5"/>
        <v>3343.9628691983121</v>
      </c>
      <c r="K41" s="50">
        <f t="shared" si="2"/>
        <v>-2234.2312745814966</v>
      </c>
      <c r="L41" s="50">
        <f t="shared" si="3"/>
        <v>580818.71038239577</v>
      </c>
      <c r="M41" s="50"/>
      <c r="N41" s="117">
        <f t="shared" si="0"/>
        <v>580818.71038239577</v>
      </c>
      <c r="O41" s="33"/>
      <c r="Q41" s="120"/>
      <c r="R41" s="120"/>
    </row>
    <row r="42" spans="1:18" s="31" customFormat="1" x14ac:dyDescent="0.25">
      <c r="A42" s="35"/>
      <c r="B42" s="51"/>
      <c r="C42" s="35"/>
      <c r="D42" s="55">
        <v>0</v>
      </c>
      <c r="E42" s="130"/>
      <c r="F42" s="140"/>
      <c r="G42" s="42">
        <f>G43+G44</f>
        <v>0</v>
      </c>
      <c r="H42" s="42"/>
      <c r="I42" s="42"/>
      <c r="J42" s="32"/>
      <c r="K42" s="50"/>
      <c r="L42" s="50"/>
      <c r="M42" s="50"/>
      <c r="N42" s="117"/>
      <c r="O42" s="33"/>
      <c r="Q42" s="120"/>
      <c r="R42" s="120"/>
    </row>
    <row r="43" spans="1:18" s="31" customFormat="1" x14ac:dyDescent="0.25">
      <c r="A43" s="30" t="s">
        <v>22</v>
      </c>
      <c r="B43" s="43" t="s">
        <v>2</v>
      </c>
      <c r="C43" s="44"/>
      <c r="D43" s="3">
        <v>78.006900000000002</v>
      </c>
      <c r="E43" s="131">
        <f>E45+E44</f>
        <v>125978</v>
      </c>
      <c r="F43" s="37">
        <f>F45</f>
        <v>335484121.10000002</v>
      </c>
      <c r="G43" s="41"/>
      <c r="H43" s="37">
        <f>H45</f>
        <v>167742060.55000001</v>
      </c>
      <c r="I43" s="37">
        <f>I45</f>
        <v>167742060.55000001</v>
      </c>
      <c r="J43" s="37"/>
      <c r="K43" s="50"/>
      <c r="L43" s="50"/>
      <c r="M43" s="46">
        <f>M45</f>
        <v>0</v>
      </c>
      <c r="N43" s="115">
        <f t="shared" si="0"/>
        <v>0</v>
      </c>
      <c r="O43" s="33"/>
      <c r="Q43" s="120"/>
      <c r="R43" s="120"/>
    </row>
    <row r="44" spans="1:18" s="31" customFormat="1" x14ac:dyDescent="0.25">
      <c r="A44" s="30" t="s">
        <v>22</v>
      </c>
      <c r="B44" s="43" t="s">
        <v>3</v>
      </c>
      <c r="C44" s="44"/>
      <c r="D44" s="3">
        <v>36.576999999999998</v>
      </c>
      <c r="E44" s="131">
        <f>SUM(E46:E47)</f>
        <v>4606</v>
      </c>
      <c r="F44" s="37">
        <f>SUM(F46:F47)</f>
        <v>1295460.5</v>
      </c>
      <c r="G44" s="41"/>
      <c r="H44" s="37">
        <f>SUM(H46:H47)</f>
        <v>1295460.5</v>
      </c>
      <c r="I44" s="37">
        <f>SUM(I46:I47)</f>
        <v>0</v>
      </c>
      <c r="J44" s="37"/>
      <c r="K44" s="50"/>
      <c r="L44" s="37">
        <f>SUM(L46:L47)</f>
        <v>2672613.3280689181</v>
      </c>
      <c r="M44" s="50"/>
      <c r="N44" s="115">
        <f t="shared" si="0"/>
        <v>2672613.3280689181</v>
      </c>
      <c r="O44" s="33"/>
      <c r="Q44" s="120"/>
      <c r="R44" s="120"/>
    </row>
    <row r="45" spans="1:18" s="31" customFormat="1" x14ac:dyDescent="0.25">
      <c r="A45" s="35"/>
      <c r="B45" s="51" t="s">
        <v>4</v>
      </c>
      <c r="C45" s="35">
        <v>1</v>
      </c>
      <c r="D45" s="55">
        <v>41.429900000000004</v>
      </c>
      <c r="E45" s="128">
        <v>121372</v>
      </c>
      <c r="F45" s="178">
        <v>335484121.10000002</v>
      </c>
      <c r="G45" s="41">
        <v>50</v>
      </c>
      <c r="H45" s="50">
        <f>F45*G45/100</f>
        <v>167742060.55000001</v>
      </c>
      <c r="I45" s="50">
        <f>F45-H45</f>
        <v>167742060.55000001</v>
      </c>
      <c r="J45" s="50"/>
      <c r="K45" s="50"/>
      <c r="L45" s="50"/>
      <c r="M45" s="50">
        <v>0</v>
      </c>
      <c r="N45" s="117">
        <f t="shared" si="0"/>
        <v>0</v>
      </c>
      <c r="O45" s="33"/>
      <c r="Q45" s="120"/>
      <c r="R45" s="120"/>
    </row>
    <row r="46" spans="1:18" s="31" customFormat="1" x14ac:dyDescent="0.25">
      <c r="A46" s="35"/>
      <c r="B46" s="51" t="s">
        <v>23</v>
      </c>
      <c r="C46" s="35">
        <v>4</v>
      </c>
      <c r="D46" s="55">
        <v>26.770200000000003</v>
      </c>
      <c r="E46" s="128">
        <v>3311</v>
      </c>
      <c r="F46" s="178">
        <v>732902.7</v>
      </c>
      <c r="G46" s="41">
        <v>100</v>
      </c>
      <c r="H46" s="50">
        <f>F46*G46/100</f>
        <v>732902.7</v>
      </c>
      <c r="I46" s="50">
        <f>F46-H46</f>
        <v>0</v>
      </c>
      <c r="J46" s="50">
        <f>F46/E46</f>
        <v>221.3538810027182</v>
      </c>
      <c r="K46" s="50">
        <f>$J$11*$J$19-J46</f>
        <v>888.37771361409727</v>
      </c>
      <c r="L46" s="50">
        <f>IF(K46&gt;0,$J$7*$J$8*(K46/$K$19),0)+$J$7*$J$9*(E46/$E$19)+$J$7*$J$10*(D46/$D$19)</f>
        <v>1645816.9096238206</v>
      </c>
      <c r="M46" s="50"/>
      <c r="N46" s="117">
        <f t="shared" si="0"/>
        <v>1645816.9096238206</v>
      </c>
      <c r="O46" s="33"/>
      <c r="Q46" s="120"/>
      <c r="R46" s="120"/>
    </row>
    <row r="47" spans="1:18" s="31" customFormat="1" x14ac:dyDescent="0.25">
      <c r="A47" s="35"/>
      <c r="B47" s="51" t="s">
        <v>24</v>
      </c>
      <c r="C47" s="35">
        <v>4</v>
      </c>
      <c r="D47" s="55">
        <v>9.8067999999999991</v>
      </c>
      <c r="E47" s="128">
        <v>1295</v>
      </c>
      <c r="F47" s="178">
        <v>562557.80000000005</v>
      </c>
      <c r="G47" s="41">
        <v>100</v>
      </c>
      <c r="H47" s="50">
        <f>F47*G47/100</f>
        <v>562557.80000000005</v>
      </c>
      <c r="I47" s="50">
        <f>F47-H47</f>
        <v>0</v>
      </c>
      <c r="J47" s="50">
        <f>F47/E47</f>
        <v>434.40756756756758</v>
      </c>
      <c r="K47" s="50">
        <f>$J$11*$J$19-J47</f>
        <v>675.32402704924789</v>
      </c>
      <c r="L47" s="50">
        <f>IF(K47&gt;0,$J$7*$J$8*(K47/$K$19),0)+$J$7*$J$9*(E47/$E$19)+$J$7*$J$10*(D47/$D$19)</f>
        <v>1026796.4184450974</v>
      </c>
      <c r="M47" s="50"/>
      <c r="N47" s="117">
        <f t="shared" si="0"/>
        <v>1026796.4184450974</v>
      </c>
      <c r="O47" s="33"/>
      <c r="Q47" s="120"/>
      <c r="R47" s="120"/>
    </row>
    <row r="48" spans="1:18" s="31" customFormat="1" x14ac:dyDescent="0.25">
      <c r="A48" s="35"/>
      <c r="B48" s="51"/>
      <c r="C48" s="35"/>
      <c r="D48" s="55">
        <v>0</v>
      </c>
      <c r="E48" s="130"/>
      <c r="F48" s="179"/>
      <c r="G48" s="41"/>
      <c r="H48" s="118"/>
      <c r="I48" s="118"/>
      <c r="J48" s="118"/>
      <c r="K48" s="50"/>
      <c r="L48" s="50"/>
      <c r="M48" s="50"/>
      <c r="N48" s="117"/>
      <c r="O48" s="33"/>
      <c r="Q48" s="120"/>
      <c r="R48" s="120"/>
    </row>
    <row r="49" spans="1:18" s="31" customFormat="1" x14ac:dyDescent="0.25">
      <c r="A49" s="30" t="s">
        <v>25</v>
      </c>
      <c r="B49" s="43" t="s">
        <v>2</v>
      </c>
      <c r="C49" s="44"/>
      <c r="D49" s="3">
        <v>887.6182</v>
      </c>
      <c r="E49" s="131">
        <f>E50</f>
        <v>79086</v>
      </c>
      <c r="F49" s="37"/>
      <c r="G49" s="41"/>
      <c r="H49" s="37">
        <f>H51</f>
        <v>6879757.8250000002</v>
      </c>
      <c r="I49" s="37">
        <f>I51</f>
        <v>-6879757.8250000002</v>
      </c>
      <c r="J49" s="37"/>
      <c r="K49" s="50"/>
      <c r="L49" s="50"/>
      <c r="M49" s="46">
        <f>M51</f>
        <v>48639933.098936744</v>
      </c>
      <c r="N49" s="115">
        <f t="shared" si="0"/>
        <v>48639933.098936744</v>
      </c>
      <c r="O49" s="33"/>
      <c r="Q49" s="120"/>
      <c r="R49" s="120"/>
    </row>
    <row r="50" spans="1:18" s="31" customFormat="1" x14ac:dyDescent="0.25">
      <c r="A50" s="30" t="s">
        <v>25</v>
      </c>
      <c r="B50" s="43" t="s">
        <v>3</v>
      </c>
      <c r="C50" s="44"/>
      <c r="D50" s="3">
        <v>887.6182</v>
      </c>
      <c r="E50" s="131">
        <f>SUM(E52:E77)</f>
        <v>79086</v>
      </c>
      <c r="F50" s="37">
        <f>SUM(F52:F77)</f>
        <v>75441401.099999994</v>
      </c>
      <c r="G50" s="41"/>
      <c r="H50" s="37">
        <f>SUM(H52:H77)</f>
        <v>61681885.449999996</v>
      </c>
      <c r="I50" s="37">
        <f>SUM(I52:I77)</f>
        <v>13759515.65</v>
      </c>
      <c r="J50" s="37"/>
      <c r="K50" s="50"/>
      <c r="L50" s="37">
        <f>SUM(L52:L77)</f>
        <v>29652963.737416856</v>
      </c>
      <c r="M50" s="46"/>
      <c r="N50" s="115">
        <f t="shared" si="0"/>
        <v>29652963.737416856</v>
      </c>
      <c r="O50" s="33"/>
      <c r="Q50" s="120"/>
      <c r="R50" s="120"/>
    </row>
    <row r="51" spans="1:18" s="31" customFormat="1" x14ac:dyDescent="0.25">
      <c r="A51" s="35"/>
      <c r="B51" s="51" t="s">
        <v>26</v>
      </c>
      <c r="C51" s="35">
        <v>2</v>
      </c>
      <c r="D51" s="55">
        <v>0</v>
      </c>
      <c r="E51" s="130"/>
      <c r="F51" s="50"/>
      <c r="G51" s="41">
        <v>25</v>
      </c>
      <c r="H51" s="50">
        <f>F52*G51/100</f>
        <v>6879757.8250000002</v>
      </c>
      <c r="I51" s="50">
        <f t="shared" ref="I51:I77" si="6">F51-H51</f>
        <v>-6879757.8250000002</v>
      </c>
      <c r="J51" s="50"/>
      <c r="K51" s="50"/>
      <c r="L51" s="50"/>
      <c r="M51" s="50">
        <f>($L$7*$L$8*E49/$L$10)+($L$7*$L$9*D49/$L$11)</f>
        <v>48639933.098936744</v>
      </c>
      <c r="N51" s="117">
        <f t="shared" si="0"/>
        <v>48639933.098936744</v>
      </c>
      <c r="O51" s="33"/>
      <c r="Q51" s="120"/>
      <c r="R51" s="120"/>
    </row>
    <row r="52" spans="1:18" s="31" customFormat="1" x14ac:dyDescent="0.25">
      <c r="A52" s="35"/>
      <c r="B52" s="51" t="s">
        <v>25</v>
      </c>
      <c r="C52" s="35">
        <v>3</v>
      </c>
      <c r="D52" s="54">
        <v>51.925899999999999</v>
      </c>
      <c r="E52" s="128">
        <v>11101</v>
      </c>
      <c r="F52" s="180">
        <v>27519031.300000001</v>
      </c>
      <c r="G52" s="41">
        <v>50</v>
      </c>
      <c r="H52" s="50">
        <f t="shared" ref="H52:H77" si="7">F52*G52/100</f>
        <v>13759515.65</v>
      </c>
      <c r="I52" s="50">
        <f t="shared" si="6"/>
        <v>13759515.65</v>
      </c>
      <c r="J52" s="50">
        <f t="shared" ref="J52:J77" si="8">F52/E52</f>
        <v>2478.9686784974328</v>
      </c>
      <c r="K52" s="50">
        <f t="shared" ref="K52:K77" si="9">$J$11*$J$19-J52</f>
        <v>-1369.2370838806173</v>
      </c>
      <c r="L52" s="50">
        <f t="shared" ref="L52:L77" si="10">IF(K52&gt;0,$J$7*$J$8*(K52/$K$19),0)+$J$7*$J$9*(E52/$E$19)+$J$7*$J$10*(D52/$D$19)</f>
        <v>1858464.6037133005</v>
      </c>
      <c r="M52" s="46"/>
      <c r="N52" s="117">
        <f t="shared" si="0"/>
        <v>1858464.6037133005</v>
      </c>
      <c r="O52" s="33"/>
      <c r="Q52" s="120"/>
      <c r="R52" s="120"/>
    </row>
    <row r="53" spans="1:18" s="31" customFormat="1" x14ac:dyDescent="0.25">
      <c r="A53" s="35"/>
      <c r="B53" s="51" t="s">
        <v>27</v>
      </c>
      <c r="C53" s="35">
        <v>4</v>
      </c>
      <c r="D53" s="55">
        <v>16.3126</v>
      </c>
      <c r="E53" s="128">
        <v>1006</v>
      </c>
      <c r="F53" s="180">
        <v>826722.8</v>
      </c>
      <c r="G53" s="41">
        <v>100</v>
      </c>
      <c r="H53" s="50">
        <f t="shared" si="7"/>
        <v>826722.8</v>
      </c>
      <c r="I53" s="50">
        <f t="shared" si="6"/>
        <v>0</v>
      </c>
      <c r="J53" s="50">
        <f t="shared" si="8"/>
        <v>821.79204771371769</v>
      </c>
      <c r="K53" s="50">
        <f t="shared" si="9"/>
        <v>287.93954690309783</v>
      </c>
      <c r="L53" s="50">
        <f t="shared" si="10"/>
        <v>554711.78720893466</v>
      </c>
      <c r="M53" s="50"/>
      <c r="N53" s="117">
        <f t="shared" si="0"/>
        <v>554711.78720893466</v>
      </c>
      <c r="O53" s="33"/>
      <c r="Q53" s="120"/>
      <c r="R53" s="120"/>
    </row>
    <row r="54" spans="1:18" s="31" customFormat="1" x14ac:dyDescent="0.25">
      <c r="A54" s="35"/>
      <c r="B54" s="51" t="s">
        <v>28</v>
      </c>
      <c r="C54" s="35">
        <v>4</v>
      </c>
      <c r="D54" s="55">
        <v>30.464199999999998</v>
      </c>
      <c r="E54" s="128">
        <v>5139</v>
      </c>
      <c r="F54" s="180">
        <v>4167547</v>
      </c>
      <c r="G54" s="41">
        <v>100</v>
      </c>
      <c r="H54" s="50">
        <f t="shared" si="7"/>
        <v>4167547</v>
      </c>
      <c r="I54" s="50">
        <f t="shared" si="6"/>
        <v>0</v>
      </c>
      <c r="J54" s="50">
        <f t="shared" si="8"/>
        <v>810.96458454952324</v>
      </c>
      <c r="K54" s="50">
        <f t="shared" si="9"/>
        <v>298.76701006729229</v>
      </c>
      <c r="L54" s="50">
        <f t="shared" si="10"/>
        <v>1238185.8198560951</v>
      </c>
      <c r="M54" s="50"/>
      <c r="N54" s="117">
        <f t="shared" si="0"/>
        <v>1238185.8198560951</v>
      </c>
      <c r="O54" s="33"/>
      <c r="Q54" s="120"/>
      <c r="R54" s="120"/>
    </row>
    <row r="55" spans="1:18" s="31" customFormat="1" x14ac:dyDescent="0.25">
      <c r="A55" s="35"/>
      <c r="B55" s="51" t="s">
        <v>29</v>
      </c>
      <c r="C55" s="35">
        <v>4</v>
      </c>
      <c r="D55" s="55">
        <v>21.542500000000004</v>
      </c>
      <c r="E55" s="128">
        <v>1565</v>
      </c>
      <c r="F55" s="180">
        <v>487758.2</v>
      </c>
      <c r="G55" s="41">
        <v>100</v>
      </c>
      <c r="H55" s="50">
        <f t="shared" si="7"/>
        <v>487758.2</v>
      </c>
      <c r="I55" s="50">
        <f t="shared" si="6"/>
        <v>0</v>
      </c>
      <c r="J55" s="50">
        <f t="shared" si="8"/>
        <v>311.66658146964858</v>
      </c>
      <c r="K55" s="50">
        <f t="shared" si="9"/>
        <v>798.06501314716695</v>
      </c>
      <c r="L55" s="50">
        <f t="shared" si="10"/>
        <v>1259261.7832702792</v>
      </c>
      <c r="M55" s="50"/>
      <c r="N55" s="117">
        <f t="shared" si="0"/>
        <v>1259261.7832702792</v>
      </c>
      <c r="O55" s="33"/>
      <c r="Q55" s="120"/>
      <c r="R55" s="120"/>
    </row>
    <row r="56" spans="1:18" s="31" customFormat="1" x14ac:dyDescent="0.25">
      <c r="A56" s="35"/>
      <c r="B56" s="51" t="s">
        <v>30</v>
      </c>
      <c r="C56" s="35">
        <v>4</v>
      </c>
      <c r="D56" s="55">
        <v>50.992299999999993</v>
      </c>
      <c r="E56" s="128">
        <v>3812</v>
      </c>
      <c r="F56" s="180">
        <v>2854484.5</v>
      </c>
      <c r="G56" s="41">
        <v>100</v>
      </c>
      <c r="H56" s="50">
        <f t="shared" si="7"/>
        <v>2854484.5</v>
      </c>
      <c r="I56" s="50">
        <f t="shared" si="6"/>
        <v>0</v>
      </c>
      <c r="J56" s="50">
        <f t="shared" si="8"/>
        <v>748.81545120671558</v>
      </c>
      <c r="K56" s="50">
        <f t="shared" si="9"/>
        <v>360.91614341009995</v>
      </c>
      <c r="L56" s="50">
        <f t="shared" si="10"/>
        <v>1198504.5166069153</v>
      </c>
      <c r="M56" s="50"/>
      <c r="N56" s="117">
        <f t="shared" si="0"/>
        <v>1198504.5166069153</v>
      </c>
      <c r="O56" s="33"/>
      <c r="Q56" s="120"/>
      <c r="R56" s="120"/>
    </row>
    <row r="57" spans="1:18" s="31" customFormat="1" x14ac:dyDescent="0.25">
      <c r="A57" s="35"/>
      <c r="B57" s="51" t="s">
        <v>31</v>
      </c>
      <c r="C57" s="35">
        <v>4</v>
      </c>
      <c r="D57" s="55">
        <v>19.139800000000001</v>
      </c>
      <c r="E57" s="128">
        <v>1781</v>
      </c>
      <c r="F57" s="180">
        <v>1582981.3</v>
      </c>
      <c r="G57" s="41">
        <v>100</v>
      </c>
      <c r="H57" s="50">
        <f t="shared" si="7"/>
        <v>1582981.3</v>
      </c>
      <c r="I57" s="50">
        <f t="shared" si="6"/>
        <v>0</v>
      </c>
      <c r="J57" s="50">
        <f t="shared" si="8"/>
        <v>888.81600224592933</v>
      </c>
      <c r="K57" s="50">
        <f t="shared" si="9"/>
        <v>220.9155923708862</v>
      </c>
      <c r="L57" s="50">
        <f t="shared" si="10"/>
        <v>602326.51105061232</v>
      </c>
      <c r="M57" s="50"/>
      <c r="N57" s="117">
        <f t="shared" si="0"/>
        <v>602326.51105061232</v>
      </c>
      <c r="O57" s="33"/>
      <c r="Q57" s="120"/>
      <c r="R57" s="120"/>
    </row>
    <row r="58" spans="1:18" s="31" customFormat="1" x14ac:dyDescent="0.25">
      <c r="A58" s="35"/>
      <c r="B58" s="51" t="s">
        <v>32</v>
      </c>
      <c r="C58" s="35">
        <v>4</v>
      </c>
      <c r="D58" s="55">
        <v>47.591800000000006</v>
      </c>
      <c r="E58" s="128">
        <v>1645</v>
      </c>
      <c r="F58" s="180">
        <v>669939.80000000005</v>
      </c>
      <c r="G58" s="41">
        <v>100</v>
      </c>
      <c r="H58" s="50">
        <f t="shared" si="7"/>
        <v>669939.80000000005</v>
      </c>
      <c r="I58" s="50">
        <f t="shared" si="6"/>
        <v>0</v>
      </c>
      <c r="J58" s="50">
        <f t="shared" si="8"/>
        <v>407.2582370820669</v>
      </c>
      <c r="K58" s="50">
        <f t="shared" si="9"/>
        <v>702.47335753474863</v>
      </c>
      <c r="L58" s="50">
        <f t="shared" si="10"/>
        <v>1265181.0177212162</v>
      </c>
      <c r="M58" s="50"/>
      <c r="N58" s="117">
        <f t="shared" si="0"/>
        <v>1265181.0177212162</v>
      </c>
      <c r="O58" s="33"/>
      <c r="Q58" s="120"/>
      <c r="R58" s="120"/>
    </row>
    <row r="59" spans="1:18" s="31" customFormat="1" x14ac:dyDescent="0.25">
      <c r="A59" s="35"/>
      <c r="B59" s="51" t="s">
        <v>728</v>
      </c>
      <c r="C59" s="35">
        <v>4</v>
      </c>
      <c r="D59" s="56">
        <v>28.288899999999998</v>
      </c>
      <c r="E59" s="128">
        <v>1509</v>
      </c>
      <c r="F59" s="180">
        <v>637232.69999999995</v>
      </c>
      <c r="G59" s="41">
        <v>100</v>
      </c>
      <c r="H59" s="50">
        <f t="shared" si="7"/>
        <v>637232.69999999995</v>
      </c>
      <c r="I59" s="50">
        <f t="shared" si="6"/>
        <v>0</v>
      </c>
      <c r="J59" s="50">
        <f t="shared" si="8"/>
        <v>422.28807157057651</v>
      </c>
      <c r="K59" s="50">
        <f t="shared" si="9"/>
        <v>687.44352304623908</v>
      </c>
      <c r="L59" s="50">
        <f t="shared" si="10"/>
        <v>1148380.9317944376</v>
      </c>
      <c r="M59" s="50"/>
      <c r="N59" s="117">
        <f t="shared" si="0"/>
        <v>1148380.9317944376</v>
      </c>
      <c r="O59" s="33"/>
      <c r="Q59" s="120"/>
      <c r="R59" s="120"/>
    </row>
    <row r="60" spans="1:18" s="31" customFormat="1" x14ac:dyDescent="0.25">
      <c r="A60" s="35"/>
      <c r="B60" s="51" t="s">
        <v>729</v>
      </c>
      <c r="C60" s="35">
        <v>4</v>
      </c>
      <c r="D60" s="55">
        <v>39.7697</v>
      </c>
      <c r="E60" s="128">
        <v>2226</v>
      </c>
      <c r="F60" s="180">
        <v>658829.30000000005</v>
      </c>
      <c r="G60" s="41">
        <v>100</v>
      </c>
      <c r="H60" s="50">
        <f t="shared" si="7"/>
        <v>658829.30000000005</v>
      </c>
      <c r="I60" s="50">
        <f t="shared" si="6"/>
        <v>0</v>
      </c>
      <c r="J60" s="50">
        <f t="shared" si="8"/>
        <v>295.97003593890389</v>
      </c>
      <c r="K60" s="50">
        <f t="shared" si="9"/>
        <v>813.76155867791158</v>
      </c>
      <c r="L60" s="50">
        <f t="shared" si="10"/>
        <v>1450295.4549150716</v>
      </c>
      <c r="M60" s="50"/>
      <c r="N60" s="117">
        <f t="shared" si="0"/>
        <v>1450295.4549150716</v>
      </c>
      <c r="O60" s="33"/>
      <c r="Q60" s="120"/>
      <c r="R60" s="120"/>
    </row>
    <row r="61" spans="1:18" s="31" customFormat="1" x14ac:dyDescent="0.25">
      <c r="A61" s="35"/>
      <c r="B61" s="51" t="s">
        <v>33</v>
      </c>
      <c r="C61" s="35">
        <v>4</v>
      </c>
      <c r="D61" s="55">
        <v>25.625900000000001</v>
      </c>
      <c r="E61" s="128">
        <v>2004</v>
      </c>
      <c r="F61" s="180">
        <v>478917.5</v>
      </c>
      <c r="G61" s="41">
        <v>100</v>
      </c>
      <c r="H61" s="50">
        <f t="shared" si="7"/>
        <v>478917.5</v>
      </c>
      <c r="I61" s="50">
        <f t="shared" si="6"/>
        <v>0</v>
      </c>
      <c r="J61" s="50">
        <f t="shared" si="8"/>
        <v>238.98078842315368</v>
      </c>
      <c r="K61" s="50">
        <f t="shared" si="9"/>
        <v>870.7508061936619</v>
      </c>
      <c r="L61" s="50">
        <f t="shared" si="10"/>
        <v>1426589.0428277745</v>
      </c>
      <c r="M61" s="50"/>
      <c r="N61" s="117">
        <f t="shared" si="0"/>
        <v>1426589.0428277745</v>
      </c>
      <c r="O61" s="33"/>
      <c r="Q61" s="120"/>
      <c r="R61" s="120"/>
    </row>
    <row r="62" spans="1:18" s="31" customFormat="1" x14ac:dyDescent="0.25">
      <c r="A62" s="35"/>
      <c r="B62" s="51" t="s">
        <v>34</v>
      </c>
      <c r="C62" s="35">
        <v>4</v>
      </c>
      <c r="D62" s="54">
        <v>11.449</v>
      </c>
      <c r="E62" s="128">
        <v>3942</v>
      </c>
      <c r="F62" s="180">
        <v>2698461.8</v>
      </c>
      <c r="G62" s="41">
        <v>100</v>
      </c>
      <c r="H62" s="50">
        <f t="shared" si="7"/>
        <v>2698461.8</v>
      </c>
      <c r="I62" s="50">
        <f t="shared" si="6"/>
        <v>0</v>
      </c>
      <c r="J62" s="50">
        <f t="shared" si="8"/>
        <v>684.54129883307962</v>
      </c>
      <c r="K62" s="50">
        <f t="shared" si="9"/>
        <v>425.19029578373591</v>
      </c>
      <c r="L62" s="50">
        <f t="shared" si="10"/>
        <v>1131683.3691073845</v>
      </c>
      <c r="M62" s="50"/>
      <c r="N62" s="117">
        <f t="shared" si="0"/>
        <v>1131683.3691073845</v>
      </c>
      <c r="O62" s="33"/>
      <c r="Q62" s="120"/>
      <c r="R62" s="120"/>
    </row>
    <row r="63" spans="1:18" s="31" customFormat="1" x14ac:dyDescent="0.25">
      <c r="A63" s="35"/>
      <c r="B63" s="51" t="s">
        <v>35</v>
      </c>
      <c r="C63" s="35">
        <v>4</v>
      </c>
      <c r="D63" s="55">
        <v>50.058299999999996</v>
      </c>
      <c r="E63" s="128">
        <v>3117</v>
      </c>
      <c r="F63" s="180">
        <v>1078131.8</v>
      </c>
      <c r="G63" s="41">
        <v>100</v>
      </c>
      <c r="H63" s="50">
        <f t="shared" si="7"/>
        <v>1078131.8</v>
      </c>
      <c r="I63" s="50">
        <f t="shared" si="6"/>
        <v>0</v>
      </c>
      <c r="J63" s="50">
        <f t="shared" si="8"/>
        <v>345.88764837985246</v>
      </c>
      <c r="K63" s="50">
        <f t="shared" si="9"/>
        <v>763.84394623696312</v>
      </c>
      <c r="L63" s="50">
        <f t="shared" si="10"/>
        <v>1565756.9474995609</v>
      </c>
      <c r="M63" s="50"/>
      <c r="N63" s="117">
        <f t="shared" si="0"/>
        <v>1565756.9474995609</v>
      </c>
      <c r="O63" s="33"/>
      <c r="Q63" s="120"/>
      <c r="R63" s="120"/>
    </row>
    <row r="64" spans="1:18" s="31" customFormat="1" x14ac:dyDescent="0.25">
      <c r="A64" s="35"/>
      <c r="B64" s="51" t="s">
        <v>730</v>
      </c>
      <c r="C64" s="35">
        <v>4</v>
      </c>
      <c r="D64" s="55">
        <v>39.081300000000006</v>
      </c>
      <c r="E64" s="128">
        <v>3340</v>
      </c>
      <c r="F64" s="180">
        <v>1432337.9</v>
      </c>
      <c r="G64" s="41">
        <v>100</v>
      </c>
      <c r="H64" s="50">
        <f t="shared" si="7"/>
        <v>1432337.9</v>
      </c>
      <c r="I64" s="50">
        <f t="shared" si="6"/>
        <v>0</v>
      </c>
      <c r="J64" s="50">
        <f t="shared" si="8"/>
        <v>428.8436826347305</v>
      </c>
      <c r="K64" s="50">
        <f t="shared" si="9"/>
        <v>680.88791198208503</v>
      </c>
      <c r="L64" s="50">
        <f t="shared" si="10"/>
        <v>1456313.5336201412</v>
      </c>
      <c r="M64" s="50"/>
      <c r="N64" s="117">
        <f t="shared" si="0"/>
        <v>1456313.5336201412</v>
      </c>
      <c r="O64" s="33"/>
      <c r="Q64" s="120"/>
      <c r="R64" s="120"/>
    </row>
    <row r="65" spans="1:18" s="31" customFormat="1" x14ac:dyDescent="0.25">
      <c r="A65" s="35"/>
      <c r="B65" s="51" t="s">
        <v>36</v>
      </c>
      <c r="C65" s="35">
        <v>4</v>
      </c>
      <c r="D65" s="55">
        <v>85.867999999999981</v>
      </c>
      <c r="E65" s="128">
        <v>5153</v>
      </c>
      <c r="F65" s="180">
        <v>3516956.8</v>
      </c>
      <c r="G65" s="41">
        <v>100</v>
      </c>
      <c r="H65" s="50">
        <f t="shared" si="7"/>
        <v>3516956.8</v>
      </c>
      <c r="I65" s="50">
        <f t="shared" si="6"/>
        <v>0</v>
      </c>
      <c r="J65" s="50">
        <f t="shared" si="8"/>
        <v>682.5066563167087</v>
      </c>
      <c r="K65" s="50">
        <f t="shared" si="9"/>
        <v>427.22493830010683</v>
      </c>
      <c r="L65" s="50">
        <f t="shared" si="10"/>
        <v>1618018.097933799</v>
      </c>
      <c r="M65" s="50"/>
      <c r="N65" s="117">
        <f t="shared" si="0"/>
        <v>1618018.097933799</v>
      </c>
      <c r="O65" s="33"/>
      <c r="Q65" s="120"/>
      <c r="R65" s="120"/>
    </row>
    <row r="66" spans="1:18" s="31" customFormat="1" x14ac:dyDescent="0.25">
      <c r="A66" s="35"/>
      <c r="B66" s="51" t="s">
        <v>37</v>
      </c>
      <c r="C66" s="35">
        <v>4</v>
      </c>
      <c r="D66" s="55">
        <v>12.793399999999998</v>
      </c>
      <c r="E66" s="128">
        <v>1826</v>
      </c>
      <c r="F66" s="180">
        <v>2122013.1</v>
      </c>
      <c r="G66" s="41">
        <v>100</v>
      </c>
      <c r="H66" s="50">
        <f t="shared" si="7"/>
        <v>2122013.1</v>
      </c>
      <c r="I66" s="50">
        <f t="shared" si="6"/>
        <v>0</v>
      </c>
      <c r="J66" s="50">
        <f t="shared" si="8"/>
        <v>1162.1101314348302</v>
      </c>
      <c r="K66" s="50">
        <f t="shared" si="9"/>
        <v>-52.378536818014709</v>
      </c>
      <c r="L66" s="50">
        <f t="shared" si="10"/>
        <v>323089.22280585219</v>
      </c>
      <c r="M66" s="50"/>
      <c r="N66" s="117">
        <f t="shared" si="0"/>
        <v>323089.22280585219</v>
      </c>
      <c r="O66" s="33"/>
      <c r="Q66" s="120"/>
      <c r="R66" s="120"/>
    </row>
    <row r="67" spans="1:18" s="31" customFormat="1" x14ac:dyDescent="0.25">
      <c r="A67" s="35"/>
      <c r="B67" s="51" t="s">
        <v>38</v>
      </c>
      <c r="C67" s="35">
        <v>4</v>
      </c>
      <c r="D67" s="55">
        <v>66.075299999999999</v>
      </c>
      <c r="E67" s="128">
        <v>5835</v>
      </c>
      <c r="F67" s="180">
        <v>8948471.5</v>
      </c>
      <c r="G67" s="41">
        <v>100</v>
      </c>
      <c r="H67" s="50">
        <f t="shared" si="7"/>
        <v>8948471.5</v>
      </c>
      <c r="I67" s="50">
        <f t="shared" si="6"/>
        <v>0</v>
      </c>
      <c r="J67" s="50">
        <f t="shared" si="8"/>
        <v>1533.5855184233076</v>
      </c>
      <c r="K67" s="50">
        <f t="shared" si="9"/>
        <v>-423.85392380649205</v>
      </c>
      <c r="L67" s="50">
        <f t="shared" si="10"/>
        <v>1135476.207800183</v>
      </c>
      <c r="M67" s="50"/>
      <c r="N67" s="117">
        <f t="shared" si="0"/>
        <v>1135476.207800183</v>
      </c>
      <c r="O67" s="33"/>
      <c r="Q67" s="120"/>
      <c r="R67" s="120"/>
    </row>
    <row r="68" spans="1:18" s="31" customFormat="1" x14ac:dyDescent="0.25">
      <c r="A68" s="35"/>
      <c r="B68" s="51" t="s">
        <v>39</v>
      </c>
      <c r="C68" s="35">
        <v>4</v>
      </c>
      <c r="D68" s="55">
        <v>4.5788000000000002</v>
      </c>
      <c r="E68" s="128">
        <v>1462</v>
      </c>
      <c r="F68" s="180">
        <v>1118192.8999999999</v>
      </c>
      <c r="G68" s="41">
        <v>100</v>
      </c>
      <c r="H68" s="50">
        <f t="shared" si="7"/>
        <v>1118192.8999999999</v>
      </c>
      <c r="I68" s="50">
        <f t="shared" si="6"/>
        <v>0</v>
      </c>
      <c r="J68" s="50">
        <f t="shared" si="8"/>
        <v>764.83782489740076</v>
      </c>
      <c r="K68" s="50">
        <f t="shared" si="9"/>
        <v>344.89376971941476</v>
      </c>
      <c r="L68" s="50">
        <f t="shared" si="10"/>
        <v>641356.85917781689</v>
      </c>
      <c r="M68" s="50"/>
      <c r="N68" s="117">
        <f t="shared" si="0"/>
        <v>641356.85917781689</v>
      </c>
      <c r="O68" s="33"/>
      <c r="Q68" s="120"/>
      <c r="R68" s="120"/>
    </row>
    <row r="69" spans="1:18" s="31" customFormat="1" x14ac:dyDescent="0.25">
      <c r="A69" s="35"/>
      <c r="B69" s="51" t="s">
        <v>40</v>
      </c>
      <c r="C69" s="35">
        <v>4</v>
      </c>
      <c r="D69" s="55">
        <v>17.041400000000003</v>
      </c>
      <c r="E69" s="128">
        <v>338</v>
      </c>
      <c r="F69" s="180">
        <v>73903.100000000006</v>
      </c>
      <c r="G69" s="41">
        <v>100</v>
      </c>
      <c r="H69" s="50">
        <f t="shared" si="7"/>
        <v>73903.100000000006</v>
      </c>
      <c r="I69" s="50">
        <f t="shared" si="6"/>
        <v>0</v>
      </c>
      <c r="J69" s="50">
        <f t="shared" si="8"/>
        <v>218.64822485207102</v>
      </c>
      <c r="K69" s="50">
        <f t="shared" si="9"/>
        <v>891.08336976474448</v>
      </c>
      <c r="L69" s="50">
        <f t="shared" si="10"/>
        <v>1168364.8199108075</v>
      </c>
      <c r="M69" s="50"/>
      <c r="N69" s="117">
        <f t="shared" si="0"/>
        <v>1168364.8199108075</v>
      </c>
      <c r="O69" s="33"/>
      <c r="Q69" s="120"/>
      <c r="R69" s="120"/>
    </row>
    <row r="70" spans="1:18" s="31" customFormat="1" x14ac:dyDescent="0.25">
      <c r="A70" s="35"/>
      <c r="B70" s="51" t="s">
        <v>41</v>
      </c>
      <c r="C70" s="35">
        <v>4</v>
      </c>
      <c r="D70" s="55">
        <v>34.765100000000004</v>
      </c>
      <c r="E70" s="128">
        <v>3423</v>
      </c>
      <c r="F70" s="125">
        <v>1410185.1</v>
      </c>
      <c r="G70" s="41">
        <v>100</v>
      </c>
      <c r="H70" s="50">
        <f t="shared" si="7"/>
        <v>1410185.1</v>
      </c>
      <c r="I70" s="50">
        <f t="shared" si="6"/>
        <v>0</v>
      </c>
      <c r="J70" s="50">
        <f t="shared" si="8"/>
        <v>411.973444347064</v>
      </c>
      <c r="K70" s="50">
        <f t="shared" si="9"/>
        <v>697.75815026975147</v>
      </c>
      <c r="L70" s="50">
        <f t="shared" si="10"/>
        <v>1470819.3797620428</v>
      </c>
      <c r="M70" s="50"/>
      <c r="N70" s="117">
        <f t="shared" si="0"/>
        <v>1470819.3797620428</v>
      </c>
      <c r="O70" s="33"/>
      <c r="Q70" s="120"/>
      <c r="R70" s="120"/>
    </row>
    <row r="71" spans="1:18" s="31" customFormat="1" x14ac:dyDescent="0.25">
      <c r="A71" s="35"/>
      <c r="B71" s="51" t="s">
        <v>42</v>
      </c>
      <c r="C71" s="35">
        <v>4</v>
      </c>
      <c r="D71" s="55">
        <v>16.301500000000001</v>
      </c>
      <c r="E71" s="128">
        <v>2544</v>
      </c>
      <c r="F71" s="125">
        <v>2743629.9</v>
      </c>
      <c r="G71" s="41">
        <v>100</v>
      </c>
      <c r="H71" s="50">
        <f t="shared" si="7"/>
        <v>2743629.9</v>
      </c>
      <c r="I71" s="50">
        <f t="shared" si="6"/>
        <v>0</v>
      </c>
      <c r="J71" s="50">
        <f t="shared" si="8"/>
        <v>1078.4708726415095</v>
      </c>
      <c r="K71" s="50">
        <f t="shared" si="9"/>
        <v>31.260721975306069</v>
      </c>
      <c r="L71" s="50">
        <f t="shared" si="10"/>
        <v>480689.2188173047</v>
      </c>
      <c r="M71" s="50"/>
      <c r="N71" s="117">
        <f t="shared" si="0"/>
        <v>480689.2188173047</v>
      </c>
      <c r="O71" s="33"/>
      <c r="Q71" s="120"/>
      <c r="R71" s="120"/>
    </row>
    <row r="72" spans="1:18" s="31" customFormat="1" x14ac:dyDescent="0.25">
      <c r="A72" s="35"/>
      <c r="B72" s="51" t="s">
        <v>43</v>
      </c>
      <c r="C72" s="35">
        <v>4</v>
      </c>
      <c r="D72" s="55">
        <v>24.058299999999999</v>
      </c>
      <c r="E72" s="128">
        <v>2817</v>
      </c>
      <c r="F72" s="125">
        <v>1077711.8999999999</v>
      </c>
      <c r="G72" s="41">
        <v>100</v>
      </c>
      <c r="H72" s="50">
        <f t="shared" si="7"/>
        <v>1077711.8999999999</v>
      </c>
      <c r="I72" s="50">
        <f t="shared" si="6"/>
        <v>0</v>
      </c>
      <c r="J72" s="50">
        <f t="shared" si="8"/>
        <v>382.574334398296</v>
      </c>
      <c r="K72" s="50">
        <f t="shared" si="9"/>
        <v>727.15726021851947</v>
      </c>
      <c r="L72" s="50">
        <f t="shared" si="10"/>
        <v>1371763.8212888297</v>
      </c>
      <c r="M72" s="50"/>
      <c r="N72" s="117">
        <f t="shared" si="0"/>
        <v>1371763.8212888297</v>
      </c>
      <c r="O72" s="33"/>
      <c r="Q72" s="120"/>
      <c r="R72" s="120"/>
    </row>
    <row r="73" spans="1:18" s="31" customFormat="1" x14ac:dyDescent="0.25">
      <c r="A73" s="35"/>
      <c r="B73" s="51" t="s">
        <v>44</v>
      </c>
      <c r="C73" s="35">
        <v>4</v>
      </c>
      <c r="D73" s="55">
        <v>43.497700000000002</v>
      </c>
      <c r="E73" s="128">
        <v>3363</v>
      </c>
      <c r="F73" s="125">
        <v>790372.8</v>
      </c>
      <c r="G73" s="41">
        <v>100</v>
      </c>
      <c r="H73" s="50">
        <f t="shared" si="7"/>
        <v>790372.8</v>
      </c>
      <c r="I73" s="50">
        <f t="shared" si="6"/>
        <v>0</v>
      </c>
      <c r="J73" s="50">
        <f t="shared" si="8"/>
        <v>235.02016057091885</v>
      </c>
      <c r="K73" s="50">
        <f t="shared" si="9"/>
        <v>874.71143404589668</v>
      </c>
      <c r="L73" s="50">
        <f t="shared" si="10"/>
        <v>1705860.9637677609</v>
      </c>
      <c r="M73" s="50"/>
      <c r="N73" s="117">
        <f t="shared" si="0"/>
        <v>1705860.9637677609</v>
      </c>
      <c r="O73" s="33"/>
      <c r="Q73" s="120"/>
      <c r="R73" s="120"/>
    </row>
    <row r="74" spans="1:18" s="31" customFormat="1" x14ac:dyDescent="0.25">
      <c r="A74" s="35"/>
      <c r="B74" s="51" t="s">
        <v>45</v>
      </c>
      <c r="C74" s="35">
        <v>4</v>
      </c>
      <c r="D74" s="55">
        <v>21.498699999999999</v>
      </c>
      <c r="E74" s="128">
        <v>1093</v>
      </c>
      <c r="F74" s="125">
        <v>368028.8</v>
      </c>
      <c r="G74" s="41">
        <v>100</v>
      </c>
      <c r="H74" s="50">
        <f t="shared" si="7"/>
        <v>368028.8</v>
      </c>
      <c r="I74" s="50">
        <f t="shared" si="6"/>
        <v>0</v>
      </c>
      <c r="J74" s="50">
        <f t="shared" si="8"/>
        <v>336.71436413540715</v>
      </c>
      <c r="K74" s="50">
        <f t="shared" si="9"/>
        <v>773.01723048140843</v>
      </c>
      <c r="L74" s="50">
        <f t="shared" si="10"/>
        <v>1159619.0543231901</v>
      </c>
      <c r="M74" s="50"/>
      <c r="N74" s="117">
        <f t="shared" si="0"/>
        <v>1159619.0543231901</v>
      </c>
      <c r="O74" s="33"/>
      <c r="Q74" s="120"/>
      <c r="R74" s="120"/>
    </row>
    <row r="75" spans="1:18" s="31" customFormat="1" x14ac:dyDescent="0.25">
      <c r="A75" s="35"/>
      <c r="B75" s="51" t="s">
        <v>731</v>
      </c>
      <c r="C75" s="35">
        <v>4</v>
      </c>
      <c r="D75" s="55">
        <v>57.078299999999999</v>
      </c>
      <c r="E75" s="128">
        <v>3186</v>
      </c>
      <c r="F75" s="125">
        <v>3173736.4</v>
      </c>
      <c r="G75" s="41">
        <v>100</v>
      </c>
      <c r="H75" s="50">
        <f t="shared" si="7"/>
        <v>3173736.4</v>
      </c>
      <c r="I75" s="50">
        <f t="shared" si="6"/>
        <v>0</v>
      </c>
      <c r="J75" s="50">
        <f t="shared" si="8"/>
        <v>996.15078468298805</v>
      </c>
      <c r="K75" s="50">
        <f t="shared" si="9"/>
        <v>113.58080993382748</v>
      </c>
      <c r="L75" s="50">
        <f t="shared" si="10"/>
        <v>839528.76178006362</v>
      </c>
      <c r="M75" s="50"/>
      <c r="N75" s="117">
        <f t="shared" si="0"/>
        <v>839528.76178006362</v>
      </c>
      <c r="O75" s="33"/>
      <c r="Q75" s="120"/>
      <c r="R75" s="120"/>
    </row>
    <row r="76" spans="1:18" s="31" customFormat="1" x14ac:dyDescent="0.25">
      <c r="A76" s="35"/>
      <c r="B76" s="51" t="s">
        <v>46</v>
      </c>
      <c r="C76" s="35">
        <v>4</v>
      </c>
      <c r="D76" s="55">
        <v>44.555800000000005</v>
      </c>
      <c r="E76" s="128">
        <v>786</v>
      </c>
      <c r="F76" s="125">
        <v>1187681.3999999999</v>
      </c>
      <c r="G76" s="41">
        <v>100</v>
      </c>
      <c r="H76" s="50">
        <f t="shared" si="7"/>
        <v>1187681.3999999999</v>
      </c>
      <c r="I76" s="50">
        <f t="shared" si="6"/>
        <v>0</v>
      </c>
      <c r="J76" s="50">
        <f t="shared" si="8"/>
        <v>1511.0450381679389</v>
      </c>
      <c r="K76" s="50">
        <f t="shared" si="9"/>
        <v>-401.31344355112333</v>
      </c>
      <c r="L76" s="50">
        <f t="shared" si="10"/>
        <v>298781.34267552436</v>
      </c>
      <c r="M76" s="50"/>
      <c r="N76" s="117">
        <f t="shared" si="0"/>
        <v>298781.34267552436</v>
      </c>
      <c r="O76" s="33"/>
      <c r="Q76" s="120"/>
      <c r="R76" s="120"/>
    </row>
    <row r="77" spans="1:18" s="31" customFormat="1" x14ac:dyDescent="0.25">
      <c r="A77" s="35"/>
      <c r="B77" s="51" t="s">
        <v>47</v>
      </c>
      <c r="C77" s="35">
        <v>4</v>
      </c>
      <c r="D77" s="55">
        <v>27.263699999999996</v>
      </c>
      <c r="E77" s="128">
        <v>5073</v>
      </c>
      <c r="F77" s="125">
        <v>3818141.5</v>
      </c>
      <c r="G77" s="41">
        <v>100</v>
      </c>
      <c r="H77" s="50">
        <f t="shared" si="7"/>
        <v>3818141.5</v>
      </c>
      <c r="I77" s="50">
        <f t="shared" si="6"/>
        <v>0</v>
      </c>
      <c r="J77" s="50">
        <f t="shared" si="8"/>
        <v>752.63975951113741</v>
      </c>
      <c r="K77" s="50">
        <f t="shared" si="9"/>
        <v>357.09183510567811</v>
      </c>
      <c r="L77" s="50">
        <f t="shared" si="10"/>
        <v>1283940.6681819547</v>
      </c>
      <c r="M77" s="50"/>
      <c r="N77" s="117">
        <f t="shared" si="0"/>
        <v>1283940.6681819547</v>
      </c>
      <c r="O77" s="33"/>
      <c r="Q77" s="120"/>
      <c r="R77" s="120"/>
    </row>
    <row r="78" spans="1:18" s="31" customFormat="1" x14ac:dyDescent="0.25">
      <c r="A78" s="35"/>
      <c r="B78" s="51"/>
      <c r="C78" s="35"/>
      <c r="D78" s="55">
        <v>0</v>
      </c>
      <c r="E78" s="130"/>
      <c r="F78" s="42"/>
      <c r="G78" s="41"/>
      <c r="H78" s="42"/>
      <c r="I78" s="42"/>
      <c r="J78" s="42"/>
      <c r="K78" s="50"/>
      <c r="L78" s="50"/>
      <c r="M78" s="50"/>
      <c r="N78" s="117"/>
      <c r="O78" s="33"/>
      <c r="Q78" s="120"/>
      <c r="R78" s="120"/>
    </row>
    <row r="79" spans="1:18" s="31" customFormat="1" x14ac:dyDescent="0.25">
      <c r="A79" s="30" t="s">
        <v>48</v>
      </c>
      <c r="B79" s="43" t="s">
        <v>2</v>
      </c>
      <c r="C79" s="44"/>
      <c r="D79" s="3">
        <v>294.53949999999998</v>
      </c>
      <c r="E79" s="131">
        <f>E80</f>
        <v>26122</v>
      </c>
      <c r="F79" s="37"/>
      <c r="G79" s="41"/>
      <c r="H79" s="37">
        <f>H81</f>
        <v>2319838.9750000001</v>
      </c>
      <c r="I79" s="37">
        <f>I81</f>
        <v>-2319838.9750000001</v>
      </c>
      <c r="J79" s="37"/>
      <c r="K79" s="50"/>
      <c r="L79" s="50"/>
      <c r="M79" s="46">
        <f>M81</f>
        <v>16093380.425779184</v>
      </c>
      <c r="N79" s="115">
        <f t="shared" si="0"/>
        <v>16093380.425779184</v>
      </c>
      <c r="O79" s="33"/>
      <c r="Q79" s="120"/>
      <c r="R79" s="120"/>
    </row>
    <row r="80" spans="1:18" s="31" customFormat="1" x14ac:dyDescent="0.25">
      <c r="A80" s="30" t="s">
        <v>48</v>
      </c>
      <c r="B80" s="43" t="s">
        <v>3</v>
      </c>
      <c r="C80" s="44"/>
      <c r="D80" s="3">
        <v>294.53949999999998</v>
      </c>
      <c r="E80" s="131">
        <f>SUM(E82:E88)</f>
        <v>26122</v>
      </c>
      <c r="F80" s="37">
        <f>SUM(F82:F88)</f>
        <v>13874580.800000003</v>
      </c>
      <c r="G80" s="41"/>
      <c r="H80" s="37">
        <f>SUM(H82:H88)</f>
        <v>9234902.8499999996</v>
      </c>
      <c r="I80" s="37">
        <f>SUM(I82:I88)</f>
        <v>4639677.95</v>
      </c>
      <c r="J80" s="37"/>
      <c r="K80" s="50"/>
      <c r="L80" s="37">
        <f>SUM(L82:L88)</f>
        <v>11051549.657243555</v>
      </c>
      <c r="M80" s="50"/>
      <c r="N80" s="115">
        <f t="shared" si="0"/>
        <v>11051549.657243555</v>
      </c>
      <c r="O80" s="33"/>
      <c r="Q80" s="120"/>
      <c r="R80" s="120"/>
    </row>
    <row r="81" spans="1:18" s="31" customFormat="1" x14ac:dyDescent="0.25">
      <c r="A81" s="35"/>
      <c r="B81" s="51" t="s">
        <v>26</v>
      </c>
      <c r="C81" s="35">
        <v>2</v>
      </c>
      <c r="D81" s="55">
        <v>0</v>
      </c>
      <c r="E81" s="130"/>
      <c r="F81" s="50"/>
      <c r="G81" s="41">
        <v>25</v>
      </c>
      <c r="H81" s="50">
        <f>F83*G81/100</f>
        <v>2319838.9750000001</v>
      </c>
      <c r="I81" s="50">
        <f t="shared" ref="I81:I88" si="11">F81-H81</f>
        <v>-2319838.9750000001</v>
      </c>
      <c r="J81" s="50"/>
      <c r="K81" s="50"/>
      <c r="L81" s="50"/>
      <c r="M81" s="50">
        <f>($L$7*$L$8*E79/$L$10)+($L$7*$L$9*D79/$L$11)</f>
        <v>16093380.425779184</v>
      </c>
      <c r="N81" s="117">
        <f t="shared" si="0"/>
        <v>16093380.425779184</v>
      </c>
      <c r="O81" s="33"/>
      <c r="Q81" s="120"/>
      <c r="R81" s="120"/>
    </row>
    <row r="82" spans="1:18" s="31" customFormat="1" x14ac:dyDescent="0.25">
      <c r="A82" s="35"/>
      <c r="B82" s="51" t="s">
        <v>49</v>
      </c>
      <c r="C82" s="35">
        <v>4</v>
      </c>
      <c r="D82" s="55">
        <v>73.437700000000007</v>
      </c>
      <c r="E82" s="128">
        <v>4950</v>
      </c>
      <c r="F82" s="181">
        <v>1159911</v>
      </c>
      <c r="G82" s="41">
        <v>100</v>
      </c>
      <c r="H82" s="50">
        <f t="shared" ref="H82:H88" si="12">F82*G82/100</f>
        <v>1159911</v>
      </c>
      <c r="I82" s="50">
        <f t="shared" si="11"/>
        <v>0</v>
      </c>
      <c r="J82" s="50">
        <f t="shared" ref="J82:J88" si="13">F82/E82</f>
        <v>234.32545454545453</v>
      </c>
      <c r="K82" s="50">
        <f t="shared" ref="K82:K88" si="14">$J$11*$J$19-J82</f>
        <v>875.40614007136105</v>
      </c>
      <c r="L82" s="50">
        <f t="shared" ref="L82:L88" si="15">IF(K82&gt;0,$J$7*$J$8*(K82/$K$19),0)+$J$7*$J$9*(E82/$E$19)+$J$7*$J$10*(D82/$D$19)</f>
        <v>2064456.6773049757</v>
      </c>
      <c r="M82" s="50"/>
      <c r="N82" s="117">
        <f t="shared" si="0"/>
        <v>2064456.6773049757</v>
      </c>
      <c r="O82" s="33"/>
      <c r="Q82" s="120"/>
      <c r="R82" s="120"/>
    </row>
    <row r="83" spans="1:18" s="31" customFormat="1" x14ac:dyDescent="0.25">
      <c r="A83" s="35"/>
      <c r="B83" s="51" t="s">
        <v>48</v>
      </c>
      <c r="C83" s="35">
        <v>3</v>
      </c>
      <c r="D83" s="55">
        <v>28.994</v>
      </c>
      <c r="E83" s="128">
        <v>10433</v>
      </c>
      <c r="F83" s="181">
        <v>9279355.9000000004</v>
      </c>
      <c r="G83" s="41">
        <v>50</v>
      </c>
      <c r="H83" s="50">
        <f>F83*G83/100</f>
        <v>4639677.95</v>
      </c>
      <c r="I83" s="50">
        <f>F83-H83</f>
        <v>4639677.95</v>
      </c>
      <c r="J83" s="50">
        <f>F83/E83</f>
        <v>889.42355027317171</v>
      </c>
      <c r="K83" s="50">
        <f t="shared" si="14"/>
        <v>220.30804434364381</v>
      </c>
      <c r="L83" s="50">
        <f t="shared" si="15"/>
        <v>1924859.9425957564</v>
      </c>
      <c r="M83" s="50"/>
      <c r="N83" s="117">
        <f t="shared" ref="N83:N146" si="16">L83+M83</f>
        <v>1924859.9425957564</v>
      </c>
      <c r="O83" s="33"/>
      <c r="Q83" s="120"/>
      <c r="R83" s="120"/>
    </row>
    <row r="84" spans="1:18" s="31" customFormat="1" x14ac:dyDescent="0.25">
      <c r="A84" s="35"/>
      <c r="B84" s="51" t="s">
        <v>732</v>
      </c>
      <c r="C84" s="35">
        <v>4</v>
      </c>
      <c r="D84" s="55">
        <v>59.187299999999993</v>
      </c>
      <c r="E84" s="128">
        <v>3342</v>
      </c>
      <c r="F84" s="181">
        <v>688880.8</v>
      </c>
      <c r="G84" s="41">
        <v>100</v>
      </c>
      <c r="H84" s="50">
        <f>F84*G84/100</f>
        <v>688880.8</v>
      </c>
      <c r="I84" s="50">
        <f>F84-H84</f>
        <v>0</v>
      </c>
      <c r="J84" s="50">
        <f>F84/E84</f>
        <v>206.1283064033513</v>
      </c>
      <c r="K84" s="50">
        <f t="shared" si="14"/>
        <v>903.60328821346423</v>
      </c>
      <c r="L84" s="50">
        <f t="shared" si="15"/>
        <v>1800913.9797357533</v>
      </c>
      <c r="M84" s="50"/>
      <c r="N84" s="117">
        <f t="shared" si="16"/>
        <v>1800913.9797357533</v>
      </c>
      <c r="O84" s="33"/>
      <c r="Q84" s="120"/>
      <c r="R84" s="120"/>
    </row>
    <row r="85" spans="1:18" s="31" customFormat="1" x14ac:dyDescent="0.25">
      <c r="A85" s="35"/>
      <c r="B85" s="51" t="s">
        <v>50</v>
      </c>
      <c r="C85" s="35">
        <v>4</v>
      </c>
      <c r="D85" s="55">
        <v>17.118400000000001</v>
      </c>
      <c r="E85" s="128">
        <v>1661</v>
      </c>
      <c r="F85" s="181">
        <v>380330.9</v>
      </c>
      <c r="G85" s="41">
        <v>100</v>
      </c>
      <c r="H85" s="50">
        <f>F85*G85/100</f>
        <v>380330.9</v>
      </c>
      <c r="I85" s="50">
        <f>F85-H85</f>
        <v>0</v>
      </c>
      <c r="J85" s="50">
        <f>F85/E85</f>
        <v>228.97706201083685</v>
      </c>
      <c r="K85" s="50">
        <f t="shared" si="14"/>
        <v>880.75453260597874</v>
      </c>
      <c r="L85" s="50">
        <f t="shared" si="15"/>
        <v>1352704.2113612692</v>
      </c>
      <c r="M85" s="50"/>
      <c r="N85" s="117">
        <f t="shared" si="16"/>
        <v>1352704.2113612692</v>
      </c>
      <c r="O85" s="33"/>
      <c r="Q85" s="120"/>
      <c r="R85" s="120"/>
    </row>
    <row r="86" spans="1:18" s="31" customFormat="1" x14ac:dyDescent="0.25">
      <c r="A86" s="35"/>
      <c r="B86" s="51" t="s">
        <v>51</v>
      </c>
      <c r="C86" s="35">
        <v>4</v>
      </c>
      <c r="D86" s="55">
        <v>14.530099999999999</v>
      </c>
      <c r="E86" s="128">
        <v>800</v>
      </c>
      <c r="F86" s="181">
        <v>259512</v>
      </c>
      <c r="G86" s="41">
        <v>100</v>
      </c>
      <c r="H86" s="50">
        <f>F86*G86/100</f>
        <v>259512</v>
      </c>
      <c r="I86" s="50">
        <f>F86-H86</f>
        <v>0</v>
      </c>
      <c r="J86" s="50">
        <f>F86/E86</f>
        <v>324.39</v>
      </c>
      <c r="K86" s="50">
        <f t="shared" si="14"/>
        <v>785.34159461681554</v>
      </c>
      <c r="L86" s="50">
        <f t="shared" si="15"/>
        <v>1102173.1132371717</v>
      </c>
      <c r="M86" s="50"/>
      <c r="N86" s="117">
        <f t="shared" si="16"/>
        <v>1102173.1132371717</v>
      </c>
      <c r="O86" s="33"/>
      <c r="Q86" s="120"/>
      <c r="R86" s="120"/>
    </row>
    <row r="87" spans="1:18" s="31" customFormat="1" x14ac:dyDescent="0.25">
      <c r="A87" s="35"/>
      <c r="B87" s="51" t="s">
        <v>52</v>
      </c>
      <c r="C87" s="35">
        <v>4</v>
      </c>
      <c r="D87" s="55">
        <v>44.297600000000003</v>
      </c>
      <c r="E87" s="128">
        <v>1020</v>
      </c>
      <c r="F87" s="181">
        <v>373135.8</v>
      </c>
      <c r="G87" s="41">
        <v>100</v>
      </c>
      <c r="H87" s="50">
        <f>F87*G87/100</f>
        <v>373135.8</v>
      </c>
      <c r="I87" s="50">
        <f>F87-H87</f>
        <v>0</v>
      </c>
      <c r="J87" s="50">
        <f>F87/E87</f>
        <v>365.81941176470588</v>
      </c>
      <c r="K87" s="50">
        <f t="shared" si="14"/>
        <v>743.91218285210971</v>
      </c>
      <c r="L87" s="50">
        <f t="shared" si="15"/>
        <v>1207792.472724685</v>
      </c>
      <c r="M87" s="50"/>
      <c r="N87" s="117">
        <f t="shared" si="16"/>
        <v>1207792.472724685</v>
      </c>
      <c r="O87" s="33"/>
      <c r="Q87" s="120"/>
      <c r="R87" s="120"/>
    </row>
    <row r="88" spans="1:18" s="31" customFormat="1" x14ac:dyDescent="0.25">
      <c r="A88" s="35"/>
      <c r="B88" s="51" t="s">
        <v>53</v>
      </c>
      <c r="C88" s="35">
        <v>4</v>
      </c>
      <c r="D88" s="55">
        <v>56.974399999999996</v>
      </c>
      <c r="E88" s="128">
        <v>3916</v>
      </c>
      <c r="F88" s="181">
        <v>1733454.4</v>
      </c>
      <c r="G88" s="41">
        <v>100</v>
      </c>
      <c r="H88" s="50">
        <f t="shared" si="12"/>
        <v>1733454.4</v>
      </c>
      <c r="I88" s="50">
        <f t="shared" si="11"/>
        <v>0</v>
      </c>
      <c r="J88" s="50">
        <f t="shared" si="13"/>
        <v>442.65944841675179</v>
      </c>
      <c r="K88" s="50">
        <f t="shared" si="14"/>
        <v>667.0721462000638</v>
      </c>
      <c r="L88" s="50">
        <f t="shared" si="15"/>
        <v>1598649.260283943</v>
      </c>
      <c r="M88" s="50"/>
      <c r="N88" s="117">
        <f t="shared" si="16"/>
        <v>1598649.260283943</v>
      </c>
      <c r="O88" s="33"/>
      <c r="Q88" s="120"/>
      <c r="R88" s="120"/>
    </row>
    <row r="89" spans="1:18" s="31" customFormat="1" x14ac:dyDescent="0.25">
      <c r="A89" s="35"/>
      <c r="B89" s="51"/>
      <c r="C89" s="35"/>
      <c r="D89" s="55">
        <v>0</v>
      </c>
      <c r="E89" s="130"/>
      <c r="F89" s="32"/>
      <c r="G89" s="41"/>
      <c r="H89" s="42"/>
      <c r="I89" s="42"/>
      <c r="J89" s="32"/>
      <c r="K89" s="50"/>
      <c r="L89" s="50"/>
      <c r="M89" s="50"/>
      <c r="N89" s="117"/>
      <c r="O89" s="33"/>
      <c r="Q89" s="120"/>
      <c r="R89" s="120"/>
    </row>
    <row r="90" spans="1:18" s="31" customFormat="1" x14ac:dyDescent="0.25">
      <c r="A90" s="30" t="s">
        <v>54</v>
      </c>
      <c r="B90" s="43" t="s">
        <v>2</v>
      </c>
      <c r="C90" s="44"/>
      <c r="D90" s="3">
        <v>814.44230000000016</v>
      </c>
      <c r="E90" s="131">
        <f>E91</f>
        <v>70068</v>
      </c>
      <c r="F90" s="37"/>
      <c r="G90" s="41"/>
      <c r="H90" s="37">
        <f>H92</f>
        <v>5824998.75</v>
      </c>
      <c r="I90" s="37">
        <f>I92</f>
        <v>-5824998.75</v>
      </c>
      <c r="J90" s="37"/>
      <c r="K90" s="50"/>
      <c r="L90" s="50"/>
      <c r="M90" s="46">
        <f>M92</f>
        <v>43664013.120314628</v>
      </c>
      <c r="N90" s="115">
        <f t="shared" si="16"/>
        <v>43664013.120314628</v>
      </c>
      <c r="O90" s="33"/>
      <c r="Q90" s="120"/>
      <c r="R90" s="120"/>
    </row>
    <row r="91" spans="1:18" s="31" customFormat="1" x14ac:dyDescent="0.25">
      <c r="A91" s="30" t="s">
        <v>54</v>
      </c>
      <c r="B91" s="43" t="s">
        <v>3</v>
      </c>
      <c r="C91" s="44"/>
      <c r="D91" s="3">
        <v>814.44230000000016</v>
      </c>
      <c r="E91" s="131">
        <f>SUM(E93:E120)</f>
        <v>70068</v>
      </c>
      <c r="F91" s="37">
        <f>SUM(F93:F120)</f>
        <v>48111417.399999991</v>
      </c>
      <c r="G91" s="41"/>
      <c r="H91" s="37">
        <f>SUM(H93:H120)</f>
        <v>36461419.899999991</v>
      </c>
      <c r="I91" s="37">
        <f>SUM(I93:I120)</f>
        <v>11649997.5</v>
      </c>
      <c r="J91" s="37"/>
      <c r="K91" s="50"/>
      <c r="L91" s="37">
        <f>SUM(L93:L120)</f>
        <v>37105365.276282772</v>
      </c>
      <c r="M91" s="50"/>
      <c r="N91" s="115">
        <f t="shared" si="16"/>
        <v>37105365.276282772</v>
      </c>
      <c r="O91" s="33"/>
      <c r="Q91" s="120"/>
      <c r="R91" s="120"/>
    </row>
    <row r="92" spans="1:18" s="31" customFormat="1" x14ac:dyDescent="0.25">
      <c r="A92" s="35"/>
      <c r="B92" s="51" t="s">
        <v>26</v>
      </c>
      <c r="C92" s="35">
        <v>2</v>
      </c>
      <c r="D92" s="55">
        <v>0</v>
      </c>
      <c r="E92" s="130"/>
      <c r="F92" s="50"/>
      <c r="G92" s="41">
        <v>25</v>
      </c>
      <c r="H92" s="50">
        <f>F98*G92/100</f>
        <v>5824998.75</v>
      </c>
      <c r="I92" s="50">
        <f t="shared" ref="I92:I120" si="17">F92-H92</f>
        <v>-5824998.75</v>
      </c>
      <c r="J92" s="50"/>
      <c r="K92" s="50"/>
      <c r="L92" s="50"/>
      <c r="M92" s="50">
        <f>($L$7*$L$8*E90/$L$10)+($L$7*$L$9*D90/$L$11)</f>
        <v>43664013.120314628</v>
      </c>
      <c r="N92" s="117">
        <f t="shared" si="16"/>
        <v>43664013.120314628</v>
      </c>
      <c r="O92" s="33"/>
      <c r="Q92" s="120"/>
      <c r="R92" s="120"/>
    </row>
    <row r="93" spans="1:18" s="31" customFormat="1" x14ac:dyDescent="0.25">
      <c r="A93" s="35"/>
      <c r="B93" s="51" t="s">
        <v>733</v>
      </c>
      <c r="C93" s="35">
        <v>4</v>
      </c>
      <c r="D93" s="55">
        <v>27.557100000000002</v>
      </c>
      <c r="E93" s="128">
        <v>2206</v>
      </c>
      <c r="F93" s="182">
        <v>624034.1</v>
      </c>
      <c r="G93" s="41">
        <v>100</v>
      </c>
      <c r="H93" s="50">
        <f t="shared" ref="H93:H120" si="18">F93*G93/100</f>
        <v>624034.1</v>
      </c>
      <c r="I93" s="50">
        <f t="shared" si="17"/>
        <v>0</v>
      </c>
      <c r="J93" s="50">
        <f t="shared" ref="J93:J120" si="19">F93/E93</f>
        <v>282.88037171350862</v>
      </c>
      <c r="K93" s="50">
        <f t="shared" ref="K93:K120" si="20">$J$11*$J$19-J93</f>
        <v>826.85122290330696</v>
      </c>
      <c r="L93" s="50">
        <f t="shared" ref="L93:L120" si="21">IF(K93&gt;0,$J$7*$J$8*(K93/$K$19),0)+$J$7*$J$9*(E93/$E$19)+$J$7*$J$10*(D93/$D$19)</f>
        <v>1412783.6502087878</v>
      </c>
      <c r="M93" s="50"/>
      <c r="N93" s="117">
        <f t="shared" si="16"/>
        <v>1412783.6502087878</v>
      </c>
      <c r="O93" s="33"/>
      <c r="Q93" s="120"/>
      <c r="R93" s="120"/>
    </row>
    <row r="94" spans="1:18" s="31" customFormat="1" x14ac:dyDescent="0.25">
      <c r="A94" s="35"/>
      <c r="B94" s="51" t="s">
        <v>55</v>
      </c>
      <c r="C94" s="35">
        <v>4</v>
      </c>
      <c r="D94" s="55">
        <v>15.863399999999999</v>
      </c>
      <c r="E94" s="128">
        <v>629</v>
      </c>
      <c r="F94" s="182">
        <v>256311.7</v>
      </c>
      <c r="G94" s="41">
        <v>100</v>
      </c>
      <c r="H94" s="50">
        <f>F94*G94/100</f>
        <v>256311.7</v>
      </c>
      <c r="I94" s="50">
        <f>F94-H94</f>
        <v>0</v>
      </c>
      <c r="J94" s="50">
        <f>F94/E94</f>
        <v>407.49077901430843</v>
      </c>
      <c r="K94" s="50">
        <f t="shared" si="20"/>
        <v>702.24081560250715</v>
      </c>
      <c r="L94" s="50">
        <f t="shared" si="21"/>
        <v>984484.31407143816</v>
      </c>
      <c r="M94" s="50"/>
      <c r="N94" s="117">
        <f t="shared" si="16"/>
        <v>984484.31407143816</v>
      </c>
      <c r="O94" s="33"/>
      <c r="Q94" s="120"/>
      <c r="R94" s="120"/>
    </row>
    <row r="95" spans="1:18" s="31" customFormat="1" x14ac:dyDescent="0.25">
      <c r="A95" s="35"/>
      <c r="B95" s="51" t="s">
        <v>734</v>
      </c>
      <c r="C95" s="35">
        <v>4</v>
      </c>
      <c r="D95" s="55">
        <v>26.978499999999997</v>
      </c>
      <c r="E95" s="128">
        <v>2119</v>
      </c>
      <c r="F95" s="182">
        <v>1364052.4</v>
      </c>
      <c r="G95" s="41">
        <v>100</v>
      </c>
      <c r="H95" s="50">
        <f>F95*G95/100</f>
        <v>1364052.4</v>
      </c>
      <c r="I95" s="50">
        <f>F95-H95</f>
        <v>0</v>
      </c>
      <c r="J95" s="50">
        <f>F95/E95</f>
        <v>643.72458706937232</v>
      </c>
      <c r="K95" s="50">
        <f t="shared" si="20"/>
        <v>466.00700754744321</v>
      </c>
      <c r="L95" s="50">
        <f t="shared" si="21"/>
        <v>972907.5781194357</v>
      </c>
      <c r="M95" s="50"/>
      <c r="N95" s="117">
        <f t="shared" si="16"/>
        <v>972907.5781194357</v>
      </c>
      <c r="O95" s="33"/>
      <c r="Q95" s="120"/>
      <c r="R95" s="120"/>
    </row>
    <row r="96" spans="1:18" s="31" customFormat="1" x14ac:dyDescent="0.25">
      <c r="A96" s="35"/>
      <c r="B96" s="51" t="s">
        <v>735</v>
      </c>
      <c r="C96" s="35">
        <v>4</v>
      </c>
      <c r="D96" s="55">
        <v>25.1053</v>
      </c>
      <c r="E96" s="128">
        <v>1839</v>
      </c>
      <c r="F96" s="182">
        <v>405354.9</v>
      </c>
      <c r="G96" s="41">
        <v>100</v>
      </c>
      <c r="H96" s="50">
        <f t="shared" si="18"/>
        <v>405354.9</v>
      </c>
      <c r="I96" s="50">
        <f t="shared" si="17"/>
        <v>0</v>
      </c>
      <c r="J96" s="50">
        <f t="shared" si="19"/>
        <v>220.42137030995107</v>
      </c>
      <c r="K96" s="50">
        <f t="shared" si="20"/>
        <v>889.31022430686448</v>
      </c>
      <c r="L96" s="50">
        <f t="shared" si="21"/>
        <v>1421832.1619357236</v>
      </c>
      <c r="M96" s="50"/>
      <c r="N96" s="117">
        <f t="shared" si="16"/>
        <v>1421832.1619357236</v>
      </c>
      <c r="O96" s="33"/>
      <c r="Q96" s="120"/>
      <c r="R96" s="120"/>
    </row>
    <row r="97" spans="1:18" s="31" customFormat="1" x14ac:dyDescent="0.25">
      <c r="A97" s="35"/>
      <c r="B97" s="51" t="s">
        <v>56</v>
      </c>
      <c r="C97" s="35">
        <v>4</v>
      </c>
      <c r="D97" s="55">
        <v>19.769200000000001</v>
      </c>
      <c r="E97" s="128">
        <v>1141</v>
      </c>
      <c r="F97" s="182">
        <v>340632.9</v>
      </c>
      <c r="G97" s="41">
        <v>100</v>
      </c>
      <c r="H97" s="50">
        <f t="shared" si="18"/>
        <v>340632.9</v>
      </c>
      <c r="I97" s="50">
        <f t="shared" si="17"/>
        <v>0</v>
      </c>
      <c r="J97" s="50">
        <f t="shared" si="19"/>
        <v>298.53891323400529</v>
      </c>
      <c r="K97" s="50">
        <f t="shared" si="20"/>
        <v>811.19268138281018</v>
      </c>
      <c r="L97" s="50">
        <f t="shared" si="21"/>
        <v>1204584.5146797791</v>
      </c>
      <c r="M97" s="50"/>
      <c r="N97" s="117">
        <f t="shared" si="16"/>
        <v>1204584.5146797791</v>
      </c>
      <c r="O97" s="33"/>
      <c r="Q97" s="120"/>
      <c r="R97" s="120"/>
    </row>
    <row r="98" spans="1:18" s="31" customFormat="1" x14ac:dyDescent="0.25">
      <c r="A98" s="35"/>
      <c r="B98" s="51" t="s">
        <v>54</v>
      </c>
      <c r="C98" s="35">
        <v>3</v>
      </c>
      <c r="D98" s="54">
        <v>8.8294999999999995</v>
      </c>
      <c r="E98" s="128">
        <v>8009</v>
      </c>
      <c r="F98" s="182">
        <v>23299995</v>
      </c>
      <c r="G98" s="41">
        <v>50</v>
      </c>
      <c r="H98" s="50">
        <f t="shared" si="18"/>
        <v>11649997.5</v>
      </c>
      <c r="I98" s="50">
        <f t="shared" si="17"/>
        <v>11649997.5</v>
      </c>
      <c r="J98" s="50">
        <f t="shared" si="19"/>
        <v>2909.2264951929078</v>
      </c>
      <c r="K98" s="50">
        <f t="shared" si="20"/>
        <v>-1799.4949005760923</v>
      </c>
      <c r="L98" s="50">
        <f t="shared" si="21"/>
        <v>1223711.3521921614</v>
      </c>
      <c r="M98" s="50"/>
      <c r="N98" s="117">
        <f t="shared" si="16"/>
        <v>1223711.3521921614</v>
      </c>
      <c r="O98" s="33"/>
      <c r="Q98" s="120"/>
      <c r="R98" s="120"/>
    </row>
    <row r="99" spans="1:18" s="31" customFormat="1" x14ac:dyDescent="0.25">
      <c r="A99" s="35"/>
      <c r="B99" s="51" t="s">
        <v>28</v>
      </c>
      <c r="C99" s="35">
        <v>4</v>
      </c>
      <c r="D99" s="55">
        <v>13.193199999999997</v>
      </c>
      <c r="E99" s="128">
        <v>779</v>
      </c>
      <c r="F99" s="182">
        <v>193292</v>
      </c>
      <c r="G99" s="41">
        <v>100</v>
      </c>
      <c r="H99" s="50">
        <f t="shared" si="18"/>
        <v>193292</v>
      </c>
      <c r="I99" s="50">
        <f t="shared" si="17"/>
        <v>0</v>
      </c>
      <c r="J99" s="50">
        <f t="shared" si="19"/>
        <v>248.12836970474967</v>
      </c>
      <c r="K99" s="50">
        <f t="shared" si="20"/>
        <v>861.6032249120658</v>
      </c>
      <c r="L99" s="50">
        <f t="shared" si="21"/>
        <v>1183329.1429200564</v>
      </c>
      <c r="M99" s="50"/>
      <c r="N99" s="117">
        <f t="shared" si="16"/>
        <v>1183329.1429200564</v>
      </c>
      <c r="O99" s="33"/>
      <c r="Q99" s="120"/>
      <c r="R99" s="120"/>
    </row>
    <row r="100" spans="1:18" s="31" customFormat="1" x14ac:dyDescent="0.25">
      <c r="A100" s="35"/>
      <c r="B100" s="51" t="s">
        <v>736</v>
      </c>
      <c r="C100" s="35">
        <v>4</v>
      </c>
      <c r="D100" s="55">
        <v>48.523900000000005</v>
      </c>
      <c r="E100" s="128">
        <v>3895</v>
      </c>
      <c r="F100" s="182">
        <v>868134.40000000002</v>
      </c>
      <c r="G100" s="41">
        <v>100</v>
      </c>
      <c r="H100" s="50">
        <f t="shared" si="18"/>
        <v>868134.40000000002</v>
      </c>
      <c r="I100" s="50">
        <f t="shared" si="17"/>
        <v>0</v>
      </c>
      <c r="J100" s="50">
        <f t="shared" si="19"/>
        <v>222.88431322207958</v>
      </c>
      <c r="K100" s="50">
        <f t="shared" si="20"/>
        <v>886.847281394736</v>
      </c>
      <c r="L100" s="50">
        <f t="shared" si="21"/>
        <v>1819584.8238478771</v>
      </c>
      <c r="M100" s="50"/>
      <c r="N100" s="117">
        <f t="shared" si="16"/>
        <v>1819584.8238478771</v>
      </c>
      <c r="O100" s="33"/>
      <c r="Q100" s="120"/>
      <c r="R100" s="120"/>
    </row>
    <row r="101" spans="1:18" s="31" customFormat="1" x14ac:dyDescent="0.25">
      <c r="A101" s="35"/>
      <c r="B101" s="51" t="s">
        <v>57</v>
      </c>
      <c r="C101" s="35">
        <v>4</v>
      </c>
      <c r="D101" s="55">
        <v>23.2666</v>
      </c>
      <c r="E101" s="128">
        <v>1802</v>
      </c>
      <c r="F101" s="182">
        <v>365532.1</v>
      </c>
      <c r="G101" s="41">
        <v>100</v>
      </c>
      <c r="H101" s="50">
        <f t="shared" si="18"/>
        <v>365532.1</v>
      </c>
      <c r="I101" s="50">
        <f t="shared" si="17"/>
        <v>0</v>
      </c>
      <c r="J101" s="50">
        <f t="shared" si="19"/>
        <v>202.84800221975581</v>
      </c>
      <c r="K101" s="50">
        <f t="shared" si="20"/>
        <v>906.88359239705972</v>
      </c>
      <c r="L101" s="50">
        <f t="shared" si="21"/>
        <v>1429504.26139947</v>
      </c>
      <c r="M101" s="50"/>
      <c r="N101" s="117">
        <f t="shared" si="16"/>
        <v>1429504.26139947</v>
      </c>
      <c r="O101" s="33"/>
      <c r="Q101" s="120"/>
      <c r="R101" s="120"/>
    </row>
    <row r="102" spans="1:18" s="31" customFormat="1" x14ac:dyDescent="0.25">
      <c r="A102" s="35"/>
      <c r="B102" s="51" t="s">
        <v>58</v>
      </c>
      <c r="C102" s="35">
        <v>4</v>
      </c>
      <c r="D102" s="55">
        <v>50.768900000000002</v>
      </c>
      <c r="E102" s="128">
        <v>3339</v>
      </c>
      <c r="F102" s="182">
        <v>598045.4</v>
      </c>
      <c r="G102" s="41">
        <v>100</v>
      </c>
      <c r="H102" s="50">
        <f t="shared" si="18"/>
        <v>598045.4</v>
      </c>
      <c r="I102" s="50">
        <f t="shared" si="17"/>
        <v>0</v>
      </c>
      <c r="J102" s="50">
        <f t="shared" si="19"/>
        <v>179.10913447139862</v>
      </c>
      <c r="K102" s="50">
        <f t="shared" si="20"/>
        <v>930.62246014541688</v>
      </c>
      <c r="L102" s="50">
        <f t="shared" si="21"/>
        <v>1797832.0540101447</v>
      </c>
      <c r="M102" s="50"/>
      <c r="N102" s="117">
        <f t="shared" si="16"/>
        <v>1797832.0540101447</v>
      </c>
      <c r="O102" s="33"/>
      <c r="Q102" s="120"/>
      <c r="R102" s="120"/>
    </row>
    <row r="103" spans="1:18" s="31" customFormat="1" x14ac:dyDescent="0.25">
      <c r="A103" s="35"/>
      <c r="B103" s="51" t="s">
        <v>59</v>
      </c>
      <c r="C103" s="35">
        <v>4</v>
      </c>
      <c r="D103" s="55">
        <v>39.664400000000001</v>
      </c>
      <c r="E103" s="128">
        <v>2839</v>
      </c>
      <c r="F103" s="182">
        <v>1161783.5</v>
      </c>
      <c r="G103" s="41">
        <v>100</v>
      </c>
      <c r="H103" s="50">
        <f t="shared" si="18"/>
        <v>1161783.5</v>
      </c>
      <c r="I103" s="50">
        <f t="shared" si="17"/>
        <v>0</v>
      </c>
      <c r="J103" s="50">
        <f t="shared" si="19"/>
        <v>409.22278971468825</v>
      </c>
      <c r="K103" s="50">
        <f t="shared" si="20"/>
        <v>700.50880490212728</v>
      </c>
      <c r="L103" s="50">
        <f t="shared" si="21"/>
        <v>1407496.6607742035</v>
      </c>
      <c r="M103" s="50"/>
      <c r="N103" s="117">
        <f t="shared" si="16"/>
        <v>1407496.6607742035</v>
      </c>
      <c r="O103" s="33"/>
      <c r="Q103" s="120"/>
      <c r="R103" s="120"/>
    </row>
    <row r="104" spans="1:18" s="31" customFormat="1" x14ac:dyDescent="0.25">
      <c r="A104" s="35"/>
      <c r="B104" s="51" t="s">
        <v>60</v>
      </c>
      <c r="C104" s="35">
        <v>4</v>
      </c>
      <c r="D104" s="55">
        <v>52.508599999999994</v>
      </c>
      <c r="E104" s="128">
        <v>7366</v>
      </c>
      <c r="F104" s="182">
        <v>2521920.6</v>
      </c>
      <c r="G104" s="41">
        <v>100</v>
      </c>
      <c r="H104" s="50">
        <f t="shared" si="18"/>
        <v>2521920.6</v>
      </c>
      <c r="I104" s="50">
        <f t="shared" si="17"/>
        <v>0</v>
      </c>
      <c r="J104" s="50">
        <f t="shared" si="19"/>
        <v>342.37314689112139</v>
      </c>
      <c r="K104" s="50">
        <f t="shared" si="20"/>
        <v>767.35844772569408</v>
      </c>
      <c r="L104" s="50">
        <f t="shared" si="21"/>
        <v>2209968.8895193492</v>
      </c>
      <c r="M104" s="50"/>
      <c r="N104" s="117">
        <f t="shared" si="16"/>
        <v>2209968.8895193492</v>
      </c>
      <c r="O104" s="33"/>
      <c r="Q104" s="120"/>
      <c r="R104" s="120"/>
    </row>
    <row r="105" spans="1:18" s="31" customFormat="1" x14ac:dyDescent="0.25">
      <c r="A105" s="35"/>
      <c r="B105" s="51" t="s">
        <v>61</v>
      </c>
      <c r="C105" s="35">
        <v>4</v>
      </c>
      <c r="D105" s="55">
        <v>24.664800000000003</v>
      </c>
      <c r="E105" s="128">
        <v>1429</v>
      </c>
      <c r="F105" s="182">
        <v>1649757.3</v>
      </c>
      <c r="G105" s="41">
        <v>100</v>
      </c>
      <c r="H105" s="50">
        <f t="shared" si="18"/>
        <v>1649757.3</v>
      </c>
      <c r="I105" s="50">
        <f t="shared" si="17"/>
        <v>0</v>
      </c>
      <c r="J105" s="50">
        <f t="shared" si="19"/>
        <v>1154.4837648705388</v>
      </c>
      <c r="K105" s="50">
        <f t="shared" si="20"/>
        <v>-44.752170253723307</v>
      </c>
      <c r="L105" s="50">
        <f t="shared" si="21"/>
        <v>312774.23332222796</v>
      </c>
      <c r="M105" s="50"/>
      <c r="N105" s="117">
        <f t="shared" si="16"/>
        <v>312774.23332222796</v>
      </c>
      <c r="O105" s="33"/>
      <c r="Q105" s="120"/>
      <c r="R105" s="120"/>
    </row>
    <row r="106" spans="1:18" s="31" customFormat="1" x14ac:dyDescent="0.25">
      <c r="A106" s="35"/>
      <c r="B106" s="51" t="s">
        <v>62</v>
      </c>
      <c r="C106" s="35">
        <v>4</v>
      </c>
      <c r="D106" s="55">
        <v>58.643199999999993</v>
      </c>
      <c r="E106" s="128">
        <v>2121</v>
      </c>
      <c r="F106" s="182">
        <v>502568.3</v>
      </c>
      <c r="G106" s="41">
        <v>100</v>
      </c>
      <c r="H106" s="50">
        <f t="shared" si="18"/>
        <v>502568.3</v>
      </c>
      <c r="I106" s="50">
        <f t="shared" si="17"/>
        <v>0</v>
      </c>
      <c r="J106" s="50">
        <f t="shared" si="19"/>
        <v>236.94875058934466</v>
      </c>
      <c r="K106" s="50">
        <f t="shared" si="20"/>
        <v>872.7828440274709</v>
      </c>
      <c r="L106" s="50">
        <f t="shared" si="21"/>
        <v>1581368.2767610191</v>
      </c>
      <c r="M106" s="50"/>
      <c r="N106" s="117">
        <f t="shared" si="16"/>
        <v>1581368.2767610191</v>
      </c>
      <c r="O106" s="33"/>
      <c r="Q106" s="120"/>
      <c r="R106" s="120"/>
    </row>
    <row r="107" spans="1:18" s="31" customFormat="1" x14ac:dyDescent="0.25">
      <c r="A107" s="35"/>
      <c r="B107" s="51" t="s">
        <v>63</v>
      </c>
      <c r="C107" s="35">
        <v>4</v>
      </c>
      <c r="D107" s="55">
        <v>46.1038</v>
      </c>
      <c r="E107" s="128">
        <v>3899</v>
      </c>
      <c r="F107" s="182">
        <v>1684564</v>
      </c>
      <c r="G107" s="41">
        <v>100</v>
      </c>
      <c r="H107" s="50">
        <f t="shared" si="18"/>
        <v>1684564</v>
      </c>
      <c r="I107" s="50">
        <f t="shared" si="17"/>
        <v>0</v>
      </c>
      <c r="J107" s="50">
        <f t="shared" si="19"/>
        <v>432.05026929982046</v>
      </c>
      <c r="K107" s="50">
        <f t="shared" si="20"/>
        <v>677.68132531699507</v>
      </c>
      <c r="L107" s="50">
        <f t="shared" si="21"/>
        <v>1564152.2015132217</v>
      </c>
      <c r="M107" s="50"/>
      <c r="N107" s="117">
        <f t="shared" si="16"/>
        <v>1564152.2015132217</v>
      </c>
      <c r="O107" s="33"/>
      <c r="Q107" s="120"/>
      <c r="R107" s="120"/>
    </row>
    <row r="108" spans="1:18" s="31" customFormat="1" x14ac:dyDescent="0.25">
      <c r="A108" s="35"/>
      <c r="B108" s="51" t="s">
        <v>64</v>
      </c>
      <c r="C108" s="35">
        <v>4</v>
      </c>
      <c r="D108" s="55">
        <v>22.825799999999997</v>
      </c>
      <c r="E108" s="128">
        <v>1510</v>
      </c>
      <c r="F108" s="182">
        <v>547464</v>
      </c>
      <c r="G108" s="41">
        <v>100</v>
      </c>
      <c r="H108" s="50">
        <f t="shared" si="18"/>
        <v>547464</v>
      </c>
      <c r="I108" s="50">
        <f t="shared" si="17"/>
        <v>0</v>
      </c>
      <c r="J108" s="50">
        <f t="shared" si="19"/>
        <v>362.55894039735097</v>
      </c>
      <c r="K108" s="50">
        <f t="shared" si="20"/>
        <v>747.17265421946456</v>
      </c>
      <c r="L108" s="50">
        <f t="shared" si="21"/>
        <v>1196469.2941832012</v>
      </c>
      <c r="M108" s="50"/>
      <c r="N108" s="117">
        <f t="shared" si="16"/>
        <v>1196469.2941832012</v>
      </c>
      <c r="O108" s="33"/>
      <c r="Q108" s="120"/>
      <c r="R108" s="120"/>
    </row>
    <row r="109" spans="1:18" s="31" customFormat="1" x14ac:dyDescent="0.25">
      <c r="A109" s="35"/>
      <c r="B109" s="51" t="s">
        <v>65</v>
      </c>
      <c r="C109" s="35">
        <v>4</v>
      </c>
      <c r="D109" s="55">
        <v>20.625700000000002</v>
      </c>
      <c r="E109" s="128">
        <v>900</v>
      </c>
      <c r="F109" s="182">
        <v>397002.2</v>
      </c>
      <c r="G109" s="41">
        <v>100</v>
      </c>
      <c r="H109" s="50">
        <f t="shared" si="18"/>
        <v>397002.2</v>
      </c>
      <c r="I109" s="50">
        <f t="shared" si="17"/>
        <v>0</v>
      </c>
      <c r="J109" s="50">
        <f t="shared" si="19"/>
        <v>441.11355555555559</v>
      </c>
      <c r="K109" s="50">
        <f t="shared" si="20"/>
        <v>668.61803906125988</v>
      </c>
      <c r="L109" s="50">
        <f t="shared" si="21"/>
        <v>1004582.3230871499</v>
      </c>
      <c r="M109" s="50"/>
      <c r="N109" s="117">
        <f t="shared" si="16"/>
        <v>1004582.3230871499</v>
      </c>
      <c r="O109" s="33"/>
      <c r="Q109" s="120"/>
      <c r="R109" s="120"/>
    </row>
    <row r="110" spans="1:18" s="31" customFormat="1" x14ac:dyDescent="0.25">
      <c r="A110" s="35"/>
      <c r="B110" s="51" t="s">
        <v>66</v>
      </c>
      <c r="C110" s="35">
        <v>4</v>
      </c>
      <c r="D110" s="55">
        <v>55.96</v>
      </c>
      <c r="E110" s="128">
        <v>4180</v>
      </c>
      <c r="F110" s="182">
        <v>1979325.2</v>
      </c>
      <c r="G110" s="41">
        <v>100</v>
      </c>
      <c r="H110" s="50">
        <f t="shared" si="18"/>
        <v>1979325.2</v>
      </c>
      <c r="I110" s="50">
        <f t="shared" si="17"/>
        <v>0</v>
      </c>
      <c r="J110" s="50">
        <f t="shared" si="19"/>
        <v>473.52277511961722</v>
      </c>
      <c r="K110" s="50">
        <f t="shared" si="20"/>
        <v>636.20881949719831</v>
      </c>
      <c r="L110" s="50">
        <f t="shared" si="21"/>
        <v>1597329.9653618201</v>
      </c>
      <c r="M110" s="50"/>
      <c r="N110" s="117">
        <f t="shared" si="16"/>
        <v>1597329.9653618201</v>
      </c>
      <c r="O110" s="33"/>
      <c r="Q110" s="120"/>
      <c r="R110" s="120"/>
    </row>
    <row r="111" spans="1:18" s="31" customFormat="1" x14ac:dyDescent="0.25">
      <c r="A111" s="35"/>
      <c r="B111" s="51" t="s">
        <v>67</v>
      </c>
      <c r="C111" s="35">
        <v>4</v>
      </c>
      <c r="D111" s="55">
        <v>11.875299999999999</v>
      </c>
      <c r="E111" s="128">
        <v>4737</v>
      </c>
      <c r="F111" s="182">
        <v>5001657.9000000004</v>
      </c>
      <c r="G111" s="41">
        <v>100</v>
      </c>
      <c r="H111" s="50">
        <f t="shared" si="18"/>
        <v>5001657.9000000004</v>
      </c>
      <c r="I111" s="50">
        <f t="shared" si="17"/>
        <v>0</v>
      </c>
      <c r="J111" s="50">
        <f t="shared" si="19"/>
        <v>1055.8703609879672</v>
      </c>
      <c r="K111" s="50">
        <f t="shared" si="20"/>
        <v>53.861233628848368</v>
      </c>
      <c r="L111" s="50">
        <f t="shared" si="21"/>
        <v>814365.33461138373</v>
      </c>
      <c r="M111" s="50"/>
      <c r="N111" s="117">
        <f t="shared" si="16"/>
        <v>814365.33461138373</v>
      </c>
      <c r="O111" s="33"/>
      <c r="Q111" s="120"/>
      <c r="R111" s="120"/>
    </row>
    <row r="112" spans="1:18" s="31" customFormat="1" x14ac:dyDescent="0.25">
      <c r="A112" s="35"/>
      <c r="B112" s="51" t="s">
        <v>68</v>
      </c>
      <c r="C112" s="35">
        <v>4</v>
      </c>
      <c r="D112" s="55">
        <v>31.241099999999999</v>
      </c>
      <c r="E112" s="128">
        <v>1374</v>
      </c>
      <c r="F112" s="182">
        <v>491684.9</v>
      </c>
      <c r="G112" s="41">
        <v>100</v>
      </c>
      <c r="H112" s="50">
        <f t="shared" si="18"/>
        <v>491684.9</v>
      </c>
      <c r="I112" s="50">
        <f t="shared" si="17"/>
        <v>0</v>
      </c>
      <c r="J112" s="50">
        <f t="shared" si="19"/>
        <v>357.84927219796219</v>
      </c>
      <c r="K112" s="50">
        <f t="shared" si="20"/>
        <v>751.88232241885339</v>
      </c>
      <c r="L112" s="50">
        <f t="shared" si="21"/>
        <v>1216262.8371608322</v>
      </c>
      <c r="M112" s="50"/>
      <c r="N112" s="117">
        <f t="shared" si="16"/>
        <v>1216262.8371608322</v>
      </c>
      <c r="O112" s="33"/>
      <c r="Q112" s="120"/>
      <c r="R112" s="120"/>
    </row>
    <row r="113" spans="1:18" s="31" customFormat="1" x14ac:dyDescent="0.25">
      <c r="A113" s="35"/>
      <c r="B113" s="51" t="s">
        <v>69</v>
      </c>
      <c r="C113" s="35">
        <v>4</v>
      </c>
      <c r="D113" s="55">
        <v>24.530700000000003</v>
      </c>
      <c r="E113" s="128">
        <v>1357</v>
      </c>
      <c r="F113" s="182">
        <v>419711</v>
      </c>
      <c r="G113" s="41">
        <v>100</v>
      </c>
      <c r="H113" s="50">
        <f t="shared" si="18"/>
        <v>419711</v>
      </c>
      <c r="I113" s="50">
        <f t="shared" si="17"/>
        <v>0</v>
      </c>
      <c r="J113" s="50">
        <f t="shared" si="19"/>
        <v>309.29329403095062</v>
      </c>
      <c r="K113" s="50">
        <f t="shared" si="20"/>
        <v>800.43830058586491</v>
      </c>
      <c r="L113" s="50">
        <f t="shared" si="21"/>
        <v>1243433.1527162003</v>
      </c>
      <c r="M113" s="50"/>
      <c r="N113" s="117">
        <f t="shared" si="16"/>
        <v>1243433.1527162003</v>
      </c>
      <c r="O113" s="33"/>
      <c r="Q113" s="120"/>
      <c r="R113" s="120"/>
    </row>
    <row r="114" spans="1:18" s="31" customFormat="1" x14ac:dyDescent="0.25">
      <c r="A114" s="35"/>
      <c r="B114" s="51" t="s">
        <v>70</v>
      </c>
      <c r="C114" s="35">
        <v>4</v>
      </c>
      <c r="D114" s="55">
        <v>16.540599999999998</v>
      </c>
      <c r="E114" s="128">
        <v>644</v>
      </c>
      <c r="F114" s="182">
        <v>138420.79999999999</v>
      </c>
      <c r="G114" s="41">
        <v>100</v>
      </c>
      <c r="H114" s="50">
        <f t="shared" si="18"/>
        <v>138420.79999999999</v>
      </c>
      <c r="I114" s="50">
        <f t="shared" si="17"/>
        <v>0</v>
      </c>
      <c r="J114" s="50">
        <f t="shared" si="19"/>
        <v>214.93913043478258</v>
      </c>
      <c r="K114" s="50">
        <f t="shared" si="20"/>
        <v>894.79246418203297</v>
      </c>
      <c r="L114" s="50">
        <f t="shared" si="21"/>
        <v>1216055.7249270161</v>
      </c>
      <c r="M114" s="50"/>
      <c r="N114" s="117">
        <f t="shared" si="16"/>
        <v>1216055.7249270161</v>
      </c>
      <c r="O114" s="33"/>
      <c r="Q114" s="120"/>
      <c r="R114" s="120"/>
    </row>
    <row r="115" spans="1:18" s="31" customFormat="1" x14ac:dyDescent="0.25">
      <c r="A115" s="35"/>
      <c r="B115" s="51" t="s">
        <v>856</v>
      </c>
      <c r="C115" s="35">
        <v>4</v>
      </c>
      <c r="D115" s="55">
        <v>24.329000000000001</v>
      </c>
      <c r="E115" s="128">
        <v>1632</v>
      </c>
      <c r="F115" s="182">
        <v>566019.19999999995</v>
      </c>
      <c r="G115" s="41">
        <v>100</v>
      </c>
      <c r="H115" s="50">
        <f t="shared" si="18"/>
        <v>566019.19999999995</v>
      </c>
      <c r="I115" s="50">
        <f t="shared" si="17"/>
        <v>0</v>
      </c>
      <c r="J115" s="50">
        <f t="shared" si="19"/>
        <v>346.82549019607842</v>
      </c>
      <c r="K115" s="50">
        <f t="shared" si="20"/>
        <v>762.90610442073717</v>
      </c>
      <c r="L115" s="50">
        <f t="shared" si="21"/>
        <v>1239221.5457976125</v>
      </c>
      <c r="M115" s="50"/>
      <c r="N115" s="117">
        <f t="shared" si="16"/>
        <v>1239221.5457976125</v>
      </c>
      <c r="O115" s="33"/>
      <c r="Q115" s="120"/>
      <c r="R115" s="120"/>
    </row>
    <row r="116" spans="1:18" s="31" customFormat="1" x14ac:dyDescent="0.25">
      <c r="A116" s="35"/>
      <c r="B116" s="51" t="s">
        <v>737</v>
      </c>
      <c r="C116" s="35">
        <v>4</v>
      </c>
      <c r="D116" s="55">
        <v>26.3277</v>
      </c>
      <c r="E116" s="128">
        <v>2204</v>
      </c>
      <c r="F116" s="182">
        <v>468907.9</v>
      </c>
      <c r="G116" s="41">
        <v>100</v>
      </c>
      <c r="H116" s="50">
        <f t="shared" si="18"/>
        <v>468907.9</v>
      </c>
      <c r="I116" s="50">
        <f t="shared" si="17"/>
        <v>0</v>
      </c>
      <c r="J116" s="50">
        <f t="shared" si="19"/>
        <v>212.75313067150637</v>
      </c>
      <c r="K116" s="50">
        <f t="shared" si="20"/>
        <v>896.97846394530916</v>
      </c>
      <c r="L116" s="50">
        <f t="shared" si="21"/>
        <v>1489978.3303719836</v>
      </c>
      <c r="M116" s="50"/>
      <c r="N116" s="117">
        <f t="shared" si="16"/>
        <v>1489978.3303719836</v>
      </c>
      <c r="O116" s="33"/>
      <c r="Q116" s="120"/>
      <c r="R116" s="120"/>
    </row>
    <row r="117" spans="1:18" s="31" customFormat="1" x14ac:dyDescent="0.25">
      <c r="A117" s="35"/>
      <c r="B117" s="51" t="s">
        <v>738</v>
      </c>
      <c r="C117" s="35">
        <v>4</v>
      </c>
      <c r="D117" s="55">
        <v>20.367199999999997</v>
      </c>
      <c r="E117" s="128">
        <v>962</v>
      </c>
      <c r="F117" s="182">
        <v>194756</v>
      </c>
      <c r="G117" s="41">
        <v>100</v>
      </c>
      <c r="H117" s="50">
        <f t="shared" si="18"/>
        <v>194756</v>
      </c>
      <c r="I117" s="50">
        <f t="shared" si="17"/>
        <v>0</v>
      </c>
      <c r="J117" s="50">
        <f t="shared" si="19"/>
        <v>202.44906444906445</v>
      </c>
      <c r="K117" s="50">
        <f t="shared" si="20"/>
        <v>907.28253016775102</v>
      </c>
      <c r="L117" s="50">
        <f t="shared" si="21"/>
        <v>1293557.5190502079</v>
      </c>
      <c r="M117" s="50"/>
      <c r="N117" s="117">
        <f t="shared" si="16"/>
        <v>1293557.5190502079</v>
      </c>
      <c r="O117" s="33"/>
      <c r="Q117" s="120"/>
      <c r="R117" s="120"/>
    </row>
    <row r="118" spans="1:18" s="31" customFormat="1" x14ac:dyDescent="0.25">
      <c r="A118" s="35"/>
      <c r="B118" s="51" t="s">
        <v>71</v>
      </c>
      <c r="C118" s="35">
        <v>4</v>
      </c>
      <c r="D118" s="55">
        <v>25.795300000000001</v>
      </c>
      <c r="E118" s="128">
        <v>2733</v>
      </c>
      <c r="F118" s="182">
        <v>666364.9</v>
      </c>
      <c r="G118" s="41">
        <v>100</v>
      </c>
      <c r="H118" s="50">
        <f t="shared" si="18"/>
        <v>666364.9</v>
      </c>
      <c r="I118" s="50">
        <f t="shared" si="17"/>
        <v>0</v>
      </c>
      <c r="J118" s="50">
        <f t="shared" si="19"/>
        <v>243.82177094767655</v>
      </c>
      <c r="K118" s="50">
        <f t="shared" si="20"/>
        <v>865.90982366913897</v>
      </c>
      <c r="L118" s="50">
        <f t="shared" si="21"/>
        <v>1529683.8107479704</v>
      </c>
      <c r="M118" s="50"/>
      <c r="N118" s="117">
        <f t="shared" si="16"/>
        <v>1529683.8107479704</v>
      </c>
      <c r="O118" s="33"/>
      <c r="Q118" s="120"/>
      <c r="R118" s="120"/>
    </row>
    <row r="119" spans="1:18" s="31" customFormat="1" x14ac:dyDescent="0.25">
      <c r="A119" s="35"/>
      <c r="B119" s="51" t="s">
        <v>72</v>
      </c>
      <c r="C119" s="35">
        <v>4</v>
      </c>
      <c r="D119" s="55">
        <v>27.845200000000002</v>
      </c>
      <c r="E119" s="128">
        <v>2525</v>
      </c>
      <c r="F119" s="182">
        <v>818756</v>
      </c>
      <c r="G119" s="41">
        <v>100</v>
      </c>
      <c r="H119" s="50">
        <f t="shared" si="18"/>
        <v>818756</v>
      </c>
      <c r="I119" s="50">
        <f t="shared" si="17"/>
        <v>0</v>
      </c>
      <c r="J119" s="50">
        <f t="shared" si="19"/>
        <v>324.25980198019801</v>
      </c>
      <c r="K119" s="50">
        <f t="shared" si="20"/>
        <v>785.47179263661747</v>
      </c>
      <c r="L119" s="50">
        <f t="shared" si="21"/>
        <v>1412572.6756714552</v>
      </c>
      <c r="M119" s="50"/>
      <c r="N119" s="117">
        <f t="shared" si="16"/>
        <v>1412572.6756714552</v>
      </c>
      <c r="O119" s="33"/>
      <c r="Q119" s="120"/>
      <c r="R119" s="120"/>
    </row>
    <row r="120" spans="1:18" s="31" customFormat="1" x14ac:dyDescent="0.25">
      <c r="A120" s="35"/>
      <c r="B120" s="51" t="s">
        <v>73</v>
      </c>
      <c r="C120" s="35">
        <v>4</v>
      </c>
      <c r="D120" s="55">
        <v>24.738299999999999</v>
      </c>
      <c r="E120" s="128">
        <v>1898</v>
      </c>
      <c r="F120" s="182">
        <v>585368.80000000005</v>
      </c>
      <c r="G120" s="41">
        <v>100</v>
      </c>
      <c r="H120" s="50">
        <f t="shared" si="18"/>
        <v>585368.80000000005</v>
      </c>
      <c r="I120" s="50">
        <f t="shared" si="17"/>
        <v>0</v>
      </c>
      <c r="J120" s="50">
        <f t="shared" si="19"/>
        <v>308.41348788198104</v>
      </c>
      <c r="K120" s="50">
        <f t="shared" si="20"/>
        <v>801.31810673483449</v>
      </c>
      <c r="L120" s="50">
        <f t="shared" si="21"/>
        <v>1325538.6473210384</v>
      </c>
      <c r="M120" s="50"/>
      <c r="N120" s="117">
        <f t="shared" si="16"/>
        <v>1325538.6473210384</v>
      </c>
      <c r="O120" s="33"/>
      <c r="Q120" s="120"/>
      <c r="R120" s="120"/>
    </row>
    <row r="121" spans="1:18" s="31" customFormat="1" x14ac:dyDescent="0.25">
      <c r="A121" s="35"/>
      <c r="B121" s="51"/>
      <c r="C121" s="35"/>
      <c r="D121" s="55">
        <v>0</v>
      </c>
      <c r="E121" s="130"/>
      <c r="F121" s="32"/>
      <c r="G121" s="41"/>
      <c r="H121" s="42"/>
      <c r="I121" s="42"/>
      <c r="J121" s="32"/>
      <c r="K121" s="50"/>
      <c r="L121" s="50"/>
      <c r="M121" s="50"/>
      <c r="N121" s="117"/>
      <c r="O121" s="33"/>
      <c r="Q121" s="120"/>
      <c r="R121" s="120"/>
    </row>
    <row r="122" spans="1:18" s="31" customFormat="1" x14ac:dyDescent="0.25">
      <c r="A122" s="30" t="s">
        <v>74</v>
      </c>
      <c r="B122" s="43" t="s">
        <v>2</v>
      </c>
      <c r="C122" s="44"/>
      <c r="D122" s="3">
        <v>1545.2835</v>
      </c>
      <c r="E122" s="131">
        <f>E123</f>
        <v>113332</v>
      </c>
      <c r="F122" s="37"/>
      <c r="G122" s="41"/>
      <c r="H122" s="37">
        <f>H124</f>
        <v>23193458.600000001</v>
      </c>
      <c r="I122" s="37">
        <f>I124</f>
        <v>-23193458.600000001</v>
      </c>
      <c r="J122" s="37"/>
      <c r="K122" s="50"/>
      <c r="L122" s="50"/>
      <c r="M122" s="46">
        <f>M124</f>
        <v>75262201.377419874</v>
      </c>
      <c r="N122" s="115">
        <f t="shared" si="16"/>
        <v>75262201.377419874</v>
      </c>
      <c r="O122" s="33"/>
      <c r="Q122" s="120"/>
      <c r="R122" s="120"/>
    </row>
    <row r="123" spans="1:18" s="31" customFormat="1" x14ac:dyDescent="0.25">
      <c r="A123" s="30" t="s">
        <v>74</v>
      </c>
      <c r="B123" s="43" t="s">
        <v>3</v>
      </c>
      <c r="C123" s="44"/>
      <c r="D123" s="3">
        <v>1545.2835</v>
      </c>
      <c r="E123" s="131">
        <f>SUM(E125:E161)</f>
        <v>113332</v>
      </c>
      <c r="F123" s="37">
        <f>SUM(F125:F161)</f>
        <v>142587440.59999999</v>
      </c>
      <c r="G123" s="41"/>
      <c r="H123" s="37">
        <f>SUM(H125:H161)</f>
        <v>96200523.399999991</v>
      </c>
      <c r="I123" s="37">
        <f>SUM(I125:I161)</f>
        <v>46386917.200000003</v>
      </c>
      <c r="J123" s="37"/>
      <c r="K123" s="50"/>
      <c r="L123" s="37">
        <f>SUM(L125:L161)</f>
        <v>46889771.580145881</v>
      </c>
      <c r="M123" s="50"/>
      <c r="N123" s="115">
        <f t="shared" si="16"/>
        <v>46889771.580145881</v>
      </c>
      <c r="O123" s="33"/>
      <c r="Q123" s="120"/>
      <c r="R123" s="120"/>
    </row>
    <row r="124" spans="1:18" s="31" customFormat="1" x14ac:dyDescent="0.25">
      <c r="A124" s="35"/>
      <c r="B124" s="51" t="s">
        <v>26</v>
      </c>
      <c r="C124" s="35">
        <v>2</v>
      </c>
      <c r="D124" s="55">
        <v>0</v>
      </c>
      <c r="E124" s="130"/>
      <c r="F124" s="50"/>
      <c r="G124" s="41">
        <v>25</v>
      </c>
      <c r="H124" s="50">
        <f>F136*G124/100</f>
        <v>23193458.600000001</v>
      </c>
      <c r="I124" s="50">
        <f t="shared" ref="I124:I161" si="22">F124-H124</f>
        <v>-23193458.600000001</v>
      </c>
      <c r="J124" s="50"/>
      <c r="K124" s="50"/>
      <c r="L124" s="50"/>
      <c r="M124" s="50">
        <f>($L$7*$L$8*E122/$L$10)+($L$7*$L$9*D122/$L$11)</f>
        <v>75262201.377419874</v>
      </c>
      <c r="N124" s="117">
        <f t="shared" si="16"/>
        <v>75262201.377419874</v>
      </c>
      <c r="O124" s="33"/>
      <c r="Q124" s="120"/>
      <c r="R124" s="120"/>
    </row>
    <row r="125" spans="1:18" s="31" customFormat="1" x14ac:dyDescent="0.25">
      <c r="A125" s="35"/>
      <c r="B125" s="51" t="s">
        <v>75</v>
      </c>
      <c r="C125" s="35">
        <v>4</v>
      </c>
      <c r="D125" s="55">
        <v>62.27</v>
      </c>
      <c r="E125" s="128">
        <v>1323</v>
      </c>
      <c r="F125" s="183">
        <v>1104449.6000000001</v>
      </c>
      <c r="G125" s="41">
        <v>100</v>
      </c>
      <c r="H125" s="50">
        <f t="shared" ref="H125:H161" si="23">F125*G125/100</f>
        <v>1104449.6000000001</v>
      </c>
      <c r="I125" s="50">
        <f t="shared" si="22"/>
        <v>0</v>
      </c>
      <c r="J125" s="50">
        <f t="shared" ref="J125:J161" si="24">F125/E125</f>
        <v>834.80695389266828</v>
      </c>
      <c r="K125" s="50">
        <f t="shared" ref="K125:K161" si="25">$J$11*$J$19-J125</f>
        <v>274.92464072414725</v>
      </c>
      <c r="L125" s="50">
        <f t="shared" ref="L125:L161" si="26">IF(K125&gt;0,$J$7*$J$8*(K125/$K$19),0)+$J$7*$J$9*(E125/$E$19)+$J$7*$J$10*(D125/$D$19)</f>
        <v>774366.06526024593</v>
      </c>
      <c r="M125" s="50"/>
      <c r="N125" s="117">
        <f t="shared" si="16"/>
        <v>774366.06526024593</v>
      </c>
      <c r="O125" s="33"/>
      <c r="Q125" s="120"/>
      <c r="R125" s="120"/>
    </row>
    <row r="126" spans="1:18" s="31" customFormat="1" x14ac:dyDescent="0.25">
      <c r="A126" s="35"/>
      <c r="B126" s="51" t="s">
        <v>76</v>
      </c>
      <c r="C126" s="35">
        <v>4</v>
      </c>
      <c r="D126" s="55">
        <v>60.540000000000006</v>
      </c>
      <c r="E126" s="128">
        <v>2433</v>
      </c>
      <c r="F126" s="183">
        <v>1117307.7</v>
      </c>
      <c r="G126" s="41">
        <v>100</v>
      </c>
      <c r="H126" s="50">
        <f t="shared" si="23"/>
        <v>1117307.7</v>
      </c>
      <c r="I126" s="50">
        <f t="shared" si="22"/>
        <v>0</v>
      </c>
      <c r="J126" s="50">
        <f t="shared" si="24"/>
        <v>459.23045622688039</v>
      </c>
      <c r="K126" s="50">
        <f t="shared" si="25"/>
        <v>650.50113838993514</v>
      </c>
      <c r="L126" s="50">
        <f t="shared" si="26"/>
        <v>1373829.2990671615</v>
      </c>
      <c r="M126" s="50"/>
      <c r="N126" s="117">
        <f t="shared" si="16"/>
        <v>1373829.2990671615</v>
      </c>
      <c r="O126" s="33"/>
      <c r="Q126" s="120"/>
      <c r="R126" s="120"/>
    </row>
    <row r="127" spans="1:18" s="31" customFormat="1" x14ac:dyDescent="0.25">
      <c r="A127" s="35"/>
      <c r="B127" s="51" t="s">
        <v>77</v>
      </c>
      <c r="C127" s="35">
        <v>4</v>
      </c>
      <c r="D127" s="55">
        <v>34.874600000000001</v>
      </c>
      <c r="E127" s="128">
        <v>2303</v>
      </c>
      <c r="F127" s="183">
        <v>798566.6</v>
      </c>
      <c r="G127" s="41">
        <v>100</v>
      </c>
      <c r="H127" s="50">
        <f t="shared" si="23"/>
        <v>798566.6</v>
      </c>
      <c r="I127" s="50">
        <f t="shared" si="22"/>
        <v>0</v>
      </c>
      <c r="J127" s="50">
        <f t="shared" si="24"/>
        <v>346.75058619192356</v>
      </c>
      <c r="K127" s="50">
        <f t="shared" si="25"/>
        <v>762.98100842489202</v>
      </c>
      <c r="L127" s="50">
        <f t="shared" si="26"/>
        <v>1381938.5722513625</v>
      </c>
      <c r="M127" s="50"/>
      <c r="N127" s="117">
        <f t="shared" si="16"/>
        <v>1381938.5722513625</v>
      </c>
      <c r="O127" s="33"/>
      <c r="Q127" s="120"/>
      <c r="R127" s="120"/>
    </row>
    <row r="128" spans="1:18" s="31" customFormat="1" x14ac:dyDescent="0.25">
      <c r="A128" s="35"/>
      <c r="B128" s="51" t="s">
        <v>78</v>
      </c>
      <c r="C128" s="35">
        <v>4</v>
      </c>
      <c r="D128" s="55">
        <v>31.383899999999997</v>
      </c>
      <c r="E128" s="128">
        <v>1502</v>
      </c>
      <c r="F128" s="183">
        <v>520351.8</v>
      </c>
      <c r="G128" s="41">
        <v>100</v>
      </c>
      <c r="H128" s="50">
        <f t="shared" si="23"/>
        <v>520351.8</v>
      </c>
      <c r="I128" s="50">
        <f t="shared" si="22"/>
        <v>0</v>
      </c>
      <c r="J128" s="50">
        <f t="shared" si="24"/>
        <v>346.43928095872172</v>
      </c>
      <c r="K128" s="50">
        <f t="shared" si="25"/>
        <v>763.2923136580938</v>
      </c>
      <c r="L128" s="50">
        <f t="shared" si="26"/>
        <v>1249253.3664068494</v>
      </c>
      <c r="M128" s="50"/>
      <c r="N128" s="117">
        <f t="shared" si="16"/>
        <v>1249253.3664068494</v>
      </c>
      <c r="O128" s="33"/>
      <c r="Q128" s="120"/>
      <c r="R128" s="120"/>
    </row>
    <row r="129" spans="1:18" s="31" customFormat="1" x14ac:dyDescent="0.25">
      <c r="A129" s="35"/>
      <c r="B129" s="51" t="s">
        <v>739</v>
      </c>
      <c r="C129" s="35">
        <v>4</v>
      </c>
      <c r="D129" s="55">
        <v>25.623899999999999</v>
      </c>
      <c r="E129" s="128">
        <v>1265</v>
      </c>
      <c r="F129" s="183">
        <v>431684</v>
      </c>
      <c r="G129" s="41">
        <v>100</v>
      </c>
      <c r="H129" s="50">
        <f t="shared" si="23"/>
        <v>431684</v>
      </c>
      <c r="I129" s="50">
        <f t="shared" si="22"/>
        <v>0</v>
      </c>
      <c r="J129" s="50">
        <f t="shared" si="24"/>
        <v>341.25217391304346</v>
      </c>
      <c r="K129" s="50">
        <f t="shared" si="25"/>
        <v>768.47942070377212</v>
      </c>
      <c r="L129" s="50">
        <f t="shared" si="26"/>
        <v>1196655.905272793</v>
      </c>
      <c r="M129" s="50"/>
      <c r="N129" s="117">
        <f t="shared" si="16"/>
        <v>1196655.905272793</v>
      </c>
      <c r="O129" s="33"/>
      <c r="Q129" s="120"/>
      <c r="R129" s="120"/>
    </row>
    <row r="130" spans="1:18" s="31" customFormat="1" x14ac:dyDescent="0.25">
      <c r="A130" s="35"/>
      <c r="B130" s="51" t="s">
        <v>740</v>
      </c>
      <c r="C130" s="35">
        <v>4</v>
      </c>
      <c r="D130" s="55">
        <v>39.855800000000002</v>
      </c>
      <c r="E130" s="128">
        <v>2037</v>
      </c>
      <c r="F130" s="183">
        <v>557655.19999999995</v>
      </c>
      <c r="G130" s="41">
        <v>100</v>
      </c>
      <c r="H130" s="50">
        <f t="shared" si="23"/>
        <v>557655.19999999995</v>
      </c>
      <c r="I130" s="50">
        <f t="shared" si="22"/>
        <v>0</v>
      </c>
      <c r="J130" s="50">
        <f t="shared" si="24"/>
        <v>273.76298478154143</v>
      </c>
      <c r="K130" s="50">
        <f t="shared" si="25"/>
        <v>835.96860983527404</v>
      </c>
      <c r="L130" s="50">
        <f t="shared" si="26"/>
        <v>1448753.3571015466</v>
      </c>
      <c r="M130" s="50"/>
      <c r="N130" s="117">
        <f t="shared" si="16"/>
        <v>1448753.3571015466</v>
      </c>
      <c r="O130" s="33"/>
      <c r="Q130" s="120"/>
      <c r="R130" s="120"/>
    </row>
    <row r="131" spans="1:18" s="31" customFormat="1" x14ac:dyDescent="0.25">
      <c r="A131" s="35"/>
      <c r="B131" s="51" t="s">
        <v>741</v>
      </c>
      <c r="C131" s="35">
        <v>4</v>
      </c>
      <c r="D131" s="55">
        <v>24.169999999999998</v>
      </c>
      <c r="E131" s="128">
        <v>1462</v>
      </c>
      <c r="F131" s="183">
        <v>839546.9</v>
      </c>
      <c r="G131" s="41">
        <v>100</v>
      </c>
      <c r="H131" s="50">
        <f t="shared" si="23"/>
        <v>839546.9</v>
      </c>
      <c r="I131" s="50">
        <f t="shared" si="22"/>
        <v>0</v>
      </c>
      <c r="J131" s="50">
        <f t="shared" si="24"/>
        <v>574.24548563611495</v>
      </c>
      <c r="K131" s="50">
        <f t="shared" si="25"/>
        <v>535.48610898070058</v>
      </c>
      <c r="L131" s="50">
        <f t="shared" si="26"/>
        <v>945755.73537739262</v>
      </c>
      <c r="M131" s="50"/>
      <c r="N131" s="117">
        <f t="shared" si="16"/>
        <v>945755.73537739262</v>
      </c>
      <c r="O131" s="33"/>
      <c r="Q131" s="120"/>
      <c r="R131" s="120"/>
    </row>
    <row r="132" spans="1:18" s="31" customFormat="1" x14ac:dyDescent="0.25">
      <c r="A132" s="35"/>
      <c r="B132" s="51" t="s">
        <v>79</v>
      </c>
      <c r="C132" s="35">
        <v>4</v>
      </c>
      <c r="D132" s="55">
        <v>31.63</v>
      </c>
      <c r="E132" s="128">
        <v>2362</v>
      </c>
      <c r="F132" s="183">
        <v>546817.1</v>
      </c>
      <c r="G132" s="41">
        <v>100</v>
      </c>
      <c r="H132" s="50">
        <f t="shared" si="23"/>
        <v>546817.1</v>
      </c>
      <c r="I132" s="50">
        <f t="shared" si="22"/>
        <v>0</v>
      </c>
      <c r="J132" s="50">
        <f t="shared" si="24"/>
        <v>231.50596951735815</v>
      </c>
      <c r="K132" s="50">
        <f t="shared" si="25"/>
        <v>878.22562509945737</v>
      </c>
      <c r="L132" s="50">
        <f t="shared" si="26"/>
        <v>1513026.5273685092</v>
      </c>
      <c r="M132" s="50"/>
      <c r="N132" s="117">
        <f t="shared" si="16"/>
        <v>1513026.5273685092</v>
      </c>
      <c r="O132" s="33"/>
      <c r="Q132" s="120"/>
      <c r="R132" s="120"/>
    </row>
    <row r="133" spans="1:18" s="31" customFormat="1" x14ac:dyDescent="0.25">
      <c r="A133" s="35"/>
      <c r="B133" s="51" t="s">
        <v>80</v>
      </c>
      <c r="C133" s="35">
        <v>4</v>
      </c>
      <c r="D133" s="55">
        <v>11.828699999999998</v>
      </c>
      <c r="E133" s="128">
        <v>688</v>
      </c>
      <c r="F133" s="183">
        <v>608179.80000000005</v>
      </c>
      <c r="G133" s="41">
        <v>100</v>
      </c>
      <c r="H133" s="50">
        <f t="shared" si="23"/>
        <v>608179.80000000005</v>
      </c>
      <c r="I133" s="50">
        <f t="shared" si="22"/>
        <v>0</v>
      </c>
      <c r="J133" s="50">
        <f t="shared" si="24"/>
        <v>883.98226744186059</v>
      </c>
      <c r="K133" s="50">
        <f t="shared" si="25"/>
        <v>225.74932717495494</v>
      </c>
      <c r="L133" s="50">
        <f t="shared" si="26"/>
        <v>416039.00263147627</v>
      </c>
      <c r="M133" s="50"/>
      <c r="N133" s="117">
        <f t="shared" si="16"/>
        <v>416039.00263147627</v>
      </c>
      <c r="O133" s="33"/>
      <c r="Q133" s="120"/>
      <c r="R133" s="120"/>
    </row>
    <row r="134" spans="1:18" s="31" customFormat="1" x14ac:dyDescent="0.25">
      <c r="A134" s="35"/>
      <c r="B134" s="51" t="s">
        <v>81</v>
      </c>
      <c r="C134" s="35">
        <v>4</v>
      </c>
      <c r="D134" s="55">
        <v>33.254300000000001</v>
      </c>
      <c r="E134" s="128">
        <v>1886</v>
      </c>
      <c r="F134" s="183">
        <v>845890.9</v>
      </c>
      <c r="G134" s="41">
        <v>100</v>
      </c>
      <c r="H134" s="50">
        <f t="shared" si="23"/>
        <v>845890.9</v>
      </c>
      <c r="I134" s="50">
        <f t="shared" si="22"/>
        <v>0</v>
      </c>
      <c r="J134" s="50">
        <f t="shared" si="24"/>
        <v>448.5105514316013</v>
      </c>
      <c r="K134" s="50">
        <f t="shared" si="25"/>
        <v>661.22104318521428</v>
      </c>
      <c r="L134" s="50">
        <f t="shared" si="26"/>
        <v>1193735.618394912</v>
      </c>
      <c r="M134" s="50"/>
      <c r="N134" s="117">
        <f t="shared" si="16"/>
        <v>1193735.618394912</v>
      </c>
      <c r="O134" s="33"/>
      <c r="Q134" s="120"/>
      <c r="R134" s="120"/>
    </row>
    <row r="135" spans="1:18" s="31" customFormat="1" x14ac:dyDescent="0.25">
      <c r="A135" s="35"/>
      <c r="B135" s="51" t="s">
        <v>82</v>
      </c>
      <c r="C135" s="35">
        <v>4</v>
      </c>
      <c r="D135" s="55">
        <v>34.46</v>
      </c>
      <c r="E135" s="128">
        <v>1958</v>
      </c>
      <c r="F135" s="183">
        <v>2946897.5</v>
      </c>
      <c r="G135" s="41">
        <v>100</v>
      </c>
      <c r="H135" s="50">
        <f t="shared" si="23"/>
        <v>2946897.5</v>
      </c>
      <c r="I135" s="50">
        <f t="shared" si="22"/>
        <v>0</v>
      </c>
      <c r="J135" s="50">
        <f t="shared" si="24"/>
        <v>1505.0549029622064</v>
      </c>
      <c r="K135" s="50">
        <f t="shared" si="25"/>
        <v>-395.32330834539084</v>
      </c>
      <c r="L135" s="50">
        <f t="shared" si="26"/>
        <v>431277.82652028871</v>
      </c>
      <c r="M135" s="50"/>
      <c r="N135" s="117">
        <f t="shared" si="16"/>
        <v>431277.82652028871</v>
      </c>
      <c r="O135" s="33"/>
      <c r="Q135" s="120"/>
      <c r="R135" s="120"/>
    </row>
    <row r="136" spans="1:18" s="31" customFormat="1" x14ac:dyDescent="0.25">
      <c r="A136" s="35"/>
      <c r="B136" s="51" t="s">
        <v>878</v>
      </c>
      <c r="C136" s="35">
        <v>3</v>
      </c>
      <c r="D136" s="55">
        <v>34.15</v>
      </c>
      <c r="E136" s="128">
        <v>36627</v>
      </c>
      <c r="F136" s="183">
        <v>92773834.400000006</v>
      </c>
      <c r="G136" s="41">
        <v>50</v>
      </c>
      <c r="H136" s="50">
        <f t="shared" si="23"/>
        <v>46386917.200000003</v>
      </c>
      <c r="I136" s="50">
        <f t="shared" si="22"/>
        <v>46386917.200000003</v>
      </c>
      <c r="J136" s="50">
        <f t="shared" si="24"/>
        <v>2532.9356594861715</v>
      </c>
      <c r="K136" s="50">
        <f t="shared" si="25"/>
        <v>-1423.204064869356</v>
      </c>
      <c r="L136" s="50">
        <f t="shared" si="26"/>
        <v>5570835.9603753518</v>
      </c>
      <c r="M136" s="50"/>
      <c r="N136" s="117">
        <f t="shared" si="16"/>
        <v>5570835.9603753518</v>
      </c>
      <c r="O136" s="33"/>
      <c r="Q136" s="120"/>
      <c r="R136" s="120"/>
    </row>
    <row r="137" spans="1:18" s="31" customFormat="1" x14ac:dyDescent="0.25">
      <c r="A137" s="35"/>
      <c r="B137" s="51" t="s">
        <v>742</v>
      </c>
      <c r="C137" s="35">
        <v>4</v>
      </c>
      <c r="D137" s="55">
        <v>34.1</v>
      </c>
      <c r="E137" s="128">
        <v>1126</v>
      </c>
      <c r="F137" s="183">
        <v>2436237.5</v>
      </c>
      <c r="G137" s="41">
        <v>100</v>
      </c>
      <c r="H137" s="50">
        <f t="shared" si="23"/>
        <v>2436237.5</v>
      </c>
      <c r="I137" s="50">
        <f t="shared" si="22"/>
        <v>0</v>
      </c>
      <c r="J137" s="50">
        <f t="shared" si="24"/>
        <v>2163.6212255772648</v>
      </c>
      <c r="K137" s="50">
        <f t="shared" si="25"/>
        <v>-1053.8896309604493</v>
      </c>
      <c r="L137" s="50">
        <f t="shared" si="26"/>
        <v>306433.9251734771</v>
      </c>
      <c r="M137" s="50"/>
      <c r="N137" s="117">
        <f t="shared" si="16"/>
        <v>306433.9251734771</v>
      </c>
      <c r="O137" s="33"/>
      <c r="Q137" s="120"/>
      <c r="R137" s="120"/>
    </row>
    <row r="138" spans="1:18" s="31" customFormat="1" x14ac:dyDescent="0.25">
      <c r="A138" s="35"/>
      <c r="B138" s="51" t="s">
        <v>83</v>
      </c>
      <c r="C138" s="35">
        <v>4</v>
      </c>
      <c r="D138" s="55">
        <v>69.12</v>
      </c>
      <c r="E138" s="128">
        <v>5566</v>
      </c>
      <c r="F138" s="183">
        <v>1931342.7</v>
      </c>
      <c r="G138" s="41">
        <v>100</v>
      </c>
      <c r="H138" s="50">
        <f t="shared" si="23"/>
        <v>1931342.7</v>
      </c>
      <c r="I138" s="50">
        <f t="shared" si="22"/>
        <v>0</v>
      </c>
      <c r="J138" s="50">
        <f t="shared" si="24"/>
        <v>346.98934602946457</v>
      </c>
      <c r="K138" s="50">
        <f t="shared" si="25"/>
        <v>762.74224858735101</v>
      </c>
      <c r="L138" s="50">
        <f t="shared" si="26"/>
        <v>2005567.1614029508</v>
      </c>
      <c r="M138" s="50"/>
      <c r="N138" s="117">
        <f t="shared" si="16"/>
        <v>2005567.1614029508</v>
      </c>
      <c r="O138" s="33"/>
      <c r="Q138" s="120"/>
      <c r="R138" s="120"/>
    </row>
    <row r="139" spans="1:18" s="31" customFormat="1" x14ac:dyDescent="0.25">
      <c r="A139" s="35"/>
      <c r="B139" s="51" t="s">
        <v>743</v>
      </c>
      <c r="C139" s="35">
        <v>4</v>
      </c>
      <c r="D139" s="55">
        <v>26.168200000000002</v>
      </c>
      <c r="E139" s="128">
        <v>1505</v>
      </c>
      <c r="F139" s="183">
        <v>1544100.4</v>
      </c>
      <c r="G139" s="41">
        <v>100</v>
      </c>
      <c r="H139" s="50">
        <f t="shared" si="23"/>
        <v>1544100.4</v>
      </c>
      <c r="I139" s="50">
        <f t="shared" si="22"/>
        <v>0</v>
      </c>
      <c r="J139" s="50">
        <f t="shared" si="24"/>
        <v>1025.9803322259136</v>
      </c>
      <c r="K139" s="50">
        <f t="shared" si="25"/>
        <v>83.751262390901957</v>
      </c>
      <c r="L139" s="50">
        <f t="shared" si="26"/>
        <v>428743.52199974586</v>
      </c>
      <c r="M139" s="50"/>
      <c r="N139" s="117">
        <f t="shared" si="16"/>
        <v>428743.52199974586</v>
      </c>
      <c r="O139" s="33"/>
      <c r="Q139" s="120"/>
      <c r="R139" s="120"/>
    </row>
    <row r="140" spans="1:18" s="31" customFormat="1" x14ac:dyDescent="0.25">
      <c r="A140" s="35"/>
      <c r="B140" s="51" t="s">
        <v>84</v>
      </c>
      <c r="C140" s="35">
        <v>4</v>
      </c>
      <c r="D140" s="55">
        <v>85.18</v>
      </c>
      <c r="E140" s="128">
        <v>4526</v>
      </c>
      <c r="F140" s="183">
        <v>1890305.6</v>
      </c>
      <c r="G140" s="41">
        <v>100</v>
      </c>
      <c r="H140" s="50">
        <f t="shared" si="23"/>
        <v>1890305.6</v>
      </c>
      <c r="I140" s="50">
        <f t="shared" si="22"/>
        <v>0</v>
      </c>
      <c r="J140" s="50">
        <f t="shared" si="24"/>
        <v>417.65479452054797</v>
      </c>
      <c r="K140" s="50">
        <f t="shared" si="25"/>
        <v>692.07680009626756</v>
      </c>
      <c r="L140" s="50">
        <f t="shared" si="26"/>
        <v>1833884.5626526258</v>
      </c>
      <c r="M140" s="50"/>
      <c r="N140" s="117">
        <f t="shared" si="16"/>
        <v>1833884.5626526258</v>
      </c>
      <c r="O140" s="33"/>
      <c r="Q140" s="120"/>
      <c r="R140" s="120"/>
    </row>
    <row r="141" spans="1:18" s="31" customFormat="1" x14ac:dyDescent="0.25">
      <c r="A141" s="35"/>
      <c r="B141" s="51" t="s">
        <v>85</v>
      </c>
      <c r="C141" s="35">
        <v>4</v>
      </c>
      <c r="D141" s="55">
        <v>34.762</v>
      </c>
      <c r="E141" s="128">
        <v>1806</v>
      </c>
      <c r="F141" s="183">
        <v>523086.9</v>
      </c>
      <c r="G141" s="41">
        <v>100</v>
      </c>
      <c r="H141" s="50">
        <f t="shared" si="23"/>
        <v>523086.9</v>
      </c>
      <c r="I141" s="50">
        <f t="shared" si="22"/>
        <v>0</v>
      </c>
      <c r="J141" s="50">
        <f t="shared" si="24"/>
        <v>289.63837209302329</v>
      </c>
      <c r="K141" s="50">
        <f t="shared" si="25"/>
        <v>820.09322252379229</v>
      </c>
      <c r="L141" s="50">
        <f t="shared" si="26"/>
        <v>1374985.8688705363</v>
      </c>
      <c r="M141" s="50"/>
      <c r="N141" s="117">
        <f t="shared" si="16"/>
        <v>1374985.8688705363</v>
      </c>
      <c r="O141" s="33"/>
      <c r="Q141" s="120"/>
      <c r="R141" s="120"/>
    </row>
    <row r="142" spans="1:18" s="31" customFormat="1" x14ac:dyDescent="0.25">
      <c r="A142" s="35"/>
      <c r="B142" s="51" t="s">
        <v>86</v>
      </c>
      <c r="C142" s="35">
        <v>4</v>
      </c>
      <c r="D142" s="55">
        <v>46.627399999999994</v>
      </c>
      <c r="E142" s="128">
        <v>1583</v>
      </c>
      <c r="F142" s="183">
        <v>782383.2</v>
      </c>
      <c r="G142" s="41">
        <v>100</v>
      </c>
      <c r="H142" s="50">
        <f t="shared" si="23"/>
        <v>782383.2</v>
      </c>
      <c r="I142" s="50">
        <f t="shared" si="22"/>
        <v>0</v>
      </c>
      <c r="J142" s="50">
        <f t="shared" si="24"/>
        <v>494.24080859128236</v>
      </c>
      <c r="K142" s="50">
        <f t="shared" si="25"/>
        <v>615.49078602553323</v>
      </c>
      <c r="L142" s="50">
        <f t="shared" si="26"/>
        <v>1149689.8595655828</v>
      </c>
      <c r="M142" s="50"/>
      <c r="N142" s="117">
        <f t="shared" si="16"/>
        <v>1149689.8595655828</v>
      </c>
      <c r="O142" s="33"/>
      <c r="Q142" s="120"/>
      <c r="R142" s="120"/>
    </row>
    <row r="143" spans="1:18" s="31" customFormat="1" x14ac:dyDescent="0.25">
      <c r="A143" s="35"/>
      <c r="B143" s="51" t="s">
        <v>87</v>
      </c>
      <c r="C143" s="35">
        <v>4</v>
      </c>
      <c r="D143" s="55">
        <v>61.2</v>
      </c>
      <c r="E143" s="128">
        <v>2124</v>
      </c>
      <c r="F143" s="183">
        <v>1539753.8</v>
      </c>
      <c r="G143" s="41">
        <v>100</v>
      </c>
      <c r="H143" s="50">
        <f t="shared" si="23"/>
        <v>1539753.8</v>
      </c>
      <c r="I143" s="50">
        <f t="shared" si="22"/>
        <v>0</v>
      </c>
      <c r="J143" s="50">
        <f t="shared" si="24"/>
        <v>724.93116760828627</v>
      </c>
      <c r="K143" s="50">
        <f t="shared" si="25"/>
        <v>384.80042700852925</v>
      </c>
      <c r="L143" s="50">
        <f t="shared" si="26"/>
        <v>1018056.505403302</v>
      </c>
      <c r="M143" s="50"/>
      <c r="N143" s="117">
        <f t="shared" si="16"/>
        <v>1018056.505403302</v>
      </c>
      <c r="O143" s="33"/>
      <c r="Q143" s="120"/>
      <c r="R143" s="120"/>
    </row>
    <row r="144" spans="1:18" s="31" customFormat="1" x14ac:dyDescent="0.25">
      <c r="A144" s="35"/>
      <c r="B144" s="51" t="s">
        <v>88</v>
      </c>
      <c r="C144" s="35">
        <v>4</v>
      </c>
      <c r="D144" s="55">
        <v>47.41</v>
      </c>
      <c r="E144" s="128">
        <v>2777</v>
      </c>
      <c r="F144" s="183">
        <v>10437644</v>
      </c>
      <c r="G144" s="41">
        <v>100</v>
      </c>
      <c r="H144" s="50">
        <f t="shared" si="23"/>
        <v>10437644</v>
      </c>
      <c r="I144" s="50">
        <f t="shared" si="22"/>
        <v>0</v>
      </c>
      <c r="J144" s="50">
        <f t="shared" si="24"/>
        <v>3758.6042491897733</v>
      </c>
      <c r="K144" s="50">
        <f t="shared" si="25"/>
        <v>-2648.8726545729578</v>
      </c>
      <c r="L144" s="50">
        <f t="shared" si="26"/>
        <v>605686.47582407435</v>
      </c>
      <c r="M144" s="50"/>
      <c r="N144" s="117">
        <f t="shared" si="16"/>
        <v>605686.47582407435</v>
      </c>
      <c r="O144" s="33"/>
      <c r="Q144" s="120"/>
      <c r="R144" s="120"/>
    </row>
    <row r="145" spans="1:18" s="31" customFormat="1" x14ac:dyDescent="0.25">
      <c r="A145" s="35"/>
      <c r="B145" s="51" t="s">
        <v>89</v>
      </c>
      <c r="C145" s="35">
        <v>4</v>
      </c>
      <c r="D145" s="55">
        <v>17.339500000000001</v>
      </c>
      <c r="E145" s="128">
        <v>839</v>
      </c>
      <c r="F145" s="183">
        <v>240468.8</v>
      </c>
      <c r="G145" s="41">
        <v>100</v>
      </c>
      <c r="H145" s="50">
        <f t="shared" si="23"/>
        <v>240468.8</v>
      </c>
      <c r="I145" s="50">
        <f t="shared" si="22"/>
        <v>0</v>
      </c>
      <c r="J145" s="50">
        <f t="shared" si="24"/>
        <v>286.61358760429079</v>
      </c>
      <c r="K145" s="50">
        <f t="shared" si="25"/>
        <v>823.11800701252469</v>
      </c>
      <c r="L145" s="50">
        <f t="shared" si="26"/>
        <v>1163898.3320109912</v>
      </c>
      <c r="M145" s="50"/>
      <c r="N145" s="117">
        <f t="shared" si="16"/>
        <v>1163898.3320109912</v>
      </c>
      <c r="O145" s="33"/>
      <c r="Q145" s="120"/>
      <c r="R145" s="120"/>
    </row>
    <row r="146" spans="1:18" s="31" customFormat="1" x14ac:dyDescent="0.25">
      <c r="A146" s="35"/>
      <c r="B146" s="51" t="s">
        <v>90</v>
      </c>
      <c r="C146" s="35">
        <v>4</v>
      </c>
      <c r="D146" s="55">
        <v>17.34</v>
      </c>
      <c r="E146" s="128">
        <v>713</v>
      </c>
      <c r="F146" s="183">
        <v>117845.5</v>
      </c>
      <c r="G146" s="41">
        <v>100</v>
      </c>
      <c r="H146" s="50">
        <f t="shared" si="23"/>
        <v>117845.5</v>
      </c>
      <c r="I146" s="50">
        <f t="shared" si="22"/>
        <v>0</v>
      </c>
      <c r="J146" s="50">
        <f t="shared" si="24"/>
        <v>165.28120617110798</v>
      </c>
      <c r="K146" s="50">
        <f t="shared" si="25"/>
        <v>944.45038844570752</v>
      </c>
      <c r="L146" s="50">
        <f t="shared" si="26"/>
        <v>1287989.7373001219</v>
      </c>
      <c r="M146" s="50"/>
      <c r="N146" s="117">
        <f t="shared" si="16"/>
        <v>1287989.7373001219</v>
      </c>
      <c r="O146" s="33"/>
      <c r="Q146" s="120"/>
      <c r="R146" s="120"/>
    </row>
    <row r="147" spans="1:18" s="31" customFormat="1" x14ac:dyDescent="0.25">
      <c r="A147" s="35"/>
      <c r="B147" s="51" t="s">
        <v>91</v>
      </c>
      <c r="C147" s="35">
        <v>4</v>
      </c>
      <c r="D147" s="55">
        <v>26.2576</v>
      </c>
      <c r="E147" s="128">
        <v>1474</v>
      </c>
      <c r="F147" s="183">
        <v>925343.5</v>
      </c>
      <c r="G147" s="41">
        <v>100</v>
      </c>
      <c r="H147" s="50">
        <f t="shared" si="23"/>
        <v>925343.5</v>
      </c>
      <c r="I147" s="50">
        <f t="shared" si="22"/>
        <v>0</v>
      </c>
      <c r="J147" s="50">
        <f t="shared" si="24"/>
        <v>627.77713704206246</v>
      </c>
      <c r="K147" s="50">
        <f t="shared" si="25"/>
        <v>481.95445757475306</v>
      </c>
      <c r="L147" s="50">
        <f t="shared" si="26"/>
        <v>893082.0746717311</v>
      </c>
      <c r="M147" s="50"/>
      <c r="N147" s="117">
        <f t="shared" ref="N147:N210" si="27">L147+M147</f>
        <v>893082.0746717311</v>
      </c>
      <c r="O147" s="33"/>
      <c r="Q147" s="120"/>
      <c r="R147" s="120"/>
    </row>
    <row r="148" spans="1:18" s="31" customFormat="1" x14ac:dyDescent="0.25">
      <c r="A148" s="35"/>
      <c r="B148" s="51" t="s">
        <v>92</v>
      </c>
      <c r="C148" s="35">
        <v>4</v>
      </c>
      <c r="D148" s="55">
        <v>61.502499999999998</v>
      </c>
      <c r="E148" s="128">
        <v>2237</v>
      </c>
      <c r="F148" s="183">
        <v>1817004</v>
      </c>
      <c r="G148" s="41">
        <v>100</v>
      </c>
      <c r="H148" s="50">
        <f t="shared" si="23"/>
        <v>1817004</v>
      </c>
      <c r="I148" s="50">
        <f t="shared" si="22"/>
        <v>0</v>
      </c>
      <c r="J148" s="50">
        <f t="shared" si="24"/>
        <v>812.2503352704515</v>
      </c>
      <c r="K148" s="50">
        <f t="shared" si="25"/>
        <v>297.48125934636403</v>
      </c>
      <c r="L148" s="50">
        <f t="shared" si="26"/>
        <v>933300.36313912086</v>
      </c>
      <c r="M148" s="50"/>
      <c r="N148" s="117">
        <f t="shared" si="27"/>
        <v>933300.36313912086</v>
      </c>
      <c r="O148" s="33"/>
      <c r="Q148" s="120"/>
      <c r="R148" s="120"/>
    </row>
    <row r="149" spans="1:18" s="31" customFormat="1" x14ac:dyDescent="0.25">
      <c r="A149" s="35"/>
      <c r="B149" s="51" t="s">
        <v>744</v>
      </c>
      <c r="C149" s="35">
        <v>4</v>
      </c>
      <c r="D149" s="55">
        <v>22.879899999999999</v>
      </c>
      <c r="E149" s="128">
        <v>605</v>
      </c>
      <c r="F149" s="183">
        <v>290028.79999999999</v>
      </c>
      <c r="G149" s="41">
        <v>100</v>
      </c>
      <c r="H149" s="50">
        <f t="shared" si="23"/>
        <v>290028.79999999999</v>
      </c>
      <c r="I149" s="50">
        <f t="shared" si="22"/>
        <v>0</v>
      </c>
      <c r="J149" s="50">
        <f t="shared" si="24"/>
        <v>479.38644628099172</v>
      </c>
      <c r="K149" s="50">
        <f t="shared" si="25"/>
        <v>630.34514833582375</v>
      </c>
      <c r="L149" s="50">
        <f t="shared" si="26"/>
        <v>925022.27913918055</v>
      </c>
      <c r="M149" s="50"/>
      <c r="N149" s="117">
        <f t="shared" si="27"/>
        <v>925022.27913918055</v>
      </c>
      <c r="O149" s="33"/>
      <c r="Q149" s="120"/>
      <c r="R149" s="120"/>
    </row>
    <row r="150" spans="1:18" s="31" customFormat="1" x14ac:dyDescent="0.25">
      <c r="A150" s="35"/>
      <c r="B150" s="51" t="s">
        <v>93</v>
      </c>
      <c r="C150" s="35">
        <v>4</v>
      </c>
      <c r="D150" s="55">
        <v>31.273200000000003</v>
      </c>
      <c r="E150" s="128">
        <v>561</v>
      </c>
      <c r="F150" s="183">
        <v>538226.1</v>
      </c>
      <c r="G150" s="41">
        <v>100</v>
      </c>
      <c r="H150" s="50">
        <f t="shared" si="23"/>
        <v>538226.1</v>
      </c>
      <c r="I150" s="50">
        <f t="shared" si="22"/>
        <v>0</v>
      </c>
      <c r="J150" s="50">
        <f t="shared" si="24"/>
        <v>959.40481283422457</v>
      </c>
      <c r="K150" s="50">
        <f t="shared" si="25"/>
        <v>150.32678178259096</v>
      </c>
      <c r="L150" s="50">
        <f t="shared" si="26"/>
        <v>387983.55451556173</v>
      </c>
      <c r="M150" s="50"/>
      <c r="N150" s="117">
        <f t="shared" si="27"/>
        <v>387983.55451556173</v>
      </c>
      <c r="O150" s="33"/>
      <c r="Q150" s="120"/>
      <c r="R150" s="120"/>
    </row>
    <row r="151" spans="1:18" s="31" customFormat="1" x14ac:dyDescent="0.25">
      <c r="A151" s="35"/>
      <c r="B151" s="51" t="s">
        <v>94</v>
      </c>
      <c r="C151" s="35">
        <v>4</v>
      </c>
      <c r="D151" s="55">
        <v>58.628599999999992</v>
      </c>
      <c r="E151" s="128">
        <v>3913</v>
      </c>
      <c r="F151" s="183">
        <v>1003718</v>
      </c>
      <c r="G151" s="41">
        <v>100</v>
      </c>
      <c r="H151" s="50">
        <f t="shared" si="23"/>
        <v>1003718</v>
      </c>
      <c r="I151" s="50">
        <f t="shared" si="22"/>
        <v>0</v>
      </c>
      <c r="J151" s="50">
        <f t="shared" si="24"/>
        <v>256.50856120623564</v>
      </c>
      <c r="K151" s="50">
        <f t="shared" si="25"/>
        <v>853.22303341057989</v>
      </c>
      <c r="L151" s="50">
        <f t="shared" si="26"/>
        <v>1824015.6136003961</v>
      </c>
      <c r="M151" s="50"/>
      <c r="N151" s="117">
        <f t="shared" si="27"/>
        <v>1824015.6136003961</v>
      </c>
      <c r="O151" s="33"/>
      <c r="Q151" s="120"/>
      <c r="R151" s="120"/>
    </row>
    <row r="152" spans="1:18" s="31" customFormat="1" x14ac:dyDescent="0.25">
      <c r="A152" s="35"/>
      <c r="B152" s="51" t="s">
        <v>95</v>
      </c>
      <c r="C152" s="35">
        <v>4</v>
      </c>
      <c r="D152" s="55">
        <v>76.844499999999996</v>
      </c>
      <c r="E152" s="128">
        <v>3096</v>
      </c>
      <c r="F152" s="183">
        <v>2773148</v>
      </c>
      <c r="G152" s="41">
        <v>100</v>
      </c>
      <c r="H152" s="50">
        <f t="shared" si="23"/>
        <v>2773148</v>
      </c>
      <c r="I152" s="50">
        <f t="shared" si="22"/>
        <v>0</v>
      </c>
      <c r="J152" s="50">
        <f t="shared" si="24"/>
        <v>895.71963824289401</v>
      </c>
      <c r="K152" s="50">
        <f t="shared" si="25"/>
        <v>214.01195637392152</v>
      </c>
      <c r="L152" s="50">
        <f t="shared" si="26"/>
        <v>1025204.3233075611</v>
      </c>
      <c r="M152" s="50"/>
      <c r="N152" s="117">
        <f t="shared" si="27"/>
        <v>1025204.3233075611</v>
      </c>
      <c r="O152" s="33"/>
      <c r="Q152" s="120"/>
      <c r="R152" s="120"/>
    </row>
    <row r="153" spans="1:18" s="31" customFormat="1" x14ac:dyDescent="0.25">
      <c r="A153" s="35"/>
      <c r="B153" s="51" t="s">
        <v>96</v>
      </c>
      <c r="C153" s="35">
        <v>4</v>
      </c>
      <c r="D153" s="55">
        <v>38.180500000000002</v>
      </c>
      <c r="E153" s="128">
        <v>2213</v>
      </c>
      <c r="F153" s="183">
        <v>632125.69999999995</v>
      </c>
      <c r="G153" s="41">
        <v>100</v>
      </c>
      <c r="H153" s="50">
        <f t="shared" si="23"/>
        <v>632125.69999999995</v>
      </c>
      <c r="I153" s="50">
        <f t="shared" si="22"/>
        <v>0</v>
      </c>
      <c r="J153" s="50">
        <f t="shared" si="24"/>
        <v>285.64197921373699</v>
      </c>
      <c r="K153" s="50">
        <f t="shared" si="25"/>
        <v>824.0896154030786</v>
      </c>
      <c r="L153" s="50">
        <f t="shared" si="26"/>
        <v>1454021.159495166</v>
      </c>
      <c r="M153" s="50"/>
      <c r="N153" s="117">
        <f t="shared" si="27"/>
        <v>1454021.159495166</v>
      </c>
      <c r="O153" s="33"/>
      <c r="Q153" s="120"/>
      <c r="R153" s="120"/>
    </row>
    <row r="154" spans="1:18" s="31" customFormat="1" x14ac:dyDescent="0.25">
      <c r="A154" s="35"/>
      <c r="B154" s="51" t="s">
        <v>97</v>
      </c>
      <c r="C154" s="35">
        <v>4</v>
      </c>
      <c r="D154" s="55">
        <v>50.358499999999999</v>
      </c>
      <c r="E154" s="128">
        <v>3067</v>
      </c>
      <c r="F154" s="183">
        <v>1900871.3</v>
      </c>
      <c r="G154" s="41">
        <v>100</v>
      </c>
      <c r="H154" s="50">
        <f t="shared" si="23"/>
        <v>1900871.3</v>
      </c>
      <c r="I154" s="50">
        <f t="shared" si="22"/>
        <v>0</v>
      </c>
      <c r="J154" s="50">
        <f t="shared" si="24"/>
        <v>619.7819693511575</v>
      </c>
      <c r="K154" s="50">
        <f t="shared" si="25"/>
        <v>489.94962526565803</v>
      </c>
      <c r="L154" s="50">
        <f t="shared" si="26"/>
        <v>1237276.4056952703</v>
      </c>
      <c r="M154" s="50"/>
      <c r="N154" s="117">
        <f t="shared" si="27"/>
        <v>1237276.4056952703</v>
      </c>
      <c r="O154" s="33"/>
      <c r="Q154" s="120"/>
      <c r="R154" s="120"/>
    </row>
    <row r="155" spans="1:18" s="31" customFormat="1" x14ac:dyDescent="0.25">
      <c r="A155" s="35"/>
      <c r="B155" s="51" t="s">
        <v>98</v>
      </c>
      <c r="C155" s="35">
        <v>4</v>
      </c>
      <c r="D155" s="55">
        <v>109.09</v>
      </c>
      <c r="E155" s="128">
        <v>5584</v>
      </c>
      <c r="F155" s="183">
        <v>3282366.7</v>
      </c>
      <c r="G155" s="41">
        <v>100</v>
      </c>
      <c r="H155" s="50">
        <f t="shared" si="23"/>
        <v>3282366.7</v>
      </c>
      <c r="I155" s="50">
        <f t="shared" si="22"/>
        <v>0</v>
      </c>
      <c r="J155" s="50">
        <f t="shared" si="24"/>
        <v>587.8163861031519</v>
      </c>
      <c r="K155" s="50">
        <f t="shared" si="25"/>
        <v>521.91520851366363</v>
      </c>
      <c r="L155" s="50">
        <f t="shared" si="26"/>
        <v>1888327.8338884152</v>
      </c>
      <c r="M155" s="50"/>
      <c r="N155" s="117">
        <f t="shared" si="27"/>
        <v>1888327.8338884152</v>
      </c>
      <c r="O155" s="33"/>
      <c r="Q155" s="120"/>
      <c r="R155" s="120"/>
    </row>
    <row r="156" spans="1:18" s="31" customFormat="1" x14ac:dyDescent="0.25">
      <c r="A156" s="35"/>
      <c r="B156" s="51" t="s">
        <v>99</v>
      </c>
      <c r="C156" s="35">
        <v>4</v>
      </c>
      <c r="D156" s="55">
        <v>26.459899999999998</v>
      </c>
      <c r="E156" s="128">
        <v>1505</v>
      </c>
      <c r="F156" s="183">
        <v>292275.90000000002</v>
      </c>
      <c r="G156" s="41">
        <v>100</v>
      </c>
      <c r="H156" s="50">
        <f t="shared" si="23"/>
        <v>292275.90000000002</v>
      </c>
      <c r="I156" s="50">
        <f t="shared" si="22"/>
        <v>0</v>
      </c>
      <c r="J156" s="50">
        <f t="shared" si="24"/>
        <v>194.20325581395349</v>
      </c>
      <c r="K156" s="50">
        <f t="shared" si="25"/>
        <v>915.52833880286198</v>
      </c>
      <c r="L156" s="50">
        <f t="shared" si="26"/>
        <v>1408696.9735517302</v>
      </c>
      <c r="M156" s="50"/>
      <c r="N156" s="117">
        <f t="shared" si="27"/>
        <v>1408696.9735517302</v>
      </c>
      <c r="O156" s="33"/>
      <c r="Q156" s="120"/>
      <c r="R156" s="120"/>
    </row>
    <row r="157" spans="1:18" s="31" customFormat="1" x14ac:dyDescent="0.25">
      <c r="A157" s="35"/>
      <c r="B157" s="51" t="s">
        <v>745</v>
      </c>
      <c r="C157" s="35">
        <v>4</v>
      </c>
      <c r="D157" s="55">
        <v>17.317799999999998</v>
      </c>
      <c r="E157" s="128">
        <v>964</v>
      </c>
      <c r="F157" s="183">
        <v>353173.3</v>
      </c>
      <c r="G157" s="41">
        <v>100</v>
      </c>
      <c r="H157" s="50">
        <f t="shared" si="23"/>
        <v>353173.3</v>
      </c>
      <c r="I157" s="50">
        <f t="shared" si="22"/>
        <v>0</v>
      </c>
      <c r="J157" s="50">
        <f t="shared" si="24"/>
        <v>366.36234439834021</v>
      </c>
      <c r="K157" s="50">
        <f t="shared" si="25"/>
        <v>743.36925021847537</v>
      </c>
      <c r="L157" s="50">
        <f t="shared" si="26"/>
        <v>1088503.8042518194</v>
      </c>
      <c r="M157" s="50"/>
      <c r="N157" s="117">
        <f t="shared" si="27"/>
        <v>1088503.8042518194</v>
      </c>
      <c r="O157" s="33"/>
      <c r="Q157" s="120"/>
      <c r="R157" s="120"/>
    </row>
    <row r="158" spans="1:18" s="31" customFormat="1" x14ac:dyDescent="0.25">
      <c r="A158" s="35"/>
      <c r="B158" s="51" t="s">
        <v>100</v>
      </c>
      <c r="C158" s="35">
        <v>4</v>
      </c>
      <c r="D158" s="55">
        <v>34.703099999999999</v>
      </c>
      <c r="E158" s="128">
        <v>1888</v>
      </c>
      <c r="F158" s="183">
        <v>436893.1</v>
      </c>
      <c r="G158" s="41">
        <v>100</v>
      </c>
      <c r="H158" s="50">
        <f t="shared" si="23"/>
        <v>436893.1</v>
      </c>
      <c r="I158" s="50">
        <f t="shared" si="22"/>
        <v>0</v>
      </c>
      <c r="J158" s="50">
        <f t="shared" si="24"/>
        <v>231.40524364406778</v>
      </c>
      <c r="K158" s="50">
        <f t="shared" si="25"/>
        <v>878.32635097274772</v>
      </c>
      <c r="L158" s="50">
        <f t="shared" si="26"/>
        <v>1455427.6886926326</v>
      </c>
      <c r="M158" s="50"/>
      <c r="N158" s="117">
        <f t="shared" si="27"/>
        <v>1455427.6886926326</v>
      </c>
      <c r="O158" s="33"/>
      <c r="Q158" s="120"/>
      <c r="R158" s="120"/>
    </row>
    <row r="159" spans="1:18" s="31" customFormat="1" x14ac:dyDescent="0.25">
      <c r="A159" s="35"/>
      <c r="B159" s="51" t="s">
        <v>101</v>
      </c>
      <c r="C159" s="35">
        <v>4</v>
      </c>
      <c r="D159" s="55">
        <v>43.419999999999995</v>
      </c>
      <c r="E159" s="128">
        <v>2745</v>
      </c>
      <c r="F159" s="183">
        <v>757177.7</v>
      </c>
      <c r="G159" s="41">
        <v>100</v>
      </c>
      <c r="H159" s="50">
        <f t="shared" si="23"/>
        <v>757177.7</v>
      </c>
      <c r="I159" s="50">
        <f t="shared" si="22"/>
        <v>0</v>
      </c>
      <c r="J159" s="50">
        <f t="shared" si="24"/>
        <v>275.83887067395261</v>
      </c>
      <c r="K159" s="50">
        <f t="shared" si="25"/>
        <v>833.89272394286286</v>
      </c>
      <c r="L159" s="50">
        <f t="shared" si="26"/>
        <v>1565872.4480761103</v>
      </c>
      <c r="M159" s="50"/>
      <c r="N159" s="117">
        <f t="shared" si="27"/>
        <v>1565872.4480761103</v>
      </c>
      <c r="O159" s="33"/>
      <c r="Q159" s="120"/>
      <c r="R159" s="120"/>
    </row>
    <row r="160" spans="1:18" s="31" customFormat="1" x14ac:dyDescent="0.25">
      <c r="A160" s="35"/>
      <c r="B160" s="51" t="s">
        <v>102</v>
      </c>
      <c r="C160" s="35">
        <v>4</v>
      </c>
      <c r="D160" s="55">
        <v>49.62</v>
      </c>
      <c r="E160" s="128">
        <v>2952</v>
      </c>
      <c r="F160" s="183">
        <v>744614.6</v>
      </c>
      <c r="G160" s="41">
        <v>100</v>
      </c>
      <c r="H160" s="50">
        <f t="shared" si="23"/>
        <v>744614.6</v>
      </c>
      <c r="I160" s="50">
        <f t="shared" si="22"/>
        <v>0</v>
      </c>
      <c r="J160" s="50">
        <f t="shared" si="24"/>
        <v>252.24071815718156</v>
      </c>
      <c r="K160" s="50">
        <f t="shared" si="25"/>
        <v>857.49087645963391</v>
      </c>
      <c r="L160" s="50">
        <f t="shared" si="26"/>
        <v>1649692.8965400793</v>
      </c>
      <c r="M160" s="50"/>
      <c r="N160" s="117">
        <f t="shared" si="27"/>
        <v>1649692.8965400793</v>
      </c>
      <c r="O160" s="33"/>
      <c r="Q160" s="120"/>
      <c r="R160" s="120"/>
    </row>
    <row r="161" spans="1:18" s="31" customFormat="1" x14ac:dyDescent="0.25">
      <c r="A161" s="35"/>
      <c r="B161" s="51" t="s">
        <v>103</v>
      </c>
      <c r="C161" s="35">
        <v>4</v>
      </c>
      <c r="D161" s="55">
        <v>35.459099999999999</v>
      </c>
      <c r="E161" s="128">
        <v>2117</v>
      </c>
      <c r="F161" s="183">
        <v>2306124</v>
      </c>
      <c r="G161" s="41">
        <v>100</v>
      </c>
      <c r="H161" s="50">
        <f t="shared" si="23"/>
        <v>2306124</v>
      </c>
      <c r="I161" s="50">
        <f t="shared" si="22"/>
        <v>0</v>
      </c>
      <c r="J161" s="50">
        <f t="shared" si="24"/>
        <v>1089.3358526216343</v>
      </c>
      <c r="K161" s="50">
        <f t="shared" si="25"/>
        <v>20.395741995181197</v>
      </c>
      <c r="L161" s="50">
        <f t="shared" si="26"/>
        <v>482940.97534982767</v>
      </c>
      <c r="M161" s="50"/>
      <c r="N161" s="117">
        <f t="shared" si="27"/>
        <v>482940.97534982767</v>
      </c>
      <c r="O161" s="33"/>
      <c r="Q161" s="120"/>
      <c r="R161" s="120"/>
    </row>
    <row r="162" spans="1:18" s="31" customFormat="1" x14ac:dyDescent="0.25">
      <c r="A162" s="35"/>
      <c r="B162" s="51"/>
      <c r="C162" s="35"/>
      <c r="D162" s="55">
        <v>0</v>
      </c>
      <c r="E162" s="130"/>
      <c r="F162" s="32"/>
      <c r="G162" s="41"/>
      <c r="H162" s="42"/>
      <c r="I162" s="42"/>
      <c r="J162" s="32"/>
      <c r="K162" s="50"/>
      <c r="L162" s="50"/>
      <c r="M162" s="50"/>
      <c r="N162" s="117"/>
      <c r="O162" s="33"/>
      <c r="Q162" s="120"/>
      <c r="R162" s="120"/>
    </row>
    <row r="163" spans="1:18" s="31" customFormat="1" x14ac:dyDescent="0.25">
      <c r="A163" s="30" t="s">
        <v>104</v>
      </c>
      <c r="B163" s="43" t="s">
        <v>2</v>
      </c>
      <c r="C163" s="44"/>
      <c r="D163" s="3">
        <v>867.85669999999993</v>
      </c>
      <c r="E163" s="131">
        <f>E164</f>
        <v>55901</v>
      </c>
      <c r="F163" s="37"/>
      <c r="G163" s="41"/>
      <c r="H163" s="37">
        <f>H165</f>
        <v>3474796.2</v>
      </c>
      <c r="I163" s="37">
        <f>I165</f>
        <v>-3474796.2</v>
      </c>
      <c r="J163" s="37"/>
      <c r="K163" s="50"/>
      <c r="L163" s="50"/>
      <c r="M163" s="46">
        <f>M165</f>
        <v>39272308.18887873</v>
      </c>
      <c r="N163" s="115">
        <f t="shared" si="27"/>
        <v>39272308.18887873</v>
      </c>
      <c r="O163" s="33"/>
      <c r="Q163" s="120"/>
      <c r="R163" s="120"/>
    </row>
    <row r="164" spans="1:18" s="31" customFormat="1" x14ac:dyDescent="0.25">
      <c r="A164" s="30" t="s">
        <v>104</v>
      </c>
      <c r="B164" s="43" t="s">
        <v>3</v>
      </c>
      <c r="C164" s="44"/>
      <c r="D164" s="3">
        <v>867.85669999999993</v>
      </c>
      <c r="E164" s="131">
        <f>SUM(E166:E192)</f>
        <v>55901</v>
      </c>
      <c r="F164" s="37">
        <f>SUM(F166:F192)</f>
        <v>34735727.700000003</v>
      </c>
      <c r="G164" s="41"/>
      <c r="H164" s="37">
        <f>SUM(H166:H192)</f>
        <v>27786135.300000001</v>
      </c>
      <c r="I164" s="37">
        <f>SUM(I166:I192)</f>
        <v>6949592.4000000004</v>
      </c>
      <c r="J164" s="37"/>
      <c r="K164" s="50"/>
      <c r="L164" s="37">
        <f>SUM(L166:L192)</f>
        <v>33241559.283331089</v>
      </c>
      <c r="M164" s="50"/>
      <c r="N164" s="115">
        <f t="shared" si="27"/>
        <v>33241559.283331089</v>
      </c>
      <c r="O164" s="33"/>
      <c r="Q164" s="120"/>
      <c r="R164" s="120"/>
    </row>
    <row r="165" spans="1:18" s="31" customFormat="1" x14ac:dyDescent="0.25">
      <c r="A165" s="35"/>
      <c r="B165" s="51" t="s">
        <v>26</v>
      </c>
      <c r="C165" s="35">
        <v>2</v>
      </c>
      <c r="D165" s="55">
        <v>0</v>
      </c>
      <c r="E165" s="132"/>
      <c r="F165" s="50"/>
      <c r="G165" s="41">
        <v>25</v>
      </c>
      <c r="H165" s="50">
        <f>F169*G165/100</f>
        <v>3474796.2</v>
      </c>
      <c r="I165" s="50">
        <f t="shared" ref="I165:I192" si="28">F165-H165</f>
        <v>-3474796.2</v>
      </c>
      <c r="J165" s="50"/>
      <c r="K165" s="50"/>
      <c r="L165" s="50"/>
      <c r="M165" s="50">
        <f>($L$7*$L$8*E163/$L$10)+($L$7*$L$9*D163/$L$11)</f>
        <v>39272308.18887873</v>
      </c>
      <c r="N165" s="117">
        <f t="shared" si="27"/>
        <v>39272308.18887873</v>
      </c>
      <c r="O165" s="33"/>
      <c r="Q165" s="120"/>
      <c r="R165" s="120"/>
    </row>
    <row r="166" spans="1:18" s="31" customFormat="1" x14ac:dyDescent="0.25">
      <c r="A166" s="35"/>
      <c r="B166" s="51" t="s">
        <v>105</v>
      </c>
      <c r="C166" s="35">
        <v>4</v>
      </c>
      <c r="D166" s="55">
        <v>26.908499999999997</v>
      </c>
      <c r="E166" s="128">
        <v>1475</v>
      </c>
      <c r="F166" s="184">
        <v>565315.6</v>
      </c>
      <c r="G166" s="41">
        <v>100</v>
      </c>
      <c r="H166" s="50">
        <f t="shared" ref="H166:H192" si="29">F166*G166/100</f>
        <v>565315.6</v>
      </c>
      <c r="I166" s="50">
        <f t="shared" si="28"/>
        <v>0</v>
      </c>
      <c r="J166" s="50">
        <f t="shared" ref="J166:J192" si="30">F166/E166</f>
        <v>383.26481355932202</v>
      </c>
      <c r="K166" s="50">
        <f t="shared" ref="K166:K192" si="31">$J$11*$J$19-J166</f>
        <v>726.46678105749356</v>
      </c>
      <c r="L166" s="50">
        <f t="shared" ref="L166:L192" si="32">IF(K166&gt;0,$J$7*$J$8*(K166/$K$19),0)+$J$7*$J$9*(E166/$E$19)+$J$7*$J$10*(D166/$D$19)</f>
        <v>1183612.6032684138</v>
      </c>
      <c r="M166" s="50"/>
      <c r="N166" s="117">
        <f t="shared" si="27"/>
        <v>1183612.6032684138</v>
      </c>
      <c r="O166" s="33"/>
      <c r="Q166" s="120"/>
      <c r="R166" s="120"/>
    </row>
    <row r="167" spans="1:18" s="31" customFormat="1" x14ac:dyDescent="0.25">
      <c r="A167" s="35"/>
      <c r="B167" s="51" t="s">
        <v>149</v>
      </c>
      <c r="C167" s="35">
        <v>4</v>
      </c>
      <c r="D167" s="55">
        <v>43.430900000000001</v>
      </c>
      <c r="E167" s="128">
        <v>3004</v>
      </c>
      <c r="F167" s="184">
        <v>1719495.4</v>
      </c>
      <c r="G167" s="41">
        <v>100</v>
      </c>
      <c r="H167" s="50">
        <f t="shared" si="29"/>
        <v>1719495.4</v>
      </c>
      <c r="I167" s="50">
        <f t="shared" si="28"/>
        <v>0</v>
      </c>
      <c r="J167" s="50">
        <f t="shared" si="30"/>
        <v>572.40193075898799</v>
      </c>
      <c r="K167" s="50">
        <f t="shared" si="31"/>
        <v>537.32966385782754</v>
      </c>
      <c r="L167" s="50">
        <f t="shared" si="32"/>
        <v>1255353.6234028286</v>
      </c>
      <c r="M167" s="50"/>
      <c r="N167" s="117">
        <f t="shared" si="27"/>
        <v>1255353.6234028286</v>
      </c>
      <c r="O167" s="33"/>
      <c r="Q167" s="120"/>
      <c r="R167" s="120"/>
    </row>
    <row r="168" spans="1:18" s="31" customFormat="1" x14ac:dyDescent="0.25">
      <c r="A168" s="35"/>
      <c r="B168" s="51" t="s">
        <v>106</v>
      </c>
      <c r="C168" s="35">
        <v>4</v>
      </c>
      <c r="D168" s="55">
        <v>26.584299999999995</v>
      </c>
      <c r="E168" s="128">
        <v>3253</v>
      </c>
      <c r="F168" s="184">
        <v>1131039.7</v>
      </c>
      <c r="G168" s="41">
        <v>100</v>
      </c>
      <c r="H168" s="50">
        <f t="shared" si="29"/>
        <v>1131039.7</v>
      </c>
      <c r="I168" s="50">
        <f t="shared" si="28"/>
        <v>0</v>
      </c>
      <c r="J168" s="50">
        <f t="shared" si="30"/>
        <v>347.69126959729476</v>
      </c>
      <c r="K168" s="50">
        <f t="shared" si="31"/>
        <v>762.04032501952076</v>
      </c>
      <c r="L168" s="50">
        <f t="shared" si="32"/>
        <v>1487793.6999123914</v>
      </c>
      <c r="M168" s="50"/>
      <c r="N168" s="117">
        <f t="shared" si="27"/>
        <v>1487793.6999123914</v>
      </c>
      <c r="O168" s="33"/>
      <c r="Q168" s="120"/>
      <c r="R168" s="120"/>
    </row>
    <row r="169" spans="1:18" s="31" customFormat="1" x14ac:dyDescent="0.25">
      <c r="A169" s="35"/>
      <c r="B169" s="51" t="s">
        <v>858</v>
      </c>
      <c r="C169" s="35">
        <v>3</v>
      </c>
      <c r="D169" s="55">
        <v>2.4799000000000002</v>
      </c>
      <c r="E169" s="128">
        <v>4881</v>
      </c>
      <c r="F169" s="184">
        <v>13899184.800000001</v>
      </c>
      <c r="G169" s="41">
        <v>50</v>
      </c>
      <c r="H169" s="50">
        <f t="shared" si="29"/>
        <v>6949592.4000000004</v>
      </c>
      <c r="I169" s="50">
        <f t="shared" si="28"/>
        <v>6949592.4000000004</v>
      </c>
      <c r="J169" s="50">
        <f t="shared" si="30"/>
        <v>2847.6100799016594</v>
      </c>
      <c r="K169" s="50">
        <f t="shared" si="31"/>
        <v>-1737.8784852848439</v>
      </c>
      <c r="L169" s="50">
        <f t="shared" si="32"/>
        <v>733912.36039153638</v>
      </c>
      <c r="M169" s="50"/>
      <c r="N169" s="117">
        <f t="shared" si="27"/>
        <v>733912.36039153638</v>
      </c>
      <c r="O169" s="33"/>
      <c r="Q169" s="120"/>
      <c r="R169" s="120"/>
    </row>
    <row r="170" spans="1:18" s="31" customFormat="1" x14ac:dyDescent="0.25">
      <c r="A170" s="35"/>
      <c r="B170" s="51" t="s">
        <v>107</v>
      </c>
      <c r="C170" s="35">
        <v>4</v>
      </c>
      <c r="D170" s="55">
        <v>32.512800000000006</v>
      </c>
      <c r="E170" s="128">
        <v>1800</v>
      </c>
      <c r="F170" s="184">
        <v>665990.40000000002</v>
      </c>
      <c r="G170" s="41">
        <v>100</v>
      </c>
      <c r="H170" s="50">
        <f t="shared" si="29"/>
        <v>665990.40000000002</v>
      </c>
      <c r="I170" s="50">
        <f t="shared" si="28"/>
        <v>0</v>
      </c>
      <c r="J170" s="50">
        <f t="shared" si="30"/>
        <v>369.99466666666666</v>
      </c>
      <c r="K170" s="50">
        <f t="shared" si="31"/>
        <v>739.73692795014881</v>
      </c>
      <c r="L170" s="50">
        <f t="shared" si="32"/>
        <v>1270341.0060578829</v>
      </c>
      <c r="M170" s="50"/>
      <c r="N170" s="117">
        <f t="shared" si="27"/>
        <v>1270341.0060578829</v>
      </c>
      <c r="O170" s="33"/>
      <c r="Q170" s="120"/>
      <c r="R170" s="120"/>
    </row>
    <row r="171" spans="1:18" s="31" customFormat="1" x14ac:dyDescent="0.25">
      <c r="A171" s="35"/>
      <c r="B171" s="51" t="s">
        <v>746</v>
      </c>
      <c r="C171" s="35">
        <v>4</v>
      </c>
      <c r="D171" s="55">
        <v>24.204699999999999</v>
      </c>
      <c r="E171" s="128">
        <v>1208</v>
      </c>
      <c r="F171" s="184">
        <v>320954.2</v>
      </c>
      <c r="G171" s="41">
        <v>100</v>
      </c>
      <c r="H171" s="50">
        <f t="shared" si="29"/>
        <v>320954.2</v>
      </c>
      <c r="I171" s="50">
        <f t="shared" si="28"/>
        <v>0</v>
      </c>
      <c r="J171" s="50">
        <f t="shared" si="30"/>
        <v>265.69056291390729</v>
      </c>
      <c r="K171" s="50">
        <f t="shared" si="31"/>
        <v>844.04103170290819</v>
      </c>
      <c r="L171" s="50">
        <f t="shared" si="32"/>
        <v>1271313.421840329</v>
      </c>
      <c r="M171" s="50"/>
      <c r="N171" s="117">
        <f t="shared" si="27"/>
        <v>1271313.421840329</v>
      </c>
      <c r="O171" s="33"/>
      <c r="Q171" s="120"/>
      <c r="R171" s="120"/>
    </row>
    <row r="172" spans="1:18" s="31" customFormat="1" x14ac:dyDescent="0.25">
      <c r="A172" s="35"/>
      <c r="B172" s="51" t="s">
        <v>108</v>
      </c>
      <c r="C172" s="35">
        <v>4</v>
      </c>
      <c r="D172" s="55">
        <v>34.141199999999998</v>
      </c>
      <c r="E172" s="128">
        <v>2093</v>
      </c>
      <c r="F172" s="184">
        <v>690798.8</v>
      </c>
      <c r="G172" s="41">
        <v>100</v>
      </c>
      <c r="H172" s="50">
        <f t="shared" si="29"/>
        <v>690798.8</v>
      </c>
      <c r="I172" s="50">
        <f t="shared" si="28"/>
        <v>0</v>
      </c>
      <c r="J172" s="50">
        <f t="shared" si="30"/>
        <v>330.05198279980891</v>
      </c>
      <c r="K172" s="50">
        <f t="shared" si="31"/>
        <v>779.67961181700662</v>
      </c>
      <c r="L172" s="50">
        <f t="shared" si="32"/>
        <v>1367448.9729122203</v>
      </c>
      <c r="M172" s="50"/>
      <c r="N172" s="117">
        <f t="shared" si="27"/>
        <v>1367448.9729122203</v>
      </c>
      <c r="O172" s="33"/>
      <c r="Q172" s="120"/>
      <c r="R172" s="120"/>
    </row>
    <row r="173" spans="1:18" s="31" customFormat="1" x14ac:dyDescent="0.25">
      <c r="A173" s="35"/>
      <c r="B173" s="51" t="s">
        <v>747</v>
      </c>
      <c r="C173" s="35">
        <v>4</v>
      </c>
      <c r="D173" s="55">
        <v>13.6663</v>
      </c>
      <c r="E173" s="128">
        <v>626</v>
      </c>
      <c r="F173" s="184">
        <v>263699.7</v>
      </c>
      <c r="G173" s="41">
        <v>100</v>
      </c>
      <c r="H173" s="50">
        <f t="shared" si="29"/>
        <v>263699.7</v>
      </c>
      <c r="I173" s="50">
        <f t="shared" si="28"/>
        <v>0</v>
      </c>
      <c r="J173" s="50">
        <f t="shared" si="30"/>
        <v>421.24552715654954</v>
      </c>
      <c r="K173" s="50">
        <f t="shared" si="31"/>
        <v>688.48606746026599</v>
      </c>
      <c r="L173" s="50">
        <f t="shared" si="32"/>
        <v>958868.09325563652</v>
      </c>
      <c r="M173" s="50"/>
      <c r="N173" s="117">
        <f t="shared" si="27"/>
        <v>958868.09325563652</v>
      </c>
      <c r="O173" s="33"/>
      <c r="Q173" s="120"/>
      <c r="R173" s="120"/>
    </row>
    <row r="174" spans="1:18" s="31" customFormat="1" x14ac:dyDescent="0.25">
      <c r="A174" s="35"/>
      <c r="B174" s="51" t="s">
        <v>109</v>
      </c>
      <c r="C174" s="35">
        <v>4</v>
      </c>
      <c r="D174" s="55">
        <v>47.553799999999995</v>
      </c>
      <c r="E174" s="128">
        <v>2950</v>
      </c>
      <c r="F174" s="184">
        <v>1559557.4</v>
      </c>
      <c r="G174" s="41">
        <v>100</v>
      </c>
      <c r="H174" s="50">
        <f t="shared" si="29"/>
        <v>1559557.4</v>
      </c>
      <c r="I174" s="50">
        <f t="shared" si="28"/>
        <v>0</v>
      </c>
      <c r="J174" s="50">
        <f t="shared" si="30"/>
        <v>528.66352542372874</v>
      </c>
      <c r="K174" s="50">
        <f t="shared" si="31"/>
        <v>581.06806919308679</v>
      </c>
      <c r="L174" s="50">
        <f t="shared" si="32"/>
        <v>1315676.1976347503</v>
      </c>
      <c r="M174" s="50"/>
      <c r="N174" s="117">
        <f t="shared" si="27"/>
        <v>1315676.1976347503</v>
      </c>
      <c r="O174" s="33"/>
      <c r="Q174" s="120"/>
      <c r="R174" s="120"/>
    </row>
    <row r="175" spans="1:18" s="31" customFormat="1" x14ac:dyDescent="0.25">
      <c r="A175" s="35"/>
      <c r="B175" s="51" t="s">
        <v>110</v>
      </c>
      <c r="C175" s="35">
        <v>4</v>
      </c>
      <c r="D175" s="55">
        <v>45.8063</v>
      </c>
      <c r="E175" s="128">
        <v>2254</v>
      </c>
      <c r="F175" s="184">
        <v>451306</v>
      </c>
      <c r="G175" s="41">
        <v>100</v>
      </c>
      <c r="H175" s="50">
        <f t="shared" si="29"/>
        <v>451306</v>
      </c>
      <c r="I175" s="50">
        <f t="shared" si="28"/>
        <v>0</v>
      </c>
      <c r="J175" s="50">
        <f t="shared" si="30"/>
        <v>200.22448979591837</v>
      </c>
      <c r="K175" s="50">
        <f t="shared" si="31"/>
        <v>909.50710482089721</v>
      </c>
      <c r="L175" s="50">
        <f t="shared" si="32"/>
        <v>1591801.495678643</v>
      </c>
      <c r="M175" s="50"/>
      <c r="N175" s="117">
        <f t="shared" si="27"/>
        <v>1591801.495678643</v>
      </c>
      <c r="O175" s="33"/>
      <c r="Q175" s="120"/>
      <c r="R175" s="120"/>
    </row>
    <row r="176" spans="1:18" s="31" customFormat="1" x14ac:dyDescent="0.25">
      <c r="A176" s="35"/>
      <c r="B176" s="51" t="s">
        <v>111</v>
      </c>
      <c r="C176" s="35">
        <v>4</v>
      </c>
      <c r="D176" s="55">
        <v>48.502000000000002</v>
      </c>
      <c r="E176" s="128">
        <v>3198</v>
      </c>
      <c r="F176" s="184">
        <v>1106129.2</v>
      </c>
      <c r="G176" s="41">
        <v>100</v>
      </c>
      <c r="H176" s="50">
        <f t="shared" si="29"/>
        <v>1106129.2</v>
      </c>
      <c r="I176" s="50">
        <f t="shared" si="28"/>
        <v>0</v>
      </c>
      <c r="J176" s="50">
        <f t="shared" si="30"/>
        <v>345.88155096935583</v>
      </c>
      <c r="K176" s="50">
        <f t="shared" si="31"/>
        <v>763.85004364745964</v>
      </c>
      <c r="L176" s="50">
        <f t="shared" si="32"/>
        <v>1571409.8677419533</v>
      </c>
      <c r="M176" s="50"/>
      <c r="N176" s="117">
        <f t="shared" si="27"/>
        <v>1571409.8677419533</v>
      </c>
      <c r="O176" s="33"/>
      <c r="Q176" s="120"/>
      <c r="R176" s="120"/>
    </row>
    <row r="177" spans="1:18" s="31" customFormat="1" x14ac:dyDescent="0.25">
      <c r="A177" s="35"/>
      <c r="B177" s="51" t="s">
        <v>748</v>
      </c>
      <c r="C177" s="35">
        <v>4</v>
      </c>
      <c r="D177" s="55">
        <v>18.323800000000002</v>
      </c>
      <c r="E177" s="128">
        <v>951</v>
      </c>
      <c r="F177" s="184">
        <v>705858.6</v>
      </c>
      <c r="G177" s="41">
        <v>100</v>
      </c>
      <c r="H177" s="50">
        <f t="shared" si="29"/>
        <v>705858.6</v>
      </c>
      <c r="I177" s="50">
        <f t="shared" si="28"/>
        <v>0</v>
      </c>
      <c r="J177" s="50">
        <f t="shared" si="30"/>
        <v>742.2277602523659</v>
      </c>
      <c r="K177" s="50">
        <f t="shared" si="31"/>
        <v>367.50383436444963</v>
      </c>
      <c r="L177" s="50">
        <f t="shared" si="32"/>
        <v>648406.01229292341</v>
      </c>
      <c r="M177" s="50"/>
      <c r="N177" s="117">
        <f t="shared" si="27"/>
        <v>648406.01229292341</v>
      </c>
      <c r="O177" s="33"/>
      <c r="Q177" s="120"/>
      <c r="R177" s="120"/>
    </row>
    <row r="178" spans="1:18" s="31" customFormat="1" x14ac:dyDescent="0.25">
      <c r="A178" s="35"/>
      <c r="B178" s="51" t="s">
        <v>112</v>
      </c>
      <c r="C178" s="35">
        <v>4</v>
      </c>
      <c r="D178" s="55">
        <v>37.853900000000003</v>
      </c>
      <c r="E178" s="128">
        <v>1798</v>
      </c>
      <c r="F178" s="184">
        <v>625327.80000000005</v>
      </c>
      <c r="G178" s="41">
        <v>100</v>
      </c>
      <c r="H178" s="50">
        <f t="shared" si="29"/>
        <v>625327.80000000005</v>
      </c>
      <c r="I178" s="50">
        <f t="shared" si="28"/>
        <v>0</v>
      </c>
      <c r="J178" s="50">
        <f t="shared" si="30"/>
        <v>347.7907675194661</v>
      </c>
      <c r="K178" s="50">
        <f t="shared" si="31"/>
        <v>761.94082709734948</v>
      </c>
      <c r="L178" s="50">
        <f t="shared" si="32"/>
        <v>1318016.8042500406</v>
      </c>
      <c r="M178" s="50"/>
      <c r="N178" s="117">
        <f t="shared" si="27"/>
        <v>1318016.8042500406</v>
      </c>
      <c r="O178" s="33"/>
      <c r="Q178" s="120"/>
      <c r="R178" s="120"/>
    </row>
    <row r="179" spans="1:18" s="31" customFormat="1" x14ac:dyDescent="0.25">
      <c r="A179" s="35"/>
      <c r="B179" s="51" t="s">
        <v>113</v>
      </c>
      <c r="C179" s="35">
        <v>4</v>
      </c>
      <c r="D179" s="55">
        <v>68.959999999999994</v>
      </c>
      <c r="E179" s="128">
        <v>4162</v>
      </c>
      <c r="F179" s="184">
        <v>1449315.6</v>
      </c>
      <c r="G179" s="41">
        <v>100</v>
      </c>
      <c r="H179" s="50">
        <f t="shared" si="29"/>
        <v>1449315.6</v>
      </c>
      <c r="I179" s="50">
        <f t="shared" si="28"/>
        <v>0</v>
      </c>
      <c r="J179" s="50">
        <f t="shared" si="30"/>
        <v>348.2257568476694</v>
      </c>
      <c r="K179" s="50">
        <f t="shared" si="31"/>
        <v>761.50583776914618</v>
      </c>
      <c r="L179" s="50">
        <f t="shared" si="32"/>
        <v>1795268.4320038122</v>
      </c>
      <c r="M179" s="50"/>
      <c r="N179" s="117">
        <f t="shared" si="27"/>
        <v>1795268.4320038122</v>
      </c>
      <c r="O179" s="33"/>
      <c r="Q179" s="120"/>
      <c r="R179" s="120"/>
    </row>
    <row r="180" spans="1:18" s="31" customFormat="1" x14ac:dyDescent="0.25">
      <c r="A180" s="35"/>
      <c r="B180" s="51" t="s">
        <v>749</v>
      </c>
      <c r="C180" s="35">
        <v>4</v>
      </c>
      <c r="D180" s="55">
        <v>23.719200000000001</v>
      </c>
      <c r="E180" s="128">
        <v>989</v>
      </c>
      <c r="F180" s="184">
        <v>299720.59999999998</v>
      </c>
      <c r="G180" s="41">
        <v>100</v>
      </c>
      <c r="H180" s="50">
        <f t="shared" si="29"/>
        <v>299720.59999999998</v>
      </c>
      <c r="I180" s="50">
        <f t="shared" si="28"/>
        <v>0</v>
      </c>
      <c r="J180" s="50">
        <f t="shared" si="30"/>
        <v>303.05419615773508</v>
      </c>
      <c r="K180" s="50">
        <f t="shared" si="31"/>
        <v>806.67739845908045</v>
      </c>
      <c r="L180" s="50">
        <f t="shared" si="32"/>
        <v>1192887.597413488</v>
      </c>
      <c r="M180" s="50"/>
      <c r="N180" s="117">
        <f t="shared" si="27"/>
        <v>1192887.597413488</v>
      </c>
      <c r="O180" s="33"/>
      <c r="Q180" s="120"/>
      <c r="R180" s="120"/>
    </row>
    <row r="181" spans="1:18" s="31" customFormat="1" x14ac:dyDescent="0.25">
      <c r="A181" s="35"/>
      <c r="B181" s="51" t="s">
        <v>114</v>
      </c>
      <c r="C181" s="35">
        <v>4</v>
      </c>
      <c r="D181" s="55">
        <v>39.612299999999998</v>
      </c>
      <c r="E181" s="128">
        <v>2625</v>
      </c>
      <c r="F181" s="184">
        <v>823533.8</v>
      </c>
      <c r="G181" s="41">
        <v>100</v>
      </c>
      <c r="H181" s="50">
        <f t="shared" si="29"/>
        <v>823533.8</v>
      </c>
      <c r="I181" s="50">
        <f t="shared" si="28"/>
        <v>0</v>
      </c>
      <c r="J181" s="50">
        <f t="shared" si="30"/>
        <v>313.72716190476194</v>
      </c>
      <c r="K181" s="50">
        <f t="shared" si="31"/>
        <v>796.00443271205359</v>
      </c>
      <c r="L181" s="50">
        <f t="shared" si="32"/>
        <v>1487921.6573589083</v>
      </c>
      <c r="M181" s="50"/>
      <c r="N181" s="117">
        <f t="shared" si="27"/>
        <v>1487921.6573589083</v>
      </c>
      <c r="O181" s="33"/>
      <c r="Q181" s="120"/>
      <c r="R181" s="120"/>
    </row>
    <row r="182" spans="1:18" s="31" customFormat="1" x14ac:dyDescent="0.25">
      <c r="A182" s="35"/>
      <c r="B182" s="51" t="s">
        <v>115</v>
      </c>
      <c r="C182" s="35">
        <v>4</v>
      </c>
      <c r="D182" s="55">
        <v>14.54</v>
      </c>
      <c r="E182" s="128">
        <v>1506</v>
      </c>
      <c r="F182" s="184">
        <v>532914.9</v>
      </c>
      <c r="G182" s="41">
        <v>100</v>
      </c>
      <c r="H182" s="50">
        <f t="shared" si="29"/>
        <v>532914.9</v>
      </c>
      <c r="I182" s="50">
        <f t="shared" si="28"/>
        <v>0</v>
      </c>
      <c r="J182" s="50">
        <f t="shared" si="30"/>
        <v>353.86115537848605</v>
      </c>
      <c r="K182" s="50">
        <f t="shared" si="31"/>
        <v>755.87043923832948</v>
      </c>
      <c r="L182" s="50">
        <f t="shared" si="32"/>
        <v>1172222.4528754025</v>
      </c>
      <c r="M182" s="50"/>
      <c r="N182" s="117">
        <f t="shared" si="27"/>
        <v>1172222.4528754025</v>
      </c>
      <c r="O182" s="33"/>
      <c r="Q182" s="120"/>
      <c r="R182" s="120"/>
    </row>
    <row r="183" spans="1:18" s="31" customFormat="1" x14ac:dyDescent="0.25">
      <c r="A183" s="35"/>
      <c r="B183" s="51" t="s">
        <v>116</v>
      </c>
      <c r="C183" s="35">
        <v>4</v>
      </c>
      <c r="D183" s="55">
        <v>48.664899999999996</v>
      </c>
      <c r="E183" s="128">
        <v>2896</v>
      </c>
      <c r="F183" s="184">
        <v>2617783.5</v>
      </c>
      <c r="G183" s="41">
        <v>100</v>
      </c>
      <c r="H183" s="50">
        <f t="shared" si="29"/>
        <v>2617783.5</v>
      </c>
      <c r="I183" s="50">
        <f t="shared" si="28"/>
        <v>0</v>
      </c>
      <c r="J183" s="50">
        <f t="shared" si="30"/>
        <v>903.93076657458562</v>
      </c>
      <c r="K183" s="50">
        <f t="shared" si="31"/>
        <v>205.80082804222991</v>
      </c>
      <c r="L183" s="50">
        <f t="shared" si="32"/>
        <v>870632.53104673477</v>
      </c>
      <c r="M183" s="50"/>
      <c r="N183" s="117">
        <f t="shared" si="27"/>
        <v>870632.53104673477</v>
      </c>
      <c r="O183" s="33"/>
      <c r="Q183" s="120"/>
      <c r="R183" s="120"/>
    </row>
    <row r="184" spans="1:18" s="31" customFormat="1" x14ac:dyDescent="0.25">
      <c r="A184" s="35"/>
      <c r="B184" s="51" t="s">
        <v>117</v>
      </c>
      <c r="C184" s="35">
        <v>4</v>
      </c>
      <c r="D184" s="55">
        <v>32.5428</v>
      </c>
      <c r="E184" s="128">
        <v>1502</v>
      </c>
      <c r="F184" s="184">
        <v>548031.4</v>
      </c>
      <c r="G184" s="41">
        <v>100</v>
      </c>
      <c r="H184" s="50">
        <f t="shared" si="29"/>
        <v>548031.4</v>
      </c>
      <c r="I184" s="50">
        <f t="shared" si="28"/>
        <v>0</v>
      </c>
      <c r="J184" s="50">
        <f t="shared" si="30"/>
        <v>364.86777629826901</v>
      </c>
      <c r="K184" s="50">
        <f t="shared" si="31"/>
        <v>744.86381831854646</v>
      </c>
      <c r="L184" s="50">
        <f t="shared" si="32"/>
        <v>1232308.2105621372</v>
      </c>
      <c r="M184" s="50"/>
      <c r="N184" s="117">
        <f t="shared" si="27"/>
        <v>1232308.2105621372</v>
      </c>
      <c r="O184" s="33"/>
      <c r="Q184" s="120"/>
      <c r="R184" s="120"/>
    </row>
    <row r="185" spans="1:18" s="31" customFormat="1" x14ac:dyDescent="0.25">
      <c r="A185" s="35"/>
      <c r="B185" s="51" t="s">
        <v>118</v>
      </c>
      <c r="C185" s="35">
        <v>4</v>
      </c>
      <c r="D185" s="55">
        <v>18.128499999999999</v>
      </c>
      <c r="E185" s="128">
        <v>1509</v>
      </c>
      <c r="F185" s="184">
        <v>460373.6</v>
      </c>
      <c r="G185" s="41">
        <v>100</v>
      </c>
      <c r="H185" s="50">
        <f t="shared" si="29"/>
        <v>460373.6</v>
      </c>
      <c r="I185" s="50">
        <f t="shared" si="28"/>
        <v>0</v>
      </c>
      <c r="J185" s="50">
        <f t="shared" si="30"/>
        <v>305.08522200132535</v>
      </c>
      <c r="K185" s="50">
        <f t="shared" si="31"/>
        <v>804.64637261549024</v>
      </c>
      <c r="L185" s="50">
        <f t="shared" si="32"/>
        <v>1244739.2047419439</v>
      </c>
      <c r="M185" s="50"/>
      <c r="N185" s="117">
        <f t="shared" si="27"/>
        <v>1244739.2047419439</v>
      </c>
      <c r="O185" s="33"/>
      <c r="Q185" s="120"/>
      <c r="R185" s="120"/>
    </row>
    <row r="186" spans="1:18" s="31" customFormat="1" x14ac:dyDescent="0.25">
      <c r="A186" s="35"/>
      <c r="B186" s="51" t="s">
        <v>750</v>
      </c>
      <c r="C186" s="35">
        <v>4</v>
      </c>
      <c r="D186" s="55">
        <v>44.192900000000002</v>
      </c>
      <c r="E186" s="128">
        <v>2102</v>
      </c>
      <c r="F186" s="184">
        <v>382226.1</v>
      </c>
      <c r="G186" s="41">
        <v>100</v>
      </c>
      <c r="H186" s="50">
        <f t="shared" si="29"/>
        <v>382226.1</v>
      </c>
      <c r="I186" s="50">
        <f t="shared" si="28"/>
        <v>0</v>
      </c>
      <c r="J186" s="50">
        <f t="shared" si="30"/>
        <v>181.83924833491912</v>
      </c>
      <c r="K186" s="50">
        <f t="shared" si="31"/>
        <v>927.89234628189638</v>
      </c>
      <c r="L186" s="50">
        <f t="shared" si="32"/>
        <v>1584297.8457166993</v>
      </c>
      <c r="M186" s="50"/>
      <c r="N186" s="117">
        <f t="shared" si="27"/>
        <v>1584297.8457166993</v>
      </c>
      <c r="O186" s="33"/>
      <c r="Q186" s="120"/>
      <c r="R186" s="120"/>
    </row>
    <row r="187" spans="1:18" s="31" customFormat="1" x14ac:dyDescent="0.25">
      <c r="A187" s="35"/>
      <c r="B187" s="51" t="s">
        <v>751</v>
      </c>
      <c r="C187" s="35">
        <v>4</v>
      </c>
      <c r="D187" s="55">
        <v>23.693400000000004</v>
      </c>
      <c r="E187" s="128">
        <v>910</v>
      </c>
      <c r="F187" s="184">
        <v>1228639</v>
      </c>
      <c r="G187" s="41">
        <v>100</v>
      </c>
      <c r="H187" s="50">
        <f t="shared" si="29"/>
        <v>1228639</v>
      </c>
      <c r="I187" s="50">
        <f t="shared" si="28"/>
        <v>0</v>
      </c>
      <c r="J187" s="50">
        <f t="shared" si="30"/>
        <v>1350.1527472527473</v>
      </c>
      <c r="K187" s="50">
        <f t="shared" si="31"/>
        <v>-240.42115263593178</v>
      </c>
      <c r="L187" s="50">
        <f t="shared" si="32"/>
        <v>231842.34189971851</v>
      </c>
      <c r="M187" s="50"/>
      <c r="N187" s="117">
        <f t="shared" si="27"/>
        <v>231842.34189971851</v>
      </c>
      <c r="O187" s="33"/>
      <c r="Q187" s="120"/>
      <c r="R187" s="120"/>
    </row>
    <row r="188" spans="1:18" s="31" customFormat="1" x14ac:dyDescent="0.25">
      <c r="A188" s="35"/>
      <c r="B188" s="51" t="s">
        <v>119</v>
      </c>
      <c r="C188" s="35">
        <v>4</v>
      </c>
      <c r="D188" s="55">
        <v>21.2636</v>
      </c>
      <c r="E188" s="128">
        <v>1187</v>
      </c>
      <c r="F188" s="184">
        <v>474173.7</v>
      </c>
      <c r="G188" s="41">
        <v>100</v>
      </c>
      <c r="H188" s="50">
        <f t="shared" si="29"/>
        <v>474173.7</v>
      </c>
      <c r="I188" s="50">
        <f t="shared" si="28"/>
        <v>0</v>
      </c>
      <c r="J188" s="50">
        <f t="shared" si="30"/>
        <v>399.47236731255265</v>
      </c>
      <c r="K188" s="50">
        <f t="shared" si="31"/>
        <v>710.25922730426282</v>
      </c>
      <c r="L188" s="50">
        <f t="shared" si="32"/>
        <v>1098748.1464531792</v>
      </c>
      <c r="M188" s="50"/>
      <c r="N188" s="117">
        <f t="shared" si="27"/>
        <v>1098748.1464531792</v>
      </c>
      <c r="O188" s="33"/>
      <c r="Q188" s="120"/>
      <c r="R188" s="120"/>
    </row>
    <row r="189" spans="1:18" s="31" customFormat="1" x14ac:dyDescent="0.25">
      <c r="A189" s="35"/>
      <c r="B189" s="51" t="s">
        <v>120</v>
      </c>
      <c r="C189" s="35">
        <v>4</v>
      </c>
      <c r="D189" s="55">
        <v>25.954899999999999</v>
      </c>
      <c r="E189" s="128">
        <v>1829</v>
      </c>
      <c r="F189" s="184">
        <v>512736.8</v>
      </c>
      <c r="G189" s="41">
        <v>100</v>
      </c>
      <c r="H189" s="50">
        <f t="shared" si="29"/>
        <v>512736.8</v>
      </c>
      <c r="I189" s="50">
        <f t="shared" si="28"/>
        <v>0</v>
      </c>
      <c r="J189" s="50">
        <f t="shared" si="30"/>
        <v>280.33723346090761</v>
      </c>
      <c r="K189" s="50">
        <f t="shared" si="31"/>
        <v>829.39436115590797</v>
      </c>
      <c r="L189" s="50">
        <f t="shared" si="32"/>
        <v>1353320.5537219918</v>
      </c>
      <c r="M189" s="50"/>
      <c r="N189" s="117">
        <f t="shared" si="27"/>
        <v>1353320.5537219918</v>
      </c>
      <c r="O189" s="33"/>
      <c r="Q189" s="120"/>
      <c r="R189" s="120"/>
    </row>
    <row r="190" spans="1:18" s="31" customFormat="1" x14ac:dyDescent="0.25">
      <c r="A190" s="35"/>
      <c r="B190" s="51" t="s">
        <v>121</v>
      </c>
      <c r="C190" s="35">
        <v>4</v>
      </c>
      <c r="D190" s="55">
        <v>44.142299999999999</v>
      </c>
      <c r="E190" s="128">
        <v>2590</v>
      </c>
      <c r="F190" s="184">
        <v>904643.4</v>
      </c>
      <c r="G190" s="41">
        <v>100</v>
      </c>
      <c r="H190" s="50">
        <f t="shared" si="29"/>
        <v>904643.4</v>
      </c>
      <c r="I190" s="50">
        <f t="shared" si="28"/>
        <v>0</v>
      </c>
      <c r="J190" s="50">
        <f t="shared" si="30"/>
        <v>349.28316602316602</v>
      </c>
      <c r="K190" s="50">
        <f t="shared" si="31"/>
        <v>760.44842859364951</v>
      </c>
      <c r="L190" s="50">
        <f t="shared" si="32"/>
        <v>1459420.1017820761</v>
      </c>
      <c r="M190" s="50"/>
      <c r="N190" s="117">
        <f t="shared" si="27"/>
        <v>1459420.1017820761</v>
      </c>
      <c r="O190" s="33"/>
      <c r="Q190" s="120"/>
      <c r="R190" s="120"/>
    </row>
    <row r="191" spans="1:18" s="31" customFormat="1" x14ac:dyDescent="0.25">
      <c r="A191" s="35"/>
      <c r="B191" s="51" t="s">
        <v>122</v>
      </c>
      <c r="C191" s="35">
        <v>4</v>
      </c>
      <c r="D191" s="55">
        <v>25.907800000000002</v>
      </c>
      <c r="E191" s="128">
        <v>1131</v>
      </c>
      <c r="F191" s="184">
        <v>265050.2</v>
      </c>
      <c r="G191" s="41">
        <v>100</v>
      </c>
      <c r="H191" s="50">
        <f t="shared" si="29"/>
        <v>265050.2</v>
      </c>
      <c r="I191" s="50">
        <f t="shared" si="28"/>
        <v>0</v>
      </c>
      <c r="J191" s="50">
        <f t="shared" si="30"/>
        <v>234.3503094606543</v>
      </c>
      <c r="K191" s="50">
        <f t="shared" si="31"/>
        <v>875.3812851561612</v>
      </c>
      <c r="L191" s="50">
        <f t="shared" si="32"/>
        <v>1303739.6029943933</v>
      </c>
      <c r="M191" s="50"/>
      <c r="N191" s="117">
        <f t="shared" si="27"/>
        <v>1303739.6029943933</v>
      </c>
      <c r="O191" s="33"/>
      <c r="Q191" s="120"/>
      <c r="R191" s="120"/>
    </row>
    <row r="192" spans="1:18" s="31" customFormat="1" x14ac:dyDescent="0.25">
      <c r="A192" s="35"/>
      <c r="B192" s="51" t="s">
        <v>752</v>
      </c>
      <c r="C192" s="35">
        <v>4</v>
      </c>
      <c r="D192" s="55">
        <v>34.5657</v>
      </c>
      <c r="E192" s="128">
        <v>1472</v>
      </c>
      <c r="F192" s="184">
        <v>531927.5</v>
      </c>
      <c r="G192" s="41">
        <v>100</v>
      </c>
      <c r="H192" s="50">
        <f t="shared" si="29"/>
        <v>531927.5</v>
      </c>
      <c r="I192" s="50">
        <f t="shared" si="28"/>
        <v>0</v>
      </c>
      <c r="J192" s="50">
        <f t="shared" si="30"/>
        <v>361.36379076086956</v>
      </c>
      <c r="K192" s="50">
        <f t="shared" si="31"/>
        <v>748.36780385594602</v>
      </c>
      <c r="L192" s="50">
        <f t="shared" si="32"/>
        <v>1240256.4461210552</v>
      </c>
      <c r="M192" s="50"/>
      <c r="N192" s="117">
        <f t="shared" si="27"/>
        <v>1240256.4461210552</v>
      </c>
      <c r="O192" s="33"/>
      <c r="Q192" s="120"/>
      <c r="R192" s="120"/>
    </row>
    <row r="193" spans="1:18" s="31" customFormat="1" x14ac:dyDescent="0.25">
      <c r="A193" s="35"/>
      <c r="B193" s="51"/>
      <c r="C193" s="35"/>
      <c r="D193" s="55">
        <v>0</v>
      </c>
      <c r="E193" s="130"/>
      <c r="F193" s="32"/>
      <c r="G193" s="41"/>
      <c r="H193" s="42"/>
      <c r="I193" s="42"/>
      <c r="J193" s="32"/>
      <c r="K193" s="50"/>
      <c r="L193" s="50"/>
      <c r="M193" s="50"/>
      <c r="N193" s="117"/>
      <c r="O193" s="33"/>
      <c r="Q193" s="120"/>
      <c r="R193" s="120"/>
    </row>
    <row r="194" spans="1:18" s="31" customFormat="1" x14ac:dyDescent="0.25">
      <c r="A194" s="30" t="s">
        <v>123</v>
      </c>
      <c r="B194" s="43" t="s">
        <v>2</v>
      </c>
      <c r="C194" s="44"/>
      <c r="D194" s="3">
        <v>753.54510000000005</v>
      </c>
      <c r="E194" s="131">
        <f>E195</f>
        <v>68894</v>
      </c>
      <c r="F194" s="37"/>
      <c r="G194" s="41"/>
      <c r="H194" s="37">
        <f>H196</f>
        <v>6954699.3499999996</v>
      </c>
      <c r="I194" s="37">
        <f>I196</f>
        <v>-6954699.3499999996</v>
      </c>
      <c r="J194" s="37"/>
      <c r="K194" s="50"/>
      <c r="L194" s="50"/>
      <c r="M194" s="46">
        <f>M196</f>
        <v>41971150.174889386</v>
      </c>
      <c r="N194" s="115">
        <f t="shared" si="27"/>
        <v>41971150.174889386</v>
      </c>
      <c r="O194" s="33"/>
      <c r="Q194" s="120"/>
      <c r="R194" s="120"/>
    </row>
    <row r="195" spans="1:18" s="31" customFormat="1" x14ac:dyDescent="0.25">
      <c r="A195" s="30" t="s">
        <v>123</v>
      </c>
      <c r="B195" s="43" t="s">
        <v>3</v>
      </c>
      <c r="C195" s="44"/>
      <c r="D195" s="3">
        <v>753.54510000000005</v>
      </c>
      <c r="E195" s="131">
        <f>SUM(E197:E224)</f>
        <v>68894</v>
      </c>
      <c r="F195" s="37">
        <f>SUM(F197:F224)</f>
        <v>43733079.000000015</v>
      </c>
      <c r="G195" s="41"/>
      <c r="H195" s="37">
        <f>SUM(H197:H224)</f>
        <v>29823680.299999993</v>
      </c>
      <c r="I195" s="37">
        <f>SUM(I197:I224)</f>
        <v>13909398.699999999</v>
      </c>
      <c r="J195" s="37"/>
      <c r="K195" s="50"/>
      <c r="L195" s="37">
        <f>SUM(L197:L224)</f>
        <v>39751800.108058788</v>
      </c>
      <c r="M195" s="50"/>
      <c r="N195" s="115">
        <f t="shared" si="27"/>
        <v>39751800.108058788</v>
      </c>
      <c r="O195" s="33"/>
      <c r="Q195" s="120"/>
      <c r="R195" s="120"/>
    </row>
    <row r="196" spans="1:18" s="31" customFormat="1" x14ac:dyDescent="0.25">
      <c r="A196" s="35"/>
      <c r="B196" s="51" t="s">
        <v>26</v>
      </c>
      <c r="C196" s="35">
        <v>2</v>
      </c>
      <c r="D196" s="55">
        <v>0</v>
      </c>
      <c r="E196" s="132"/>
      <c r="F196" s="50"/>
      <c r="G196" s="41">
        <v>25</v>
      </c>
      <c r="H196" s="50">
        <f>F201*G196/100</f>
        <v>6954699.3499999996</v>
      </c>
      <c r="I196" s="50">
        <f t="shared" ref="I196:I224" si="33">F196-H196</f>
        <v>-6954699.3499999996</v>
      </c>
      <c r="J196" s="50"/>
      <c r="K196" s="50"/>
      <c r="L196" s="50"/>
      <c r="M196" s="50">
        <f>($L$7*$L$8*E194/$L$10)+($L$7*$L$9*D194/$L$11)</f>
        <v>41971150.174889386</v>
      </c>
      <c r="N196" s="117">
        <f t="shared" si="27"/>
        <v>41971150.174889386</v>
      </c>
      <c r="O196" s="33"/>
      <c r="Q196" s="120"/>
      <c r="R196" s="120"/>
    </row>
    <row r="197" spans="1:18" s="31" customFormat="1" x14ac:dyDescent="0.25">
      <c r="A197" s="35"/>
      <c r="B197" s="51" t="s">
        <v>124</v>
      </c>
      <c r="C197" s="35">
        <v>4</v>
      </c>
      <c r="D197" s="55">
        <v>15.2896</v>
      </c>
      <c r="E197" s="128">
        <v>1708</v>
      </c>
      <c r="F197" s="185">
        <v>415160.2</v>
      </c>
      <c r="G197" s="41">
        <v>100</v>
      </c>
      <c r="H197" s="50">
        <f t="shared" ref="H197:H224" si="34">F197*G197/100</f>
        <v>415160.2</v>
      </c>
      <c r="I197" s="50">
        <f t="shared" si="33"/>
        <v>0</v>
      </c>
      <c r="J197" s="50">
        <f t="shared" ref="J197:J224" si="35">F197/E197</f>
        <v>243.06803278688525</v>
      </c>
      <c r="K197" s="50">
        <f t="shared" ref="K197:K224" si="36">$J$11*$J$19-J197</f>
        <v>866.66356182993025</v>
      </c>
      <c r="L197" s="50">
        <f t="shared" ref="L197:L224" si="37">IF(K197&gt;0,$J$7*$J$8*(K197/$K$19),0)+$J$7*$J$9*(E197/$E$19)+$J$7*$J$10*(D197/$D$19)</f>
        <v>1335612.8352265013</v>
      </c>
      <c r="M197" s="50"/>
      <c r="N197" s="117">
        <f t="shared" si="27"/>
        <v>1335612.8352265013</v>
      </c>
      <c r="O197" s="33"/>
      <c r="Q197" s="120"/>
      <c r="R197" s="120"/>
    </row>
    <row r="198" spans="1:18" s="31" customFormat="1" x14ac:dyDescent="0.25">
      <c r="A198" s="35"/>
      <c r="B198" s="51" t="s">
        <v>125</v>
      </c>
      <c r="C198" s="35">
        <v>4</v>
      </c>
      <c r="D198" s="55">
        <v>59.804700000000004</v>
      </c>
      <c r="E198" s="128">
        <v>3105</v>
      </c>
      <c r="F198" s="185">
        <v>989849.9</v>
      </c>
      <c r="G198" s="41">
        <v>100</v>
      </c>
      <c r="H198" s="50">
        <f t="shared" si="34"/>
        <v>989849.9</v>
      </c>
      <c r="I198" s="50">
        <f t="shared" si="33"/>
        <v>0</v>
      </c>
      <c r="J198" s="50">
        <f t="shared" si="35"/>
        <v>318.7922383252818</v>
      </c>
      <c r="K198" s="50">
        <f t="shared" si="36"/>
        <v>790.93935629153373</v>
      </c>
      <c r="L198" s="50">
        <f t="shared" si="37"/>
        <v>1635723.2466295767</v>
      </c>
      <c r="M198" s="50"/>
      <c r="N198" s="117">
        <f t="shared" si="27"/>
        <v>1635723.2466295767</v>
      </c>
      <c r="O198" s="33"/>
      <c r="Q198" s="120"/>
      <c r="R198" s="120"/>
    </row>
    <row r="199" spans="1:18" s="31" customFormat="1" x14ac:dyDescent="0.25">
      <c r="A199" s="35"/>
      <c r="B199" s="51" t="s">
        <v>126</v>
      </c>
      <c r="C199" s="35">
        <v>4</v>
      </c>
      <c r="D199" s="55">
        <v>15.4596</v>
      </c>
      <c r="E199" s="128">
        <v>971</v>
      </c>
      <c r="F199" s="185">
        <v>198852.9</v>
      </c>
      <c r="G199" s="41">
        <v>100</v>
      </c>
      <c r="H199" s="50">
        <f t="shared" si="34"/>
        <v>198852.9</v>
      </c>
      <c r="I199" s="50">
        <f t="shared" si="33"/>
        <v>0</v>
      </c>
      <c r="J199" s="50">
        <f t="shared" si="35"/>
        <v>204.79186405767248</v>
      </c>
      <c r="K199" s="50">
        <f t="shared" si="36"/>
        <v>904.93973055914307</v>
      </c>
      <c r="L199" s="50">
        <f t="shared" si="37"/>
        <v>1272063.4489513834</v>
      </c>
      <c r="M199" s="50"/>
      <c r="N199" s="117">
        <f t="shared" si="27"/>
        <v>1272063.4489513834</v>
      </c>
      <c r="O199" s="33"/>
      <c r="Q199" s="120"/>
      <c r="R199" s="120"/>
    </row>
    <row r="200" spans="1:18" s="31" customFormat="1" x14ac:dyDescent="0.25">
      <c r="A200" s="35"/>
      <c r="B200" s="51" t="s">
        <v>127</v>
      </c>
      <c r="C200" s="35">
        <v>4</v>
      </c>
      <c r="D200" s="55">
        <v>11.678699999999999</v>
      </c>
      <c r="E200" s="128">
        <v>952</v>
      </c>
      <c r="F200" s="185">
        <v>116676.6</v>
      </c>
      <c r="G200" s="41">
        <v>100</v>
      </c>
      <c r="H200" s="50">
        <f t="shared" si="34"/>
        <v>116676.6</v>
      </c>
      <c r="I200" s="50">
        <f t="shared" si="33"/>
        <v>0</v>
      </c>
      <c r="J200" s="50">
        <f t="shared" si="35"/>
        <v>122.55945378151262</v>
      </c>
      <c r="K200" s="50">
        <f t="shared" si="36"/>
        <v>987.17214083530291</v>
      </c>
      <c r="L200" s="50">
        <f t="shared" si="37"/>
        <v>1350546.0918332906</v>
      </c>
      <c r="M200" s="50"/>
      <c r="N200" s="117">
        <f t="shared" si="27"/>
        <v>1350546.0918332906</v>
      </c>
      <c r="O200" s="33"/>
      <c r="Q200" s="120"/>
      <c r="R200" s="120"/>
    </row>
    <row r="201" spans="1:18" s="31" customFormat="1" x14ac:dyDescent="0.25">
      <c r="A201" s="35"/>
      <c r="B201" s="51" t="s">
        <v>123</v>
      </c>
      <c r="C201" s="35">
        <v>3</v>
      </c>
      <c r="D201" s="55">
        <v>42.328599999999994</v>
      </c>
      <c r="E201" s="128">
        <v>14156</v>
      </c>
      <c r="F201" s="185">
        <v>27818797.399999999</v>
      </c>
      <c r="G201" s="41">
        <v>50</v>
      </c>
      <c r="H201" s="50">
        <f t="shared" si="34"/>
        <v>13909398.699999999</v>
      </c>
      <c r="I201" s="50">
        <f t="shared" si="33"/>
        <v>13909398.699999999</v>
      </c>
      <c r="J201" s="50">
        <f t="shared" si="35"/>
        <v>1965.1594659508335</v>
      </c>
      <c r="K201" s="50">
        <f t="shared" si="36"/>
        <v>-855.42787133401794</v>
      </c>
      <c r="L201" s="50">
        <f t="shared" si="37"/>
        <v>2272216.9610693646</v>
      </c>
      <c r="M201" s="50"/>
      <c r="N201" s="117">
        <f t="shared" si="27"/>
        <v>2272216.9610693646</v>
      </c>
      <c r="O201" s="33"/>
      <c r="Q201" s="120"/>
      <c r="R201" s="120"/>
    </row>
    <row r="202" spans="1:18" s="31" customFormat="1" x14ac:dyDescent="0.25">
      <c r="A202" s="35"/>
      <c r="B202" s="51" t="s">
        <v>128</v>
      </c>
      <c r="C202" s="35">
        <v>4</v>
      </c>
      <c r="D202" s="55">
        <v>31.614599999999999</v>
      </c>
      <c r="E202" s="128">
        <v>1263</v>
      </c>
      <c r="F202" s="185">
        <v>241456.1</v>
      </c>
      <c r="G202" s="41">
        <v>100</v>
      </c>
      <c r="H202" s="50">
        <f t="shared" si="34"/>
        <v>241456.1</v>
      </c>
      <c r="I202" s="50">
        <f t="shared" si="33"/>
        <v>0</v>
      </c>
      <c r="J202" s="50">
        <f t="shared" si="35"/>
        <v>191.17664291369755</v>
      </c>
      <c r="K202" s="50">
        <f t="shared" si="36"/>
        <v>918.55495170311792</v>
      </c>
      <c r="L202" s="50">
        <f t="shared" si="37"/>
        <v>1397456.3623270716</v>
      </c>
      <c r="M202" s="50"/>
      <c r="N202" s="117">
        <f t="shared" si="27"/>
        <v>1397456.3623270716</v>
      </c>
      <c r="O202" s="33"/>
      <c r="Q202" s="120"/>
      <c r="R202" s="120"/>
    </row>
    <row r="203" spans="1:18" s="31" customFormat="1" x14ac:dyDescent="0.25">
      <c r="A203" s="35"/>
      <c r="B203" s="51" t="s">
        <v>129</v>
      </c>
      <c r="C203" s="35">
        <v>4</v>
      </c>
      <c r="D203" s="55">
        <v>10.417100000000001</v>
      </c>
      <c r="E203" s="128">
        <v>628</v>
      </c>
      <c r="F203" s="185">
        <v>114282</v>
      </c>
      <c r="G203" s="41">
        <v>100</v>
      </c>
      <c r="H203" s="50">
        <f t="shared" si="34"/>
        <v>114282</v>
      </c>
      <c r="I203" s="50">
        <f t="shared" si="33"/>
        <v>0</v>
      </c>
      <c r="J203" s="50">
        <f t="shared" si="35"/>
        <v>181.97770700636943</v>
      </c>
      <c r="K203" s="50">
        <f t="shared" si="36"/>
        <v>927.7538876104461</v>
      </c>
      <c r="L203" s="50">
        <f t="shared" si="37"/>
        <v>1227424.4445281706</v>
      </c>
      <c r="M203" s="50"/>
      <c r="N203" s="117">
        <f t="shared" si="27"/>
        <v>1227424.4445281706</v>
      </c>
      <c r="O203" s="33"/>
      <c r="Q203" s="120"/>
      <c r="R203" s="120"/>
    </row>
    <row r="204" spans="1:18" s="31" customFormat="1" x14ac:dyDescent="0.25">
      <c r="A204" s="35"/>
      <c r="B204" s="51" t="s">
        <v>753</v>
      </c>
      <c r="C204" s="35">
        <v>4</v>
      </c>
      <c r="D204" s="55">
        <v>38.0578</v>
      </c>
      <c r="E204" s="128">
        <v>2502</v>
      </c>
      <c r="F204" s="185">
        <v>1967216.1</v>
      </c>
      <c r="G204" s="41">
        <v>100</v>
      </c>
      <c r="H204" s="50">
        <f t="shared" si="34"/>
        <v>1967216.1</v>
      </c>
      <c r="I204" s="50">
        <f t="shared" si="33"/>
        <v>0</v>
      </c>
      <c r="J204" s="50">
        <f t="shared" si="35"/>
        <v>786.25743405275784</v>
      </c>
      <c r="K204" s="50">
        <f t="shared" si="36"/>
        <v>323.47416056405768</v>
      </c>
      <c r="L204" s="50">
        <f t="shared" si="37"/>
        <v>907293.91426514101</v>
      </c>
      <c r="M204" s="50"/>
      <c r="N204" s="117">
        <f t="shared" si="27"/>
        <v>907293.91426514101</v>
      </c>
      <c r="O204" s="33"/>
      <c r="Q204" s="120"/>
      <c r="R204" s="120"/>
    </row>
    <row r="205" spans="1:18" s="31" customFormat="1" x14ac:dyDescent="0.25">
      <c r="A205" s="35"/>
      <c r="B205" s="51" t="s">
        <v>130</v>
      </c>
      <c r="C205" s="35">
        <v>4</v>
      </c>
      <c r="D205" s="55">
        <v>16.581199999999999</v>
      </c>
      <c r="E205" s="128">
        <v>1309</v>
      </c>
      <c r="F205" s="185">
        <v>301911</v>
      </c>
      <c r="G205" s="41">
        <v>100</v>
      </c>
      <c r="H205" s="50">
        <f t="shared" si="34"/>
        <v>301911</v>
      </c>
      <c r="I205" s="50">
        <f t="shared" si="33"/>
        <v>0</v>
      </c>
      <c r="J205" s="50">
        <f t="shared" si="35"/>
        <v>230.64247517188693</v>
      </c>
      <c r="K205" s="50">
        <f t="shared" si="36"/>
        <v>879.08911944492866</v>
      </c>
      <c r="L205" s="50">
        <f t="shared" si="37"/>
        <v>1296351.7403791822</v>
      </c>
      <c r="M205" s="50"/>
      <c r="N205" s="117">
        <f t="shared" si="27"/>
        <v>1296351.7403791822</v>
      </c>
      <c r="O205" s="33"/>
      <c r="Q205" s="120"/>
      <c r="R205" s="120"/>
    </row>
    <row r="206" spans="1:18" s="31" customFormat="1" x14ac:dyDescent="0.25">
      <c r="A206" s="35"/>
      <c r="B206" s="51" t="s">
        <v>131</v>
      </c>
      <c r="C206" s="35">
        <v>4</v>
      </c>
      <c r="D206" s="55">
        <v>25.100100000000005</v>
      </c>
      <c r="E206" s="128">
        <v>1615</v>
      </c>
      <c r="F206" s="185">
        <v>395640.3</v>
      </c>
      <c r="G206" s="41">
        <v>100</v>
      </c>
      <c r="H206" s="50">
        <f t="shared" si="34"/>
        <v>395640.3</v>
      </c>
      <c r="I206" s="50">
        <f t="shared" si="33"/>
        <v>0</v>
      </c>
      <c r="J206" s="50">
        <f t="shared" si="35"/>
        <v>244.97851393188853</v>
      </c>
      <c r="K206" s="50">
        <f t="shared" si="36"/>
        <v>864.753080684927</v>
      </c>
      <c r="L206" s="50">
        <f t="shared" si="37"/>
        <v>1359698.8480484511</v>
      </c>
      <c r="M206" s="50"/>
      <c r="N206" s="117">
        <f t="shared" si="27"/>
        <v>1359698.8480484511</v>
      </c>
      <c r="O206" s="33"/>
      <c r="Q206" s="120"/>
      <c r="R206" s="120"/>
    </row>
    <row r="207" spans="1:18" s="31" customFormat="1" x14ac:dyDescent="0.25">
      <c r="A207" s="35"/>
      <c r="B207" s="51" t="s">
        <v>132</v>
      </c>
      <c r="C207" s="35">
        <v>4</v>
      </c>
      <c r="D207" s="55">
        <v>26.023400000000002</v>
      </c>
      <c r="E207" s="128">
        <v>2411</v>
      </c>
      <c r="F207" s="185">
        <v>558812.80000000005</v>
      </c>
      <c r="G207" s="41">
        <v>100</v>
      </c>
      <c r="H207" s="50">
        <f t="shared" si="34"/>
        <v>558812.80000000005</v>
      </c>
      <c r="I207" s="50">
        <f t="shared" si="33"/>
        <v>0</v>
      </c>
      <c r="J207" s="50">
        <f t="shared" si="35"/>
        <v>231.77635835752801</v>
      </c>
      <c r="K207" s="50">
        <f t="shared" si="36"/>
        <v>877.95523625928752</v>
      </c>
      <c r="L207" s="50">
        <f t="shared" si="37"/>
        <v>1497043.5341867725</v>
      </c>
      <c r="M207" s="50"/>
      <c r="N207" s="117">
        <f t="shared" si="27"/>
        <v>1497043.5341867725</v>
      </c>
      <c r="O207" s="33"/>
      <c r="Q207" s="120"/>
      <c r="R207" s="120"/>
    </row>
    <row r="208" spans="1:18" s="31" customFormat="1" x14ac:dyDescent="0.25">
      <c r="A208" s="35"/>
      <c r="B208" s="51" t="s">
        <v>133</v>
      </c>
      <c r="C208" s="35">
        <v>4</v>
      </c>
      <c r="D208" s="55">
        <v>18.456199999999999</v>
      </c>
      <c r="E208" s="128">
        <v>1504</v>
      </c>
      <c r="F208" s="185">
        <v>308300.3</v>
      </c>
      <c r="G208" s="41">
        <v>100</v>
      </c>
      <c r="H208" s="50">
        <f t="shared" si="34"/>
        <v>308300.3</v>
      </c>
      <c r="I208" s="50">
        <f t="shared" si="33"/>
        <v>0</v>
      </c>
      <c r="J208" s="50">
        <f t="shared" si="35"/>
        <v>204.98690159574468</v>
      </c>
      <c r="K208" s="50">
        <f t="shared" si="36"/>
        <v>904.74469302107082</v>
      </c>
      <c r="L208" s="50">
        <f t="shared" si="37"/>
        <v>1363124.7607344307</v>
      </c>
      <c r="M208" s="50"/>
      <c r="N208" s="117">
        <f t="shared" si="27"/>
        <v>1363124.7607344307</v>
      </c>
      <c r="O208" s="33"/>
      <c r="Q208" s="120"/>
      <c r="R208" s="120"/>
    </row>
    <row r="209" spans="1:18" s="31" customFormat="1" x14ac:dyDescent="0.25">
      <c r="A209" s="35"/>
      <c r="B209" s="51" t="s">
        <v>134</v>
      </c>
      <c r="C209" s="35">
        <v>4</v>
      </c>
      <c r="D209" s="55">
        <v>18.093399999999999</v>
      </c>
      <c r="E209" s="128">
        <v>1535</v>
      </c>
      <c r="F209" s="185">
        <v>538044.5</v>
      </c>
      <c r="G209" s="41">
        <v>100</v>
      </c>
      <c r="H209" s="50">
        <f t="shared" si="34"/>
        <v>538044.5</v>
      </c>
      <c r="I209" s="50">
        <f t="shared" si="33"/>
        <v>0</v>
      </c>
      <c r="J209" s="50">
        <f t="shared" si="35"/>
        <v>350.51758957654721</v>
      </c>
      <c r="K209" s="50">
        <f t="shared" si="36"/>
        <v>759.21400504026838</v>
      </c>
      <c r="L209" s="50">
        <f t="shared" si="37"/>
        <v>1194990.2858081008</v>
      </c>
      <c r="M209" s="50"/>
      <c r="N209" s="117">
        <f t="shared" si="27"/>
        <v>1194990.2858081008</v>
      </c>
      <c r="O209" s="33"/>
      <c r="Q209" s="120"/>
      <c r="R209" s="120"/>
    </row>
    <row r="210" spans="1:18" s="31" customFormat="1" x14ac:dyDescent="0.25">
      <c r="A210" s="35"/>
      <c r="B210" s="51" t="s">
        <v>135</v>
      </c>
      <c r="C210" s="35">
        <v>4</v>
      </c>
      <c r="D210" s="55">
        <v>32.839999999999996</v>
      </c>
      <c r="E210" s="128">
        <v>1839</v>
      </c>
      <c r="F210" s="185">
        <v>625112.19999999995</v>
      </c>
      <c r="G210" s="41">
        <v>100</v>
      </c>
      <c r="H210" s="50">
        <f t="shared" si="34"/>
        <v>625112.19999999995</v>
      </c>
      <c r="I210" s="50">
        <f t="shared" si="33"/>
        <v>0</v>
      </c>
      <c r="J210" s="50">
        <f t="shared" si="35"/>
        <v>339.91963023382272</v>
      </c>
      <c r="K210" s="50">
        <f t="shared" si="36"/>
        <v>769.81196438299276</v>
      </c>
      <c r="L210" s="50">
        <f t="shared" si="37"/>
        <v>1312851.8731207694</v>
      </c>
      <c r="M210" s="50"/>
      <c r="N210" s="117">
        <f t="shared" si="27"/>
        <v>1312851.8731207694</v>
      </c>
      <c r="O210" s="33"/>
      <c r="Q210" s="120"/>
      <c r="R210" s="120"/>
    </row>
    <row r="211" spans="1:18" s="31" customFormat="1" x14ac:dyDescent="0.25">
      <c r="A211" s="35"/>
      <c r="B211" s="51" t="s">
        <v>136</v>
      </c>
      <c r="C211" s="35">
        <v>4</v>
      </c>
      <c r="D211" s="55">
        <v>12.6798</v>
      </c>
      <c r="E211" s="128">
        <v>862</v>
      </c>
      <c r="F211" s="185">
        <v>194199.9</v>
      </c>
      <c r="G211" s="41">
        <v>100</v>
      </c>
      <c r="H211" s="50">
        <f t="shared" si="34"/>
        <v>194199.9</v>
      </c>
      <c r="I211" s="50">
        <f t="shared" si="33"/>
        <v>0</v>
      </c>
      <c r="J211" s="50">
        <f t="shared" si="35"/>
        <v>225.28990719257541</v>
      </c>
      <c r="K211" s="50">
        <f t="shared" si="36"/>
        <v>884.44168742424017</v>
      </c>
      <c r="L211" s="50">
        <f t="shared" si="37"/>
        <v>1220411.1072773582</v>
      </c>
      <c r="M211" s="50"/>
      <c r="N211" s="117">
        <f t="shared" ref="N211:N255" si="38">L211+M211</f>
        <v>1220411.1072773582</v>
      </c>
      <c r="O211" s="33"/>
      <c r="Q211" s="120"/>
      <c r="R211" s="120"/>
    </row>
    <row r="212" spans="1:18" s="31" customFormat="1" x14ac:dyDescent="0.25">
      <c r="A212" s="35"/>
      <c r="B212" s="51" t="s">
        <v>137</v>
      </c>
      <c r="C212" s="35">
        <v>4</v>
      </c>
      <c r="D212" s="55">
        <v>7.3449</v>
      </c>
      <c r="E212" s="128">
        <v>1131</v>
      </c>
      <c r="F212" s="185">
        <v>301332.2</v>
      </c>
      <c r="G212" s="41">
        <v>100</v>
      </c>
      <c r="H212" s="50">
        <f t="shared" si="34"/>
        <v>301332.2</v>
      </c>
      <c r="I212" s="50">
        <f t="shared" si="33"/>
        <v>0</v>
      </c>
      <c r="J212" s="50">
        <f t="shared" si="35"/>
        <v>266.42988505747127</v>
      </c>
      <c r="K212" s="50">
        <f t="shared" si="36"/>
        <v>843.30170955934432</v>
      </c>
      <c r="L212" s="50">
        <f t="shared" si="37"/>
        <v>1190069.9750456037</v>
      </c>
      <c r="M212" s="50"/>
      <c r="N212" s="117">
        <f t="shared" si="38"/>
        <v>1190069.9750456037</v>
      </c>
      <c r="O212" s="33"/>
      <c r="Q212" s="120"/>
      <c r="R212" s="120"/>
    </row>
    <row r="213" spans="1:18" s="31" customFormat="1" x14ac:dyDescent="0.25">
      <c r="A213" s="35"/>
      <c r="B213" s="51" t="s">
        <v>138</v>
      </c>
      <c r="C213" s="35">
        <v>4</v>
      </c>
      <c r="D213" s="55">
        <v>45.099099999999993</v>
      </c>
      <c r="E213" s="128">
        <v>2913</v>
      </c>
      <c r="F213" s="185">
        <v>1166289</v>
      </c>
      <c r="G213" s="41">
        <v>100</v>
      </c>
      <c r="H213" s="50">
        <f t="shared" si="34"/>
        <v>1166289</v>
      </c>
      <c r="I213" s="50">
        <f t="shared" si="33"/>
        <v>0</v>
      </c>
      <c r="J213" s="50">
        <f t="shared" si="35"/>
        <v>400.37384140061789</v>
      </c>
      <c r="K213" s="50">
        <f t="shared" si="36"/>
        <v>709.35775321619758</v>
      </c>
      <c r="L213" s="50">
        <f t="shared" si="37"/>
        <v>1451109.8875036808</v>
      </c>
      <c r="M213" s="50"/>
      <c r="N213" s="117">
        <f t="shared" si="38"/>
        <v>1451109.8875036808</v>
      </c>
      <c r="O213" s="33"/>
      <c r="Q213" s="120"/>
      <c r="R213" s="120"/>
    </row>
    <row r="214" spans="1:18" s="31" customFormat="1" x14ac:dyDescent="0.25">
      <c r="A214" s="35"/>
      <c r="B214" s="51" t="s">
        <v>139</v>
      </c>
      <c r="C214" s="35">
        <v>4</v>
      </c>
      <c r="D214" s="55">
        <v>16.179600000000001</v>
      </c>
      <c r="E214" s="128">
        <v>1562</v>
      </c>
      <c r="F214" s="185">
        <v>600485.4</v>
      </c>
      <c r="G214" s="41">
        <v>100</v>
      </c>
      <c r="H214" s="50">
        <f t="shared" si="34"/>
        <v>600485.4</v>
      </c>
      <c r="I214" s="50">
        <f t="shared" si="33"/>
        <v>0</v>
      </c>
      <c r="J214" s="50">
        <f t="shared" si="35"/>
        <v>384.4336747759283</v>
      </c>
      <c r="K214" s="50">
        <f t="shared" si="36"/>
        <v>725.29791984088729</v>
      </c>
      <c r="L214" s="50">
        <f t="shared" si="37"/>
        <v>1151257.1920142588</v>
      </c>
      <c r="M214" s="50"/>
      <c r="N214" s="117">
        <f t="shared" si="38"/>
        <v>1151257.1920142588</v>
      </c>
      <c r="O214" s="33"/>
      <c r="Q214" s="120"/>
      <c r="R214" s="120"/>
    </row>
    <row r="215" spans="1:18" s="31" customFormat="1" x14ac:dyDescent="0.25">
      <c r="A215" s="35"/>
      <c r="B215" s="51" t="s">
        <v>754</v>
      </c>
      <c r="C215" s="35">
        <v>4</v>
      </c>
      <c r="D215" s="55">
        <v>32.394000000000005</v>
      </c>
      <c r="E215" s="128">
        <v>2442</v>
      </c>
      <c r="F215" s="185">
        <v>613706.69999999995</v>
      </c>
      <c r="G215" s="41">
        <v>100</v>
      </c>
      <c r="H215" s="50">
        <f t="shared" si="34"/>
        <v>613706.69999999995</v>
      </c>
      <c r="I215" s="50">
        <f t="shared" si="33"/>
        <v>0</v>
      </c>
      <c r="J215" s="50">
        <f t="shared" si="35"/>
        <v>251.31314496314494</v>
      </c>
      <c r="K215" s="50">
        <f t="shared" si="36"/>
        <v>858.41844965367056</v>
      </c>
      <c r="L215" s="50">
        <f t="shared" si="37"/>
        <v>1504706.5911256378</v>
      </c>
      <c r="M215" s="50"/>
      <c r="N215" s="117">
        <f t="shared" si="38"/>
        <v>1504706.5911256378</v>
      </c>
      <c r="O215" s="33"/>
      <c r="Q215" s="120"/>
      <c r="R215" s="120"/>
    </row>
    <row r="216" spans="1:18" s="31" customFormat="1" x14ac:dyDescent="0.25">
      <c r="A216" s="35"/>
      <c r="B216" s="51" t="s">
        <v>140</v>
      </c>
      <c r="C216" s="35">
        <v>4</v>
      </c>
      <c r="D216" s="55">
        <v>25.742600000000003</v>
      </c>
      <c r="E216" s="128">
        <v>1544</v>
      </c>
      <c r="F216" s="185">
        <v>382634.7</v>
      </c>
      <c r="G216" s="41">
        <v>100</v>
      </c>
      <c r="H216" s="50">
        <f t="shared" si="34"/>
        <v>382634.7</v>
      </c>
      <c r="I216" s="50">
        <f t="shared" si="33"/>
        <v>0</v>
      </c>
      <c r="J216" s="50">
        <f t="shared" si="35"/>
        <v>247.82040155440416</v>
      </c>
      <c r="K216" s="50">
        <f t="shared" si="36"/>
        <v>861.91119306241137</v>
      </c>
      <c r="L216" s="50">
        <f t="shared" si="37"/>
        <v>1348454.4626229396</v>
      </c>
      <c r="M216" s="50"/>
      <c r="N216" s="117">
        <f t="shared" si="38"/>
        <v>1348454.4626229396</v>
      </c>
      <c r="O216" s="33"/>
      <c r="Q216" s="120"/>
      <c r="R216" s="120"/>
    </row>
    <row r="217" spans="1:18" s="31" customFormat="1" x14ac:dyDescent="0.25">
      <c r="A217" s="35"/>
      <c r="B217" s="51" t="s">
        <v>141</v>
      </c>
      <c r="C217" s="35">
        <v>4</v>
      </c>
      <c r="D217" s="55">
        <v>45.363399999999999</v>
      </c>
      <c r="E217" s="128">
        <v>2317</v>
      </c>
      <c r="F217" s="185">
        <v>600916.6</v>
      </c>
      <c r="G217" s="41">
        <v>100</v>
      </c>
      <c r="H217" s="50">
        <f t="shared" si="34"/>
        <v>600916.6</v>
      </c>
      <c r="I217" s="50">
        <f t="shared" si="33"/>
        <v>0</v>
      </c>
      <c r="J217" s="50">
        <f t="shared" si="35"/>
        <v>259.35114372032803</v>
      </c>
      <c r="K217" s="50">
        <f t="shared" si="36"/>
        <v>850.38045089648745</v>
      </c>
      <c r="L217" s="50">
        <f t="shared" si="37"/>
        <v>1529756.966520265</v>
      </c>
      <c r="M217" s="50"/>
      <c r="N217" s="117">
        <f t="shared" si="38"/>
        <v>1529756.966520265</v>
      </c>
      <c r="O217" s="33"/>
      <c r="Q217" s="120"/>
      <c r="R217" s="120"/>
    </row>
    <row r="218" spans="1:18" s="31" customFormat="1" x14ac:dyDescent="0.25">
      <c r="A218" s="35"/>
      <c r="B218" s="51" t="s">
        <v>755</v>
      </c>
      <c r="C218" s="35">
        <v>4</v>
      </c>
      <c r="D218" s="55">
        <v>39.507899999999999</v>
      </c>
      <c r="E218" s="128">
        <v>2195</v>
      </c>
      <c r="F218" s="185">
        <v>600224.4</v>
      </c>
      <c r="G218" s="41">
        <v>100</v>
      </c>
      <c r="H218" s="50">
        <f t="shared" si="34"/>
        <v>600224.4</v>
      </c>
      <c r="I218" s="50">
        <f t="shared" si="33"/>
        <v>0</v>
      </c>
      <c r="J218" s="50">
        <f t="shared" si="35"/>
        <v>273.45075170842824</v>
      </c>
      <c r="K218" s="50">
        <f t="shared" si="36"/>
        <v>836.28084290838729</v>
      </c>
      <c r="L218" s="50">
        <f t="shared" si="37"/>
        <v>1471126.5987160851</v>
      </c>
      <c r="M218" s="50"/>
      <c r="N218" s="117">
        <f t="shared" si="38"/>
        <v>1471126.5987160851</v>
      </c>
      <c r="O218" s="33"/>
      <c r="Q218" s="120"/>
      <c r="R218" s="120"/>
    </row>
    <row r="219" spans="1:18" s="31" customFormat="1" x14ac:dyDescent="0.25">
      <c r="A219" s="35"/>
      <c r="B219" s="51" t="s">
        <v>756</v>
      </c>
      <c r="C219" s="35">
        <v>4</v>
      </c>
      <c r="D219" s="55">
        <v>49.061099999999996</v>
      </c>
      <c r="E219" s="128">
        <v>7029</v>
      </c>
      <c r="F219" s="185">
        <v>2001818.4</v>
      </c>
      <c r="G219" s="41">
        <v>100</v>
      </c>
      <c r="H219" s="50">
        <f t="shared" si="34"/>
        <v>2001818.4</v>
      </c>
      <c r="I219" s="50">
        <f t="shared" si="33"/>
        <v>0</v>
      </c>
      <c r="J219" s="50">
        <f t="shared" si="35"/>
        <v>284.7941954758856</v>
      </c>
      <c r="K219" s="50">
        <f t="shared" si="36"/>
        <v>824.93739914092998</v>
      </c>
      <c r="L219" s="50">
        <f t="shared" si="37"/>
        <v>2213651.1300395825</v>
      </c>
      <c r="M219" s="50"/>
      <c r="N219" s="117">
        <f t="shared" si="38"/>
        <v>2213651.1300395825</v>
      </c>
      <c r="O219" s="33"/>
      <c r="Q219" s="120"/>
      <c r="R219" s="120"/>
    </row>
    <row r="220" spans="1:18" s="31" customFormat="1" x14ac:dyDescent="0.25">
      <c r="A220" s="35"/>
      <c r="B220" s="51" t="s">
        <v>143</v>
      </c>
      <c r="C220" s="35">
        <v>4</v>
      </c>
      <c r="D220" s="55">
        <v>15.988299999999999</v>
      </c>
      <c r="E220" s="128">
        <v>1336</v>
      </c>
      <c r="F220" s="185">
        <v>337523.4</v>
      </c>
      <c r="G220" s="41">
        <v>100</v>
      </c>
      <c r="H220" s="50">
        <f t="shared" si="34"/>
        <v>337523.4</v>
      </c>
      <c r="I220" s="50">
        <f t="shared" si="33"/>
        <v>0</v>
      </c>
      <c r="J220" s="50">
        <f t="shared" si="35"/>
        <v>252.63727544910182</v>
      </c>
      <c r="K220" s="50">
        <f t="shared" si="36"/>
        <v>857.09431916771371</v>
      </c>
      <c r="L220" s="50">
        <f t="shared" si="37"/>
        <v>1272048.9524095857</v>
      </c>
      <c r="M220" s="50"/>
      <c r="N220" s="117">
        <f t="shared" si="38"/>
        <v>1272048.9524095857</v>
      </c>
      <c r="O220" s="33"/>
      <c r="Q220" s="120"/>
      <c r="R220" s="120"/>
    </row>
    <row r="221" spans="1:18" s="31" customFormat="1" x14ac:dyDescent="0.25">
      <c r="A221" s="35"/>
      <c r="B221" s="51" t="s">
        <v>757</v>
      </c>
      <c r="C221" s="35">
        <v>4</v>
      </c>
      <c r="D221" s="55">
        <v>22.875599999999999</v>
      </c>
      <c r="E221" s="128">
        <v>2206</v>
      </c>
      <c r="F221" s="185">
        <v>657320</v>
      </c>
      <c r="G221" s="41">
        <v>100</v>
      </c>
      <c r="H221" s="50">
        <f t="shared" si="34"/>
        <v>657320</v>
      </c>
      <c r="I221" s="50">
        <f t="shared" si="33"/>
        <v>0</v>
      </c>
      <c r="J221" s="50">
        <f t="shared" si="35"/>
        <v>297.96917497733455</v>
      </c>
      <c r="K221" s="50">
        <f t="shared" si="36"/>
        <v>811.76241963948098</v>
      </c>
      <c r="L221" s="50">
        <f t="shared" si="37"/>
        <v>1375881.4192200955</v>
      </c>
      <c r="M221" s="50"/>
      <c r="N221" s="117">
        <f t="shared" si="38"/>
        <v>1375881.4192200955</v>
      </c>
      <c r="O221" s="33"/>
      <c r="Q221" s="120"/>
      <c r="R221" s="120"/>
    </row>
    <row r="222" spans="1:18" s="31" customFormat="1" x14ac:dyDescent="0.25">
      <c r="A222" s="35"/>
      <c r="B222" s="51" t="s">
        <v>144</v>
      </c>
      <c r="C222" s="35">
        <v>4</v>
      </c>
      <c r="D222" s="55">
        <v>21.118200000000002</v>
      </c>
      <c r="E222" s="128">
        <v>2606</v>
      </c>
      <c r="F222" s="185">
        <v>605558.30000000005</v>
      </c>
      <c r="G222" s="41">
        <v>100</v>
      </c>
      <c r="H222" s="50">
        <f t="shared" si="34"/>
        <v>605558.30000000005</v>
      </c>
      <c r="I222" s="50">
        <f t="shared" si="33"/>
        <v>0</v>
      </c>
      <c r="J222" s="50">
        <f t="shared" si="35"/>
        <v>232.3707981580967</v>
      </c>
      <c r="K222" s="50">
        <f t="shared" si="36"/>
        <v>877.36079645871882</v>
      </c>
      <c r="L222" s="50">
        <f t="shared" si="37"/>
        <v>1505197.2448852716</v>
      </c>
      <c r="M222" s="50"/>
      <c r="N222" s="117">
        <f t="shared" si="38"/>
        <v>1505197.2448852716</v>
      </c>
      <c r="O222" s="33"/>
      <c r="Q222" s="120"/>
      <c r="R222" s="120"/>
    </row>
    <row r="223" spans="1:18" s="31" customFormat="1" x14ac:dyDescent="0.25">
      <c r="A223" s="35"/>
      <c r="B223" s="51" t="s">
        <v>145</v>
      </c>
      <c r="C223" s="35">
        <v>4</v>
      </c>
      <c r="D223" s="55">
        <v>37.408799999999999</v>
      </c>
      <c r="E223" s="128">
        <v>3924</v>
      </c>
      <c r="F223" s="185">
        <v>722734.2</v>
      </c>
      <c r="G223" s="41">
        <v>100</v>
      </c>
      <c r="H223" s="50">
        <f t="shared" si="34"/>
        <v>722734.2</v>
      </c>
      <c r="I223" s="50">
        <f t="shared" si="33"/>
        <v>0</v>
      </c>
      <c r="J223" s="50">
        <f t="shared" si="35"/>
        <v>184.18302752293576</v>
      </c>
      <c r="K223" s="50">
        <f t="shared" si="36"/>
        <v>925.5485670938798</v>
      </c>
      <c r="L223" s="50">
        <f t="shared" si="37"/>
        <v>1823965.0577900221</v>
      </c>
      <c r="M223" s="50"/>
      <c r="N223" s="117">
        <f t="shared" si="38"/>
        <v>1823965.0577900221</v>
      </c>
      <c r="O223" s="33"/>
      <c r="Q223" s="120"/>
      <c r="R223" s="120"/>
    </row>
    <row r="224" spans="1:18" s="31" customFormat="1" x14ac:dyDescent="0.25">
      <c r="A224" s="35"/>
      <c r="B224" s="51" t="s">
        <v>146</v>
      </c>
      <c r="C224" s="35">
        <v>4</v>
      </c>
      <c r="D224" s="55">
        <v>21.036799999999999</v>
      </c>
      <c r="E224" s="128">
        <v>1329</v>
      </c>
      <c r="F224" s="185">
        <v>358223.5</v>
      </c>
      <c r="G224" s="41">
        <v>100</v>
      </c>
      <c r="H224" s="50">
        <f t="shared" si="34"/>
        <v>358223.5</v>
      </c>
      <c r="I224" s="50">
        <f t="shared" si="33"/>
        <v>0</v>
      </c>
      <c r="J224" s="50">
        <f t="shared" si="35"/>
        <v>269.54364183596687</v>
      </c>
      <c r="K224" s="50">
        <f t="shared" si="36"/>
        <v>840.18795278084872</v>
      </c>
      <c r="L224" s="50">
        <f t="shared" si="37"/>
        <v>1271765.1757801916</v>
      </c>
      <c r="M224" s="50"/>
      <c r="N224" s="117">
        <f t="shared" si="38"/>
        <v>1271765.1757801916</v>
      </c>
      <c r="O224" s="33"/>
      <c r="Q224" s="120"/>
      <c r="R224" s="120"/>
    </row>
    <row r="225" spans="1:18" s="31" customFormat="1" x14ac:dyDescent="0.25">
      <c r="A225" s="35"/>
      <c r="B225" s="51"/>
      <c r="C225" s="35"/>
      <c r="D225" s="55">
        <v>0</v>
      </c>
      <c r="E225" s="130"/>
      <c r="F225" s="42"/>
      <c r="G225" s="42"/>
      <c r="H225" s="42"/>
      <c r="I225" s="42"/>
      <c r="J225" s="32"/>
      <c r="K225" s="50"/>
      <c r="L225" s="50"/>
      <c r="M225" s="50"/>
      <c r="N225" s="117"/>
      <c r="O225" s="33"/>
      <c r="Q225" s="120"/>
      <c r="R225" s="120"/>
    </row>
    <row r="226" spans="1:18" s="31" customFormat="1" x14ac:dyDescent="0.25">
      <c r="A226" s="30" t="s">
        <v>147</v>
      </c>
      <c r="B226" s="43" t="s">
        <v>2</v>
      </c>
      <c r="C226" s="44"/>
      <c r="D226" s="57">
        <f>D227</f>
        <v>1185.1591000000001</v>
      </c>
      <c r="E226" s="131">
        <f>E227</f>
        <v>83499</v>
      </c>
      <c r="F226" s="37"/>
      <c r="G226" s="38"/>
      <c r="H226" s="37">
        <f>H228</f>
        <v>10499744.35</v>
      </c>
      <c r="I226" s="37">
        <f>I228</f>
        <v>-10499744.35</v>
      </c>
      <c r="J226" s="37"/>
      <c r="K226" s="50"/>
      <c r="L226" s="50"/>
      <c r="M226" s="46">
        <f>M228</f>
        <v>56399538.755276039</v>
      </c>
      <c r="N226" s="115">
        <f t="shared" si="38"/>
        <v>56399538.755276039</v>
      </c>
      <c r="O226" s="33"/>
      <c r="Q226" s="120"/>
      <c r="R226" s="120"/>
    </row>
    <row r="227" spans="1:18" s="31" customFormat="1" x14ac:dyDescent="0.25">
      <c r="A227" s="30" t="s">
        <v>147</v>
      </c>
      <c r="B227" s="43" t="s">
        <v>3</v>
      </c>
      <c r="C227" s="44"/>
      <c r="D227" s="57">
        <f>SUM(D229:D255)</f>
        <v>1185.1591000000001</v>
      </c>
      <c r="E227" s="131">
        <f>SUM(E229:E255)</f>
        <v>83499</v>
      </c>
      <c r="F227" s="37">
        <f>SUM(F229:F255)</f>
        <v>66381632.299999997</v>
      </c>
      <c r="G227" s="41"/>
      <c r="H227" s="37">
        <f>SUM(H229:H255)</f>
        <v>45382143.599999987</v>
      </c>
      <c r="I227" s="37">
        <f>SUM(I229:I255)</f>
        <v>20999488.699999999</v>
      </c>
      <c r="J227" s="37"/>
      <c r="K227" s="50"/>
      <c r="L227" s="37">
        <f>SUM(L229:L255)</f>
        <v>40199833.054783843</v>
      </c>
      <c r="M227" s="50"/>
      <c r="N227" s="115">
        <f t="shared" si="38"/>
        <v>40199833.054783843</v>
      </c>
      <c r="O227" s="33"/>
      <c r="Q227" s="120"/>
      <c r="R227" s="120"/>
    </row>
    <row r="228" spans="1:18" s="31" customFormat="1" x14ac:dyDescent="0.25">
      <c r="A228" s="35"/>
      <c r="B228" s="51" t="s">
        <v>26</v>
      </c>
      <c r="C228" s="35">
        <v>2</v>
      </c>
      <c r="D228" s="55">
        <v>0</v>
      </c>
      <c r="E228" s="132"/>
      <c r="F228" s="186"/>
      <c r="G228" s="41">
        <v>25</v>
      </c>
      <c r="H228" s="50">
        <f>F232*G228/100</f>
        <v>10499744.35</v>
      </c>
      <c r="I228" s="50">
        <f t="shared" ref="I228:I255" si="39">F228-H228</f>
        <v>-10499744.35</v>
      </c>
      <c r="J228" s="50"/>
      <c r="K228" s="50"/>
      <c r="L228" s="50"/>
      <c r="M228" s="50">
        <f>($L$7*$L$8*E226/$L$10)+($L$7*$L$9*D226/$L$11)</f>
        <v>56399538.755276039</v>
      </c>
      <c r="N228" s="117">
        <f t="shared" si="38"/>
        <v>56399538.755276039</v>
      </c>
      <c r="O228" s="33"/>
      <c r="Q228" s="120"/>
      <c r="R228" s="120"/>
    </row>
    <row r="229" spans="1:18" s="31" customFormat="1" x14ac:dyDescent="0.25">
      <c r="A229" s="35"/>
      <c r="B229" s="51" t="s">
        <v>148</v>
      </c>
      <c r="C229" s="35">
        <v>4</v>
      </c>
      <c r="D229" s="55">
        <f>40.607+12.97</f>
        <v>53.576999999999998</v>
      </c>
      <c r="E229" s="128">
        <v>2042</v>
      </c>
      <c r="F229" s="186">
        <v>619585.30000000005</v>
      </c>
      <c r="G229" s="41">
        <v>100</v>
      </c>
      <c r="H229" s="50">
        <f>F229*G229/100</f>
        <v>619585.30000000005</v>
      </c>
      <c r="I229" s="50">
        <f t="shared" si="39"/>
        <v>0</v>
      </c>
      <c r="J229" s="50">
        <f t="shared" ref="J229:J255" si="40">F229/E229</f>
        <v>303.4208129285015</v>
      </c>
      <c r="K229" s="50">
        <f t="shared" ref="K229:K255" si="41">$J$11*$J$19-J229</f>
        <v>806.31078168831402</v>
      </c>
      <c r="L229" s="50">
        <f t="shared" ref="L229:L255" si="42">IF(K229&gt;0,$J$7*$J$8*(K229/$K$19),0)+$J$7*$J$9*(E229/$E$19)+$J$7*$J$10*(D229/$D$19)</f>
        <v>1470715.0847391123</v>
      </c>
      <c r="M229" s="50"/>
      <c r="N229" s="117">
        <f t="shared" si="38"/>
        <v>1470715.0847391123</v>
      </c>
      <c r="O229" s="33"/>
      <c r="Q229" s="120"/>
      <c r="R229" s="120"/>
    </row>
    <row r="230" spans="1:18" s="31" customFormat="1" x14ac:dyDescent="0.25">
      <c r="A230" s="35"/>
      <c r="B230" s="51" t="s">
        <v>149</v>
      </c>
      <c r="C230" s="35">
        <v>4</v>
      </c>
      <c r="D230" s="55">
        <f>32.3264+4.94</f>
        <v>37.266399999999997</v>
      </c>
      <c r="E230" s="128">
        <v>2245</v>
      </c>
      <c r="F230" s="186">
        <v>474366.7</v>
      </c>
      <c r="G230" s="41">
        <v>100</v>
      </c>
      <c r="H230" s="50">
        <f t="shared" ref="H230:H255" si="43">F230*G230/100</f>
        <v>474366.7</v>
      </c>
      <c r="I230" s="50">
        <f t="shared" si="39"/>
        <v>0</v>
      </c>
      <c r="J230" s="50">
        <f t="shared" si="40"/>
        <v>211.2991982182628</v>
      </c>
      <c r="K230" s="50">
        <f t="shared" si="41"/>
        <v>898.43239639855278</v>
      </c>
      <c r="L230" s="50">
        <f t="shared" si="42"/>
        <v>1542507.4925385981</v>
      </c>
      <c r="M230" s="50"/>
      <c r="N230" s="117">
        <f t="shared" si="38"/>
        <v>1542507.4925385981</v>
      </c>
      <c r="O230" s="33"/>
      <c r="Q230" s="120"/>
      <c r="R230" s="120"/>
    </row>
    <row r="231" spans="1:18" s="31" customFormat="1" x14ac:dyDescent="0.25">
      <c r="A231" s="35"/>
      <c r="B231" s="51" t="s">
        <v>150</v>
      </c>
      <c r="C231" s="35">
        <v>4</v>
      </c>
      <c r="D231" s="55">
        <v>42.942499999999995</v>
      </c>
      <c r="E231" s="128">
        <v>4154</v>
      </c>
      <c r="F231" s="186">
        <v>2394973.4</v>
      </c>
      <c r="G231" s="41">
        <v>100</v>
      </c>
      <c r="H231" s="50">
        <f t="shared" si="43"/>
        <v>2394973.4</v>
      </c>
      <c r="I231" s="50">
        <f t="shared" si="39"/>
        <v>0</v>
      </c>
      <c r="J231" s="50">
        <f t="shared" si="40"/>
        <v>576.54631680308137</v>
      </c>
      <c r="K231" s="50">
        <f t="shared" si="41"/>
        <v>533.18527781373416</v>
      </c>
      <c r="L231" s="50">
        <f t="shared" si="42"/>
        <v>1419004.8921581754</v>
      </c>
      <c r="M231" s="50"/>
      <c r="N231" s="117">
        <f t="shared" si="38"/>
        <v>1419004.8921581754</v>
      </c>
      <c r="O231" s="33"/>
      <c r="Q231" s="120"/>
      <c r="R231" s="120"/>
    </row>
    <row r="232" spans="1:18" s="31" customFormat="1" x14ac:dyDescent="0.25">
      <c r="A232" s="35"/>
      <c r="B232" s="51" t="s">
        <v>147</v>
      </c>
      <c r="C232" s="35">
        <v>3</v>
      </c>
      <c r="D232" s="54">
        <v>83.171599999999998</v>
      </c>
      <c r="E232" s="128">
        <v>17352</v>
      </c>
      <c r="F232" s="186">
        <v>41998977.399999999</v>
      </c>
      <c r="G232" s="41">
        <v>50</v>
      </c>
      <c r="H232" s="50">
        <f t="shared" si="43"/>
        <v>20999488.699999999</v>
      </c>
      <c r="I232" s="50">
        <f t="shared" si="39"/>
        <v>20999488.699999999</v>
      </c>
      <c r="J232" s="50">
        <f t="shared" si="40"/>
        <v>2420.4113301060397</v>
      </c>
      <c r="K232" s="50">
        <f t="shared" si="41"/>
        <v>-1310.6797354892242</v>
      </c>
      <c r="L232" s="50">
        <f t="shared" si="42"/>
        <v>2913175.3669438018</v>
      </c>
      <c r="M232" s="50"/>
      <c r="N232" s="117">
        <f t="shared" si="38"/>
        <v>2913175.3669438018</v>
      </c>
      <c r="O232" s="33"/>
      <c r="Q232" s="120"/>
      <c r="R232" s="120"/>
    </row>
    <row r="233" spans="1:18" s="31" customFormat="1" x14ac:dyDescent="0.25">
      <c r="A233" s="35"/>
      <c r="B233" s="51" t="s">
        <v>151</v>
      </c>
      <c r="C233" s="35">
        <v>4</v>
      </c>
      <c r="D233" s="55">
        <v>49.081599999999995</v>
      </c>
      <c r="E233" s="128">
        <v>3149</v>
      </c>
      <c r="F233" s="186">
        <v>700206.9</v>
      </c>
      <c r="G233" s="41">
        <v>100</v>
      </c>
      <c r="H233" s="50">
        <f t="shared" si="43"/>
        <v>700206.9</v>
      </c>
      <c r="I233" s="50">
        <f t="shared" si="39"/>
        <v>0</v>
      </c>
      <c r="J233" s="50">
        <f t="shared" si="40"/>
        <v>222.35849476024134</v>
      </c>
      <c r="K233" s="50">
        <f t="shared" si="41"/>
        <v>887.37309985657419</v>
      </c>
      <c r="L233" s="50">
        <f t="shared" si="42"/>
        <v>1711865.3470381696</v>
      </c>
      <c r="M233" s="50"/>
      <c r="N233" s="117">
        <f t="shared" si="38"/>
        <v>1711865.3470381696</v>
      </c>
      <c r="O233" s="33"/>
      <c r="Q233" s="120"/>
      <c r="R233" s="120"/>
    </row>
    <row r="234" spans="1:18" s="31" customFormat="1" x14ac:dyDescent="0.25">
      <c r="A234" s="35"/>
      <c r="B234" s="51" t="s">
        <v>152</v>
      </c>
      <c r="C234" s="35">
        <v>4</v>
      </c>
      <c r="D234" s="55">
        <v>28.877700000000001</v>
      </c>
      <c r="E234" s="128">
        <v>1541</v>
      </c>
      <c r="F234" s="186">
        <v>414048</v>
      </c>
      <c r="G234" s="41">
        <v>100</v>
      </c>
      <c r="H234" s="50">
        <f t="shared" si="43"/>
        <v>414048</v>
      </c>
      <c r="I234" s="50">
        <f t="shared" si="39"/>
        <v>0</v>
      </c>
      <c r="J234" s="50">
        <f t="shared" si="40"/>
        <v>268.68786502271251</v>
      </c>
      <c r="K234" s="50">
        <f t="shared" si="41"/>
        <v>841.04372959410307</v>
      </c>
      <c r="L234" s="50">
        <f t="shared" si="42"/>
        <v>1336277.0518413133</v>
      </c>
      <c r="M234" s="50"/>
      <c r="N234" s="117">
        <f t="shared" si="38"/>
        <v>1336277.0518413133</v>
      </c>
      <c r="O234" s="33"/>
      <c r="Q234" s="120"/>
      <c r="R234" s="120"/>
    </row>
    <row r="235" spans="1:18" s="31" customFormat="1" x14ac:dyDescent="0.25">
      <c r="A235" s="35"/>
      <c r="B235" s="51" t="s">
        <v>153</v>
      </c>
      <c r="C235" s="35">
        <v>4</v>
      </c>
      <c r="D235" s="55">
        <v>23.430599999999998</v>
      </c>
      <c r="E235" s="128">
        <v>1082</v>
      </c>
      <c r="F235" s="186">
        <v>397081.59999999998</v>
      </c>
      <c r="G235" s="41">
        <v>100</v>
      </c>
      <c r="H235" s="50">
        <f t="shared" si="43"/>
        <v>397081.59999999998</v>
      </c>
      <c r="I235" s="50">
        <f t="shared" si="39"/>
        <v>0</v>
      </c>
      <c r="J235" s="50">
        <f t="shared" si="40"/>
        <v>366.98853974121994</v>
      </c>
      <c r="K235" s="50">
        <f t="shared" si="41"/>
        <v>742.74305487559559</v>
      </c>
      <c r="L235" s="50">
        <f t="shared" si="42"/>
        <v>1130265.3827871764</v>
      </c>
      <c r="M235" s="50"/>
      <c r="N235" s="117">
        <f t="shared" si="38"/>
        <v>1130265.3827871764</v>
      </c>
      <c r="O235" s="33"/>
      <c r="Q235" s="120"/>
      <c r="R235" s="120"/>
    </row>
    <row r="236" spans="1:18" s="31" customFormat="1" x14ac:dyDescent="0.25">
      <c r="A236" s="35"/>
      <c r="B236" s="51" t="s">
        <v>154</v>
      </c>
      <c r="C236" s="35">
        <v>4</v>
      </c>
      <c r="D236" s="55">
        <v>31.651100000000003</v>
      </c>
      <c r="E236" s="128">
        <v>2686</v>
      </c>
      <c r="F236" s="186">
        <v>914448.7</v>
      </c>
      <c r="G236" s="41">
        <v>100</v>
      </c>
      <c r="H236" s="50">
        <f t="shared" si="43"/>
        <v>914448.7</v>
      </c>
      <c r="I236" s="50">
        <f t="shared" si="39"/>
        <v>0</v>
      </c>
      <c r="J236" s="50">
        <f t="shared" si="40"/>
        <v>340.45</v>
      </c>
      <c r="K236" s="50">
        <f t="shared" si="41"/>
        <v>769.28159461681548</v>
      </c>
      <c r="L236" s="50">
        <f t="shared" si="42"/>
        <v>1432961.0108951256</v>
      </c>
      <c r="M236" s="50"/>
      <c r="N236" s="117">
        <f t="shared" si="38"/>
        <v>1432961.0108951256</v>
      </c>
      <c r="O236" s="33"/>
      <c r="Q236" s="120"/>
      <c r="R236" s="120"/>
    </row>
    <row r="237" spans="1:18" s="31" customFormat="1" x14ac:dyDescent="0.25">
      <c r="A237" s="35"/>
      <c r="B237" s="51" t="s">
        <v>155</v>
      </c>
      <c r="C237" s="35">
        <v>4</v>
      </c>
      <c r="D237" s="55">
        <v>33.021000000000001</v>
      </c>
      <c r="E237" s="128">
        <v>1505</v>
      </c>
      <c r="F237" s="186">
        <v>364578.8</v>
      </c>
      <c r="G237" s="41">
        <v>100</v>
      </c>
      <c r="H237" s="50">
        <f t="shared" si="43"/>
        <v>364578.8</v>
      </c>
      <c r="I237" s="50">
        <f t="shared" si="39"/>
        <v>0</v>
      </c>
      <c r="J237" s="50">
        <f t="shared" si="40"/>
        <v>242.24504983388704</v>
      </c>
      <c r="K237" s="50">
        <f t="shared" si="41"/>
        <v>867.48654478292849</v>
      </c>
      <c r="L237" s="50">
        <f t="shared" si="42"/>
        <v>1379000.2622807843</v>
      </c>
      <c r="M237" s="50"/>
      <c r="N237" s="117">
        <f t="shared" si="38"/>
        <v>1379000.2622807843</v>
      </c>
      <c r="O237" s="33"/>
      <c r="Q237" s="120"/>
      <c r="R237" s="120"/>
    </row>
    <row r="238" spans="1:18" s="31" customFormat="1" x14ac:dyDescent="0.25">
      <c r="A238" s="35"/>
      <c r="B238" s="51" t="s">
        <v>156</v>
      </c>
      <c r="C238" s="35">
        <v>4</v>
      </c>
      <c r="D238" s="55">
        <f>59.4718-12.97</f>
        <v>46.501800000000003</v>
      </c>
      <c r="E238" s="128">
        <v>1961</v>
      </c>
      <c r="F238" s="186">
        <v>427314.7</v>
      </c>
      <c r="G238" s="41">
        <v>100</v>
      </c>
      <c r="H238" s="50">
        <f t="shared" si="43"/>
        <v>427314.7</v>
      </c>
      <c r="I238" s="50">
        <f t="shared" si="39"/>
        <v>0</v>
      </c>
      <c r="J238" s="50">
        <f t="shared" si="40"/>
        <v>217.90652728199899</v>
      </c>
      <c r="K238" s="50">
        <f t="shared" si="41"/>
        <v>891.82506733481659</v>
      </c>
      <c r="L238" s="50">
        <f t="shared" si="42"/>
        <v>1530392.4812629537</v>
      </c>
      <c r="M238" s="50"/>
      <c r="N238" s="117">
        <f t="shared" si="38"/>
        <v>1530392.4812629537</v>
      </c>
      <c r="O238" s="33"/>
      <c r="Q238" s="120"/>
      <c r="R238" s="120"/>
    </row>
    <row r="239" spans="1:18" s="31" customFormat="1" x14ac:dyDescent="0.25">
      <c r="A239" s="35"/>
      <c r="B239" s="51" t="s">
        <v>157</v>
      </c>
      <c r="C239" s="35">
        <v>4</v>
      </c>
      <c r="D239" s="54">
        <v>36.563699999999997</v>
      </c>
      <c r="E239" s="128">
        <v>4841</v>
      </c>
      <c r="F239" s="186">
        <v>1572914.9</v>
      </c>
      <c r="G239" s="41">
        <v>100</v>
      </c>
      <c r="H239" s="50">
        <f t="shared" si="43"/>
        <v>1572914.9</v>
      </c>
      <c r="I239" s="50">
        <f t="shared" si="39"/>
        <v>0</v>
      </c>
      <c r="J239" s="50">
        <f t="shared" si="40"/>
        <v>324.91528609791362</v>
      </c>
      <c r="K239" s="50">
        <f t="shared" si="41"/>
        <v>784.81630851890191</v>
      </c>
      <c r="L239" s="50">
        <f t="shared" si="42"/>
        <v>1790883.1682884502</v>
      </c>
      <c r="M239" s="50"/>
      <c r="N239" s="117">
        <f t="shared" si="38"/>
        <v>1790883.1682884502</v>
      </c>
      <c r="O239" s="33"/>
      <c r="Q239" s="120"/>
      <c r="R239" s="120"/>
    </row>
    <row r="240" spans="1:18" s="31" customFormat="1" x14ac:dyDescent="0.25">
      <c r="A240" s="35"/>
      <c r="B240" s="51" t="s">
        <v>158</v>
      </c>
      <c r="C240" s="35">
        <v>4</v>
      </c>
      <c r="D240" s="55">
        <v>52.251899999999992</v>
      </c>
      <c r="E240" s="128">
        <v>4287</v>
      </c>
      <c r="F240" s="186">
        <v>1303960.7</v>
      </c>
      <c r="G240" s="41">
        <v>100</v>
      </c>
      <c r="H240" s="50">
        <f t="shared" si="43"/>
        <v>1303960.7</v>
      </c>
      <c r="I240" s="50">
        <f t="shared" si="39"/>
        <v>0</v>
      </c>
      <c r="J240" s="50">
        <f t="shared" si="40"/>
        <v>304.16624679262884</v>
      </c>
      <c r="K240" s="50">
        <f t="shared" si="41"/>
        <v>805.56534782418669</v>
      </c>
      <c r="L240" s="50">
        <f t="shared" si="42"/>
        <v>1797313.8461907168</v>
      </c>
      <c r="M240" s="50"/>
      <c r="N240" s="117">
        <f t="shared" si="38"/>
        <v>1797313.8461907168</v>
      </c>
      <c r="O240" s="33"/>
      <c r="Q240" s="120"/>
      <c r="R240" s="120"/>
    </row>
    <row r="241" spans="1:18" s="31" customFormat="1" x14ac:dyDescent="0.25">
      <c r="A241" s="35"/>
      <c r="B241" s="51" t="s">
        <v>159</v>
      </c>
      <c r="C241" s="35">
        <v>4</v>
      </c>
      <c r="D241" s="55">
        <v>24.103600000000004</v>
      </c>
      <c r="E241" s="128">
        <v>1051</v>
      </c>
      <c r="F241" s="186">
        <v>328217.40000000002</v>
      </c>
      <c r="G241" s="41">
        <v>100</v>
      </c>
      <c r="H241" s="50">
        <f t="shared" si="43"/>
        <v>328217.40000000002</v>
      </c>
      <c r="I241" s="50">
        <f t="shared" si="39"/>
        <v>0</v>
      </c>
      <c r="J241" s="50">
        <f t="shared" si="40"/>
        <v>312.29058039961944</v>
      </c>
      <c r="K241" s="50">
        <f t="shared" si="41"/>
        <v>797.44101421719608</v>
      </c>
      <c r="L241" s="50">
        <f t="shared" si="42"/>
        <v>1192784.7778877306</v>
      </c>
      <c r="M241" s="50"/>
      <c r="N241" s="117">
        <f t="shared" si="38"/>
        <v>1192784.7778877306</v>
      </c>
      <c r="O241" s="33"/>
      <c r="Q241" s="120"/>
      <c r="R241" s="120"/>
    </row>
    <row r="242" spans="1:18" s="31" customFormat="1" x14ac:dyDescent="0.25">
      <c r="A242" s="35"/>
      <c r="B242" s="51" t="s">
        <v>160</v>
      </c>
      <c r="C242" s="35">
        <v>4</v>
      </c>
      <c r="D242" s="55">
        <v>28.624899999999997</v>
      </c>
      <c r="E242" s="128">
        <v>1063</v>
      </c>
      <c r="F242" s="186">
        <v>435837.6</v>
      </c>
      <c r="G242" s="41">
        <v>100</v>
      </c>
      <c r="H242" s="50">
        <f t="shared" si="43"/>
        <v>435837.6</v>
      </c>
      <c r="I242" s="50">
        <f t="shared" si="39"/>
        <v>0</v>
      </c>
      <c r="J242" s="50">
        <f t="shared" si="40"/>
        <v>410.0071495766698</v>
      </c>
      <c r="K242" s="50">
        <f t="shared" si="41"/>
        <v>699.72444504014572</v>
      </c>
      <c r="L242" s="50">
        <f t="shared" si="42"/>
        <v>1098071.9851248125</v>
      </c>
      <c r="M242" s="50"/>
      <c r="N242" s="117">
        <f t="shared" si="38"/>
        <v>1098071.9851248125</v>
      </c>
      <c r="O242" s="33"/>
      <c r="Q242" s="120"/>
      <c r="R242" s="120"/>
    </row>
    <row r="243" spans="1:18" s="31" customFormat="1" x14ac:dyDescent="0.25">
      <c r="A243" s="35"/>
      <c r="B243" s="51" t="s">
        <v>758</v>
      </c>
      <c r="C243" s="35">
        <v>4</v>
      </c>
      <c r="D243" s="55">
        <v>32.481199999999994</v>
      </c>
      <c r="E243" s="128">
        <v>2750</v>
      </c>
      <c r="F243" s="186">
        <v>934570.1</v>
      </c>
      <c r="G243" s="41">
        <v>100</v>
      </c>
      <c r="H243" s="50">
        <f t="shared" si="43"/>
        <v>934570.1</v>
      </c>
      <c r="I243" s="50">
        <f t="shared" si="39"/>
        <v>0</v>
      </c>
      <c r="J243" s="50">
        <f t="shared" si="40"/>
        <v>339.84367272727275</v>
      </c>
      <c r="K243" s="50">
        <f t="shared" si="41"/>
        <v>769.88792188954278</v>
      </c>
      <c r="L243" s="50">
        <f t="shared" si="42"/>
        <v>1446559.6639248645</v>
      </c>
      <c r="M243" s="50"/>
      <c r="N243" s="117">
        <f t="shared" si="38"/>
        <v>1446559.6639248645</v>
      </c>
      <c r="O243" s="33"/>
      <c r="Q243" s="120"/>
      <c r="R243" s="120"/>
    </row>
    <row r="244" spans="1:18" s="31" customFormat="1" x14ac:dyDescent="0.25">
      <c r="A244" s="35"/>
      <c r="B244" s="51" t="s">
        <v>161</v>
      </c>
      <c r="C244" s="35">
        <v>4</v>
      </c>
      <c r="D244" s="55">
        <v>58.170500000000004</v>
      </c>
      <c r="E244" s="128">
        <v>3239</v>
      </c>
      <c r="F244" s="186">
        <v>538112.6</v>
      </c>
      <c r="G244" s="41">
        <v>100</v>
      </c>
      <c r="H244" s="50">
        <f t="shared" si="43"/>
        <v>538112.6</v>
      </c>
      <c r="I244" s="50">
        <f t="shared" si="39"/>
        <v>0</v>
      </c>
      <c r="J244" s="50">
        <f t="shared" si="40"/>
        <v>166.13541216424821</v>
      </c>
      <c r="K244" s="50">
        <f t="shared" si="41"/>
        <v>943.59618245256729</v>
      </c>
      <c r="L244" s="50">
        <f t="shared" si="42"/>
        <v>1828542.2041049073</v>
      </c>
      <c r="M244" s="50"/>
      <c r="N244" s="117">
        <f t="shared" si="38"/>
        <v>1828542.2041049073</v>
      </c>
      <c r="O244" s="33"/>
      <c r="Q244" s="120"/>
      <c r="R244" s="120"/>
    </row>
    <row r="245" spans="1:18" s="31" customFormat="1" x14ac:dyDescent="0.25">
      <c r="A245" s="35"/>
      <c r="B245" s="51" t="s">
        <v>162</v>
      </c>
      <c r="C245" s="35">
        <v>4</v>
      </c>
      <c r="D245" s="55">
        <v>36.376199999999997</v>
      </c>
      <c r="E245" s="128">
        <v>1288</v>
      </c>
      <c r="F245" s="186">
        <v>2135030.1</v>
      </c>
      <c r="G245" s="41">
        <v>100</v>
      </c>
      <c r="H245" s="50">
        <f t="shared" si="43"/>
        <v>2135030.1</v>
      </c>
      <c r="I245" s="50">
        <f t="shared" si="39"/>
        <v>0</v>
      </c>
      <c r="J245" s="50">
        <f t="shared" si="40"/>
        <v>1657.6320652173913</v>
      </c>
      <c r="K245" s="50">
        <f t="shared" si="41"/>
        <v>-547.90047060057577</v>
      </c>
      <c r="L245" s="50">
        <f t="shared" si="42"/>
        <v>339765.32024470076</v>
      </c>
      <c r="M245" s="50"/>
      <c r="N245" s="117">
        <f t="shared" si="38"/>
        <v>339765.32024470076</v>
      </c>
      <c r="O245" s="33"/>
      <c r="Q245" s="120"/>
      <c r="R245" s="120"/>
    </row>
    <row r="246" spans="1:18" s="31" customFormat="1" x14ac:dyDescent="0.25">
      <c r="A246" s="35"/>
      <c r="B246" s="51" t="s">
        <v>163</v>
      </c>
      <c r="C246" s="35">
        <v>4</v>
      </c>
      <c r="D246" s="55">
        <v>32.705100000000002</v>
      </c>
      <c r="E246" s="128">
        <v>1675</v>
      </c>
      <c r="F246" s="186">
        <v>453711.9</v>
      </c>
      <c r="G246" s="41">
        <v>100</v>
      </c>
      <c r="H246" s="50">
        <f t="shared" si="43"/>
        <v>453711.9</v>
      </c>
      <c r="I246" s="50">
        <f t="shared" si="39"/>
        <v>0</v>
      </c>
      <c r="J246" s="50">
        <f t="shared" si="40"/>
        <v>270.872776119403</v>
      </c>
      <c r="K246" s="50">
        <f t="shared" si="41"/>
        <v>838.85881849741259</v>
      </c>
      <c r="L246" s="50">
        <f t="shared" si="42"/>
        <v>1369229.8391748797</v>
      </c>
      <c r="M246" s="50"/>
      <c r="N246" s="117">
        <f t="shared" si="38"/>
        <v>1369229.8391748797</v>
      </c>
      <c r="O246" s="33"/>
      <c r="Q246" s="120"/>
      <c r="R246" s="120"/>
    </row>
    <row r="247" spans="1:18" s="31" customFormat="1" x14ac:dyDescent="0.25">
      <c r="A247" s="35"/>
      <c r="B247" s="51" t="s">
        <v>164</v>
      </c>
      <c r="C247" s="35">
        <v>4</v>
      </c>
      <c r="D247" s="55">
        <v>35.991799999999998</v>
      </c>
      <c r="E247" s="128">
        <v>1986</v>
      </c>
      <c r="F247" s="186">
        <v>860031.4</v>
      </c>
      <c r="G247" s="41">
        <v>100</v>
      </c>
      <c r="H247" s="50">
        <f t="shared" si="43"/>
        <v>860031.4</v>
      </c>
      <c r="I247" s="50">
        <f t="shared" si="39"/>
        <v>0</v>
      </c>
      <c r="J247" s="50">
        <f t="shared" si="40"/>
        <v>433.04702920443106</v>
      </c>
      <c r="K247" s="50">
        <f t="shared" si="41"/>
        <v>676.68456541238447</v>
      </c>
      <c r="L247" s="50">
        <f t="shared" si="42"/>
        <v>1237956.2364673256</v>
      </c>
      <c r="M247" s="50"/>
      <c r="N247" s="117">
        <f t="shared" si="38"/>
        <v>1237956.2364673256</v>
      </c>
      <c r="O247" s="33"/>
      <c r="Q247" s="120"/>
      <c r="R247" s="120"/>
    </row>
    <row r="248" spans="1:18" s="31" customFormat="1" x14ac:dyDescent="0.25">
      <c r="A248" s="35"/>
      <c r="B248" s="51" t="s">
        <v>165</v>
      </c>
      <c r="C248" s="35">
        <v>4</v>
      </c>
      <c r="D248" s="55">
        <v>76.984499999999997</v>
      </c>
      <c r="E248" s="128">
        <v>4315</v>
      </c>
      <c r="F248" s="186">
        <v>1483849.9</v>
      </c>
      <c r="G248" s="41">
        <v>100</v>
      </c>
      <c r="H248" s="50">
        <f t="shared" si="43"/>
        <v>1483849.9</v>
      </c>
      <c r="I248" s="50">
        <f t="shared" si="39"/>
        <v>0</v>
      </c>
      <c r="J248" s="50">
        <f t="shared" si="40"/>
        <v>343.88178447276937</v>
      </c>
      <c r="K248" s="50">
        <f t="shared" si="41"/>
        <v>765.84981014404616</v>
      </c>
      <c r="L248" s="50">
        <f t="shared" si="42"/>
        <v>1855887.1153298044</v>
      </c>
      <c r="M248" s="50"/>
      <c r="N248" s="117">
        <f t="shared" si="38"/>
        <v>1855887.1153298044</v>
      </c>
      <c r="O248" s="33"/>
      <c r="Q248" s="120"/>
      <c r="R248" s="120"/>
    </row>
    <row r="249" spans="1:18" s="31" customFormat="1" x14ac:dyDescent="0.25">
      <c r="A249" s="35"/>
      <c r="B249" s="51" t="s">
        <v>759</v>
      </c>
      <c r="C249" s="35">
        <v>4</v>
      </c>
      <c r="D249" s="55">
        <v>37.795300000000005</v>
      </c>
      <c r="E249" s="128">
        <v>2518</v>
      </c>
      <c r="F249" s="186">
        <v>739473.6</v>
      </c>
      <c r="G249" s="41">
        <v>100</v>
      </c>
      <c r="H249" s="50">
        <f t="shared" si="43"/>
        <v>739473.6</v>
      </c>
      <c r="I249" s="50">
        <f t="shared" si="39"/>
        <v>0</v>
      </c>
      <c r="J249" s="50">
        <f t="shared" si="40"/>
        <v>293.67498014297058</v>
      </c>
      <c r="K249" s="50">
        <f t="shared" si="41"/>
        <v>816.056614473845</v>
      </c>
      <c r="L249" s="50">
        <f t="shared" si="42"/>
        <v>1488219.5380992645</v>
      </c>
      <c r="M249" s="50"/>
      <c r="N249" s="117">
        <f t="shared" si="38"/>
        <v>1488219.5380992645</v>
      </c>
      <c r="O249" s="33"/>
      <c r="Q249" s="120"/>
      <c r="R249" s="120"/>
    </row>
    <row r="250" spans="1:18" s="31" customFormat="1" x14ac:dyDescent="0.25">
      <c r="A250" s="35"/>
      <c r="B250" s="51" t="s">
        <v>760</v>
      </c>
      <c r="C250" s="35">
        <v>4</v>
      </c>
      <c r="D250" s="55">
        <v>12.696099999999999</v>
      </c>
      <c r="E250" s="128">
        <v>637</v>
      </c>
      <c r="F250" s="186">
        <v>178663.5</v>
      </c>
      <c r="G250" s="41">
        <v>100</v>
      </c>
      <c r="H250" s="50">
        <f t="shared" si="43"/>
        <v>178663.5</v>
      </c>
      <c r="I250" s="50">
        <f t="shared" si="39"/>
        <v>0</v>
      </c>
      <c r="J250" s="50">
        <f t="shared" si="40"/>
        <v>280.47645211930927</v>
      </c>
      <c r="K250" s="50">
        <f t="shared" si="41"/>
        <v>829.25514249750631</v>
      </c>
      <c r="L250" s="50">
        <f t="shared" si="42"/>
        <v>1122175.52096744</v>
      </c>
      <c r="M250" s="50"/>
      <c r="N250" s="117">
        <f t="shared" si="38"/>
        <v>1122175.52096744</v>
      </c>
      <c r="O250" s="33"/>
      <c r="Q250" s="120"/>
      <c r="R250" s="120"/>
    </row>
    <row r="251" spans="1:18" s="31" customFormat="1" x14ac:dyDescent="0.25">
      <c r="A251" s="35"/>
      <c r="B251" s="51" t="s">
        <v>166</v>
      </c>
      <c r="C251" s="35">
        <v>4</v>
      </c>
      <c r="D251" s="55">
        <v>65.192599999999999</v>
      </c>
      <c r="E251" s="128">
        <v>3875</v>
      </c>
      <c r="F251" s="186">
        <v>2733643</v>
      </c>
      <c r="G251" s="41">
        <v>100</v>
      </c>
      <c r="H251" s="50">
        <f t="shared" si="43"/>
        <v>2733643</v>
      </c>
      <c r="I251" s="50">
        <f t="shared" si="39"/>
        <v>0</v>
      </c>
      <c r="J251" s="50">
        <f t="shared" si="40"/>
        <v>705.45625806451608</v>
      </c>
      <c r="K251" s="50">
        <f t="shared" si="41"/>
        <v>404.27533655229945</v>
      </c>
      <c r="L251" s="50">
        <f t="shared" si="42"/>
        <v>1316946.0162178886</v>
      </c>
      <c r="M251" s="50"/>
      <c r="N251" s="117">
        <f t="shared" si="38"/>
        <v>1316946.0162178886</v>
      </c>
      <c r="O251" s="33"/>
      <c r="Q251" s="120"/>
      <c r="R251" s="120"/>
    </row>
    <row r="252" spans="1:18" s="31" customFormat="1" x14ac:dyDescent="0.25">
      <c r="A252" s="35"/>
      <c r="B252" s="51" t="s">
        <v>167</v>
      </c>
      <c r="C252" s="35">
        <v>4</v>
      </c>
      <c r="D252" s="55">
        <v>60.270100000000006</v>
      </c>
      <c r="E252" s="128">
        <v>4082</v>
      </c>
      <c r="F252" s="186">
        <v>1503313</v>
      </c>
      <c r="G252" s="41">
        <v>100</v>
      </c>
      <c r="H252" s="50">
        <f t="shared" si="43"/>
        <v>1503313</v>
      </c>
      <c r="I252" s="50">
        <f t="shared" si="39"/>
        <v>0</v>
      </c>
      <c r="J252" s="50">
        <f t="shared" si="40"/>
        <v>368.27853993140616</v>
      </c>
      <c r="K252" s="50">
        <f t="shared" si="41"/>
        <v>741.45305468540937</v>
      </c>
      <c r="L252" s="50">
        <f t="shared" si="42"/>
        <v>1724268.2480123928</v>
      </c>
      <c r="M252" s="50"/>
      <c r="N252" s="117">
        <f t="shared" si="38"/>
        <v>1724268.2480123928</v>
      </c>
      <c r="O252" s="33"/>
      <c r="Q252" s="120"/>
      <c r="R252" s="120"/>
    </row>
    <row r="253" spans="1:18" s="31" customFormat="1" x14ac:dyDescent="0.25">
      <c r="A253" s="35"/>
      <c r="B253" s="51" t="s">
        <v>168</v>
      </c>
      <c r="C253" s="35">
        <v>4</v>
      </c>
      <c r="D253" s="55">
        <v>65.196699999999993</v>
      </c>
      <c r="E253" s="128">
        <v>1536</v>
      </c>
      <c r="F253" s="186">
        <v>446925.4</v>
      </c>
      <c r="G253" s="41">
        <v>100</v>
      </c>
      <c r="H253" s="50">
        <f t="shared" si="43"/>
        <v>446925.4</v>
      </c>
      <c r="I253" s="50">
        <f t="shared" si="39"/>
        <v>0</v>
      </c>
      <c r="J253" s="50">
        <f t="shared" si="40"/>
        <v>290.96705729166666</v>
      </c>
      <c r="K253" s="50">
        <f t="shared" si="41"/>
        <v>818.76453732514892</v>
      </c>
      <c r="L253" s="50">
        <f t="shared" si="42"/>
        <v>1457862.2591856518</v>
      </c>
      <c r="M253" s="50"/>
      <c r="N253" s="117">
        <f t="shared" si="38"/>
        <v>1457862.2591856518</v>
      </c>
      <c r="O253" s="33"/>
      <c r="Q253" s="120"/>
      <c r="R253" s="120"/>
    </row>
    <row r="254" spans="1:18" s="31" customFormat="1" x14ac:dyDescent="0.25">
      <c r="A254" s="35"/>
      <c r="B254" s="51" t="s">
        <v>169</v>
      </c>
      <c r="C254" s="35">
        <v>4</v>
      </c>
      <c r="D254" s="55">
        <v>32.4041</v>
      </c>
      <c r="E254" s="128">
        <v>2407</v>
      </c>
      <c r="F254" s="186">
        <v>830252.3</v>
      </c>
      <c r="G254" s="41">
        <v>100</v>
      </c>
      <c r="H254" s="50">
        <f t="shared" si="43"/>
        <v>830252.3</v>
      </c>
      <c r="I254" s="50">
        <f t="shared" si="39"/>
        <v>0</v>
      </c>
      <c r="J254" s="50">
        <f t="shared" si="40"/>
        <v>344.93240548400502</v>
      </c>
      <c r="K254" s="50">
        <f t="shared" si="41"/>
        <v>764.79918913281051</v>
      </c>
      <c r="L254" s="50">
        <f t="shared" si="42"/>
        <v>1389395.2706369627</v>
      </c>
      <c r="M254" s="50"/>
      <c r="N254" s="117">
        <f t="shared" si="38"/>
        <v>1389395.2706369627</v>
      </c>
      <c r="O254" s="33"/>
      <c r="Q254" s="120"/>
      <c r="R254" s="120"/>
    </row>
    <row r="255" spans="1:18" s="31" customFormat="1" x14ac:dyDescent="0.25">
      <c r="A255" s="35"/>
      <c r="B255" s="51" t="s">
        <v>170</v>
      </c>
      <c r="C255" s="35">
        <v>4</v>
      </c>
      <c r="D255" s="55">
        <v>67.829499999999996</v>
      </c>
      <c r="E255" s="128">
        <v>4232</v>
      </c>
      <c r="F255" s="186">
        <v>1197543.3999999999</v>
      </c>
      <c r="G255" s="41">
        <v>100</v>
      </c>
      <c r="H255" s="50">
        <f t="shared" si="43"/>
        <v>1197543.3999999999</v>
      </c>
      <c r="I255" s="50">
        <f t="shared" si="39"/>
        <v>0</v>
      </c>
      <c r="J255" s="50">
        <f t="shared" si="40"/>
        <v>282.973393194707</v>
      </c>
      <c r="K255" s="50">
        <f t="shared" si="41"/>
        <v>826.75820142210853</v>
      </c>
      <c r="L255" s="50">
        <f t="shared" si="42"/>
        <v>1877807.6724408525</v>
      </c>
      <c r="M255" s="50"/>
      <c r="N255" s="117">
        <f t="shared" si="38"/>
        <v>1877807.6724408525</v>
      </c>
      <c r="O255" s="33"/>
      <c r="Q255" s="120"/>
      <c r="R255" s="120"/>
    </row>
    <row r="256" spans="1:18" s="31" customFormat="1" x14ac:dyDescent="0.25">
      <c r="A256" s="35"/>
      <c r="B256" s="51"/>
      <c r="C256" s="35"/>
      <c r="D256" s="55">
        <v>0</v>
      </c>
      <c r="E256" s="130"/>
      <c r="F256" s="32"/>
      <c r="G256" s="41"/>
      <c r="H256" s="42"/>
      <c r="I256" s="42"/>
      <c r="J256" s="32"/>
      <c r="K256" s="50"/>
      <c r="L256" s="50"/>
      <c r="M256" s="50"/>
      <c r="N256" s="117"/>
      <c r="O256" s="33"/>
      <c r="Q256" s="120"/>
      <c r="R256" s="120"/>
    </row>
    <row r="257" spans="1:18" s="31" customFormat="1" x14ac:dyDescent="0.25">
      <c r="A257" s="30" t="s">
        <v>173</v>
      </c>
      <c r="B257" s="43" t="s">
        <v>2</v>
      </c>
      <c r="C257" s="44"/>
      <c r="D257" s="3">
        <v>923.69960000000003</v>
      </c>
      <c r="E257" s="131">
        <f>E258</f>
        <v>53381</v>
      </c>
      <c r="F257" s="37"/>
      <c r="G257" s="41"/>
      <c r="H257" s="37">
        <f>H259</f>
        <v>7410635.625</v>
      </c>
      <c r="I257" s="37">
        <f>I259</f>
        <v>-7410635.625</v>
      </c>
      <c r="J257" s="37"/>
      <c r="K257" s="50"/>
      <c r="L257" s="50"/>
      <c r="M257" s="46">
        <f>M259</f>
        <v>39433883.85817758</v>
      </c>
      <c r="N257" s="115">
        <f t="shared" ref="N257:N320" si="44">L257+M257</f>
        <v>39433883.85817758</v>
      </c>
      <c r="O257" s="33"/>
      <c r="Q257" s="120"/>
      <c r="R257" s="120"/>
    </row>
    <row r="258" spans="1:18" s="31" customFormat="1" x14ac:dyDescent="0.25">
      <c r="A258" s="30" t="s">
        <v>173</v>
      </c>
      <c r="B258" s="43" t="s">
        <v>3</v>
      </c>
      <c r="C258" s="44"/>
      <c r="D258" s="3">
        <v>923.69960000000003</v>
      </c>
      <c r="E258" s="131">
        <f>SUM(E260:E282)</f>
        <v>53381</v>
      </c>
      <c r="F258" s="37">
        <f>SUM(F260:F282)</f>
        <v>42148826.500000007</v>
      </c>
      <c r="G258" s="41"/>
      <c r="H258" s="37">
        <f>SUM(H260:H282)</f>
        <v>27327555.250000007</v>
      </c>
      <c r="I258" s="37">
        <f>SUM(I260:I282)</f>
        <v>14821271.25</v>
      </c>
      <c r="J258" s="37"/>
      <c r="K258" s="50"/>
      <c r="L258" s="37">
        <f>SUM(L260:L282)</f>
        <v>31875687.347863391</v>
      </c>
      <c r="M258" s="50"/>
      <c r="N258" s="115">
        <f t="shared" si="44"/>
        <v>31875687.347863391</v>
      </c>
      <c r="O258" s="33"/>
      <c r="Q258" s="120"/>
      <c r="R258" s="120"/>
    </row>
    <row r="259" spans="1:18" s="31" customFormat="1" x14ac:dyDescent="0.25">
      <c r="A259" s="35"/>
      <c r="B259" s="51" t="s">
        <v>26</v>
      </c>
      <c r="C259" s="35">
        <v>2</v>
      </c>
      <c r="D259" s="55">
        <v>0</v>
      </c>
      <c r="E259" s="132"/>
      <c r="F259" s="50"/>
      <c r="G259" s="41">
        <v>25</v>
      </c>
      <c r="H259" s="50">
        <f>F263*G259/100</f>
        <v>7410635.625</v>
      </c>
      <c r="I259" s="50">
        <f t="shared" ref="I259:I282" si="45">F259-H259</f>
        <v>-7410635.625</v>
      </c>
      <c r="J259" s="50"/>
      <c r="K259" s="50"/>
      <c r="L259" s="50"/>
      <c r="M259" s="50">
        <f>($L$7*$L$8*E257/$L$10)+($L$7*$L$9*D257/$L$11)</f>
        <v>39433883.85817758</v>
      </c>
      <c r="N259" s="117">
        <f t="shared" si="44"/>
        <v>39433883.85817758</v>
      </c>
      <c r="O259" s="33"/>
      <c r="Q259" s="120"/>
      <c r="R259" s="120"/>
    </row>
    <row r="260" spans="1:18" s="31" customFormat="1" x14ac:dyDescent="0.25">
      <c r="A260" s="35"/>
      <c r="B260" s="51" t="s">
        <v>174</v>
      </c>
      <c r="C260" s="35">
        <v>4</v>
      </c>
      <c r="D260" s="55">
        <v>31.286999999999999</v>
      </c>
      <c r="E260" s="128">
        <v>1829</v>
      </c>
      <c r="F260" s="187">
        <v>505575.7</v>
      </c>
      <c r="G260" s="41">
        <v>100</v>
      </c>
      <c r="H260" s="50">
        <f t="shared" ref="H260:H282" si="46">F260*G260/100</f>
        <v>505575.7</v>
      </c>
      <c r="I260" s="50">
        <f t="shared" si="45"/>
        <v>0</v>
      </c>
      <c r="J260" s="50">
        <f t="shared" ref="J260:J282" si="47">F260/E260</f>
        <v>276.42192454893387</v>
      </c>
      <c r="K260" s="50">
        <f t="shared" ref="K260:K282" si="48">$J$11*$J$19-J260</f>
        <v>833.3096700678816</v>
      </c>
      <c r="L260" s="50">
        <f t="shared" ref="L260:L282" si="49">IF(K260&gt;0,$J$7*$J$8*(K260/$K$19),0)+$J$7*$J$9*(E260/$E$19)+$J$7*$J$10*(D260/$D$19)</f>
        <v>1379735.7413023633</v>
      </c>
      <c r="M260" s="50"/>
      <c r="N260" s="117">
        <f t="shared" si="44"/>
        <v>1379735.7413023633</v>
      </c>
      <c r="O260" s="33"/>
      <c r="Q260" s="120"/>
      <c r="R260" s="120"/>
    </row>
    <row r="261" spans="1:18" s="31" customFormat="1" x14ac:dyDescent="0.25">
      <c r="A261" s="35"/>
      <c r="B261" s="51" t="s">
        <v>761</v>
      </c>
      <c r="C261" s="35">
        <v>4</v>
      </c>
      <c r="D261" s="55">
        <v>45.492799999999995</v>
      </c>
      <c r="E261" s="128">
        <v>2188</v>
      </c>
      <c r="F261" s="187">
        <v>522882.6</v>
      </c>
      <c r="G261" s="41">
        <v>100</v>
      </c>
      <c r="H261" s="50">
        <f t="shared" si="46"/>
        <v>522882.6</v>
      </c>
      <c r="I261" s="50">
        <f t="shared" si="45"/>
        <v>0</v>
      </c>
      <c r="J261" s="50">
        <f t="shared" si="47"/>
        <v>238.97742230347347</v>
      </c>
      <c r="K261" s="50">
        <f t="shared" si="48"/>
        <v>870.754172313342</v>
      </c>
      <c r="L261" s="50">
        <f t="shared" si="49"/>
        <v>1535131.6505892638</v>
      </c>
      <c r="M261" s="50"/>
      <c r="N261" s="117">
        <f t="shared" si="44"/>
        <v>1535131.6505892638</v>
      </c>
      <c r="O261" s="33"/>
      <c r="Q261" s="120"/>
      <c r="R261" s="120"/>
    </row>
    <row r="262" spans="1:18" s="31" customFormat="1" x14ac:dyDescent="0.25">
      <c r="A262" s="35"/>
      <c r="B262" s="51" t="s">
        <v>175</v>
      </c>
      <c r="C262" s="35">
        <v>4</v>
      </c>
      <c r="D262" s="55">
        <v>49.9925</v>
      </c>
      <c r="E262" s="128">
        <v>1795</v>
      </c>
      <c r="F262" s="187">
        <v>400656.5</v>
      </c>
      <c r="G262" s="41">
        <v>100</v>
      </c>
      <c r="H262" s="50">
        <f t="shared" si="46"/>
        <v>400656.5</v>
      </c>
      <c r="I262" s="50">
        <f t="shared" si="45"/>
        <v>0</v>
      </c>
      <c r="J262" s="50">
        <f t="shared" si="47"/>
        <v>223.20696378830084</v>
      </c>
      <c r="K262" s="50">
        <f t="shared" si="48"/>
        <v>886.52463082851466</v>
      </c>
      <c r="L262" s="50">
        <f t="shared" si="49"/>
        <v>1513817.1903448752</v>
      </c>
      <c r="M262" s="50"/>
      <c r="N262" s="117">
        <f t="shared" si="44"/>
        <v>1513817.1903448752</v>
      </c>
      <c r="O262" s="33"/>
      <c r="Q262" s="120"/>
      <c r="R262" s="120"/>
    </row>
    <row r="263" spans="1:18" s="31" customFormat="1" x14ac:dyDescent="0.25">
      <c r="A263" s="35"/>
      <c r="B263" s="51" t="s">
        <v>173</v>
      </c>
      <c r="C263" s="35">
        <v>3</v>
      </c>
      <c r="D263" s="55">
        <v>146.12969999999999</v>
      </c>
      <c r="E263" s="128">
        <v>13566</v>
      </c>
      <c r="F263" s="187">
        <v>29642542.5</v>
      </c>
      <c r="G263" s="41">
        <v>50</v>
      </c>
      <c r="H263" s="50">
        <f t="shared" si="46"/>
        <v>14821271.25</v>
      </c>
      <c r="I263" s="50">
        <f t="shared" si="45"/>
        <v>14821271.25</v>
      </c>
      <c r="J263" s="50">
        <f t="shared" si="47"/>
        <v>2185.0613666519239</v>
      </c>
      <c r="K263" s="50">
        <f t="shared" si="48"/>
        <v>-1075.3297720351084</v>
      </c>
      <c r="L263" s="50">
        <f t="shared" si="49"/>
        <v>2609270.9035474197</v>
      </c>
      <c r="M263" s="50"/>
      <c r="N263" s="117">
        <f t="shared" si="44"/>
        <v>2609270.9035474197</v>
      </c>
      <c r="O263" s="33"/>
      <c r="Q263" s="120"/>
      <c r="R263" s="120"/>
    </row>
    <row r="264" spans="1:18" s="31" customFormat="1" x14ac:dyDescent="0.25">
      <c r="A264" s="35"/>
      <c r="B264" s="51" t="s">
        <v>176</v>
      </c>
      <c r="C264" s="35">
        <v>4</v>
      </c>
      <c r="D264" s="55">
        <v>44.4619</v>
      </c>
      <c r="E264" s="128">
        <v>1601</v>
      </c>
      <c r="F264" s="187">
        <v>432387.6</v>
      </c>
      <c r="G264" s="41">
        <v>100</v>
      </c>
      <c r="H264" s="50">
        <f t="shared" si="46"/>
        <v>432387.6</v>
      </c>
      <c r="I264" s="50">
        <f t="shared" si="45"/>
        <v>0</v>
      </c>
      <c r="J264" s="50">
        <f t="shared" si="47"/>
        <v>270.07345409119301</v>
      </c>
      <c r="K264" s="50">
        <f t="shared" si="48"/>
        <v>839.65814052562246</v>
      </c>
      <c r="L264" s="50">
        <f t="shared" si="49"/>
        <v>1407282.1461071011</v>
      </c>
      <c r="M264" s="50"/>
      <c r="N264" s="117">
        <f t="shared" si="44"/>
        <v>1407282.1461071011</v>
      </c>
      <c r="O264" s="33"/>
      <c r="Q264" s="120"/>
      <c r="R264" s="120"/>
    </row>
    <row r="265" spans="1:18" s="31" customFormat="1" x14ac:dyDescent="0.25">
      <c r="A265" s="35"/>
      <c r="B265" s="51" t="s">
        <v>177</v>
      </c>
      <c r="C265" s="35">
        <v>4</v>
      </c>
      <c r="D265" s="55">
        <v>12.8087</v>
      </c>
      <c r="E265" s="128">
        <v>639</v>
      </c>
      <c r="F265" s="187">
        <v>417770.4</v>
      </c>
      <c r="G265" s="41">
        <v>100</v>
      </c>
      <c r="H265" s="50">
        <f t="shared" si="46"/>
        <v>417770.4</v>
      </c>
      <c r="I265" s="50">
        <f t="shared" si="45"/>
        <v>0</v>
      </c>
      <c r="J265" s="50">
        <f t="shared" si="47"/>
        <v>653.7877934272301</v>
      </c>
      <c r="K265" s="50">
        <f t="shared" si="48"/>
        <v>455.94380118958543</v>
      </c>
      <c r="L265" s="50">
        <f t="shared" si="49"/>
        <v>683653.4219523205</v>
      </c>
      <c r="M265" s="50"/>
      <c r="N265" s="117">
        <f t="shared" si="44"/>
        <v>683653.4219523205</v>
      </c>
      <c r="O265" s="33"/>
      <c r="Q265" s="120"/>
      <c r="R265" s="120"/>
    </row>
    <row r="266" spans="1:18" s="31" customFormat="1" x14ac:dyDescent="0.25">
      <c r="A266" s="35"/>
      <c r="B266" s="51" t="s">
        <v>178</v>
      </c>
      <c r="C266" s="35">
        <v>4</v>
      </c>
      <c r="D266" s="55">
        <v>40.336600000000004</v>
      </c>
      <c r="E266" s="128">
        <v>1554</v>
      </c>
      <c r="F266" s="187">
        <v>201111.3</v>
      </c>
      <c r="G266" s="41">
        <v>100</v>
      </c>
      <c r="H266" s="50">
        <f t="shared" si="46"/>
        <v>201111.3</v>
      </c>
      <c r="I266" s="50">
        <f t="shared" si="45"/>
        <v>0</v>
      </c>
      <c r="J266" s="50">
        <f t="shared" si="47"/>
        <v>129.41525096525095</v>
      </c>
      <c r="K266" s="50">
        <f t="shared" si="48"/>
        <v>980.31634365156458</v>
      </c>
      <c r="L266" s="50">
        <f t="shared" si="49"/>
        <v>1548954.5006442007</v>
      </c>
      <c r="M266" s="50"/>
      <c r="N266" s="117">
        <f t="shared" si="44"/>
        <v>1548954.5006442007</v>
      </c>
      <c r="O266" s="33"/>
      <c r="Q266" s="120"/>
      <c r="R266" s="120"/>
    </row>
    <row r="267" spans="1:18" s="31" customFormat="1" x14ac:dyDescent="0.25">
      <c r="A267" s="35"/>
      <c r="B267" s="51" t="s">
        <v>762</v>
      </c>
      <c r="C267" s="35">
        <v>4</v>
      </c>
      <c r="D267" s="55">
        <v>44.004200000000004</v>
      </c>
      <c r="E267" s="128">
        <v>2187</v>
      </c>
      <c r="F267" s="187">
        <v>943093</v>
      </c>
      <c r="G267" s="41">
        <v>100</v>
      </c>
      <c r="H267" s="50">
        <f t="shared" si="46"/>
        <v>943093</v>
      </c>
      <c r="I267" s="50">
        <f t="shared" si="45"/>
        <v>0</v>
      </c>
      <c r="J267" s="50">
        <f t="shared" si="47"/>
        <v>431.22679469593049</v>
      </c>
      <c r="K267" s="50">
        <f t="shared" si="48"/>
        <v>678.50479992088503</v>
      </c>
      <c r="L267" s="50">
        <f t="shared" si="49"/>
        <v>1302673.3115472433</v>
      </c>
      <c r="M267" s="50"/>
      <c r="N267" s="117">
        <f t="shared" si="44"/>
        <v>1302673.3115472433</v>
      </c>
      <c r="O267" s="33"/>
      <c r="Q267" s="120"/>
      <c r="R267" s="120"/>
    </row>
    <row r="268" spans="1:18" s="31" customFormat="1" x14ac:dyDescent="0.25">
      <c r="A268" s="35"/>
      <c r="B268" s="51" t="s">
        <v>179</v>
      </c>
      <c r="C268" s="35">
        <v>4</v>
      </c>
      <c r="D268" s="55">
        <v>55.929899999999996</v>
      </c>
      <c r="E268" s="128">
        <v>4905</v>
      </c>
      <c r="F268" s="187">
        <v>1360931.5</v>
      </c>
      <c r="G268" s="41">
        <v>100</v>
      </c>
      <c r="H268" s="50">
        <f t="shared" si="46"/>
        <v>1360931.5</v>
      </c>
      <c r="I268" s="50">
        <f t="shared" si="45"/>
        <v>0</v>
      </c>
      <c r="J268" s="50">
        <f t="shared" si="47"/>
        <v>277.45800203873597</v>
      </c>
      <c r="K268" s="50">
        <f t="shared" si="48"/>
        <v>832.27359257807962</v>
      </c>
      <c r="L268" s="50">
        <f t="shared" si="49"/>
        <v>1935423.4708443119</v>
      </c>
      <c r="M268" s="50"/>
      <c r="N268" s="117">
        <f t="shared" si="44"/>
        <v>1935423.4708443119</v>
      </c>
      <c r="O268" s="33"/>
      <c r="Q268" s="120"/>
      <c r="R268" s="120"/>
    </row>
    <row r="269" spans="1:18" s="31" customFormat="1" x14ac:dyDescent="0.25">
      <c r="A269" s="35"/>
      <c r="B269" s="51" t="s">
        <v>180</v>
      </c>
      <c r="C269" s="35">
        <v>4</v>
      </c>
      <c r="D269" s="55">
        <v>46.283000000000001</v>
      </c>
      <c r="E269" s="128">
        <v>2025</v>
      </c>
      <c r="F269" s="187">
        <v>855219.6</v>
      </c>
      <c r="G269" s="41">
        <v>100</v>
      </c>
      <c r="H269" s="50">
        <f t="shared" si="46"/>
        <v>855219.6</v>
      </c>
      <c r="I269" s="50">
        <f t="shared" si="45"/>
        <v>0</v>
      </c>
      <c r="J269" s="50">
        <f t="shared" si="47"/>
        <v>422.33066666666667</v>
      </c>
      <c r="K269" s="50">
        <f t="shared" si="48"/>
        <v>687.4009279501488</v>
      </c>
      <c r="L269" s="50">
        <f t="shared" si="49"/>
        <v>1298439.7862633648</v>
      </c>
      <c r="M269" s="50"/>
      <c r="N269" s="117">
        <f t="shared" si="44"/>
        <v>1298439.7862633648</v>
      </c>
      <c r="O269" s="33"/>
      <c r="Q269" s="120"/>
      <c r="R269" s="120"/>
    </row>
    <row r="270" spans="1:18" s="31" customFormat="1" x14ac:dyDescent="0.25">
      <c r="A270" s="35"/>
      <c r="B270" s="51" t="s">
        <v>181</v>
      </c>
      <c r="C270" s="35">
        <v>4</v>
      </c>
      <c r="D270" s="55">
        <v>40.415599999999998</v>
      </c>
      <c r="E270" s="128">
        <v>1506</v>
      </c>
      <c r="F270" s="187">
        <v>399215.2</v>
      </c>
      <c r="G270" s="41">
        <v>100</v>
      </c>
      <c r="H270" s="50">
        <f t="shared" si="46"/>
        <v>399215.2</v>
      </c>
      <c r="I270" s="50">
        <f t="shared" si="45"/>
        <v>0</v>
      </c>
      <c r="J270" s="50">
        <f t="shared" si="47"/>
        <v>265.08313413014611</v>
      </c>
      <c r="K270" s="50">
        <f t="shared" si="48"/>
        <v>844.64846048666936</v>
      </c>
      <c r="L270" s="50">
        <f t="shared" si="49"/>
        <v>1382518.2621847806</v>
      </c>
      <c r="M270" s="50"/>
      <c r="N270" s="117">
        <f t="shared" si="44"/>
        <v>1382518.2621847806</v>
      </c>
      <c r="O270" s="33"/>
      <c r="Q270" s="120"/>
      <c r="R270" s="120"/>
    </row>
    <row r="271" spans="1:18" s="31" customFormat="1" x14ac:dyDescent="0.25">
      <c r="A271" s="35"/>
      <c r="B271" s="51" t="s">
        <v>182</v>
      </c>
      <c r="C271" s="35">
        <v>4</v>
      </c>
      <c r="D271" s="55">
        <v>11.5463</v>
      </c>
      <c r="E271" s="128">
        <v>737</v>
      </c>
      <c r="F271" s="187">
        <v>162071.6</v>
      </c>
      <c r="G271" s="41">
        <v>100</v>
      </c>
      <c r="H271" s="50">
        <f t="shared" si="46"/>
        <v>162071.6</v>
      </c>
      <c r="I271" s="50">
        <f t="shared" si="45"/>
        <v>0</v>
      </c>
      <c r="J271" s="50">
        <f t="shared" si="47"/>
        <v>219.90719131614654</v>
      </c>
      <c r="K271" s="50">
        <f t="shared" si="48"/>
        <v>889.82440330066902</v>
      </c>
      <c r="L271" s="50">
        <f t="shared" si="49"/>
        <v>1203573.66374896</v>
      </c>
      <c r="M271" s="50"/>
      <c r="N271" s="117">
        <f t="shared" si="44"/>
        <v>1203573.66374896</v>
      </c>
      <c r="O271" s="33"/>
      <c r="Q271" s="120"/>
      <c r="R271" s="120"/>
    </row>
    <row r="272" spans="1:18" s="31" customFormat="1" x14ac:dyDescent="0.25">
      <c r="A272" s="35"/>
      <c r="B272" s="51" t="s">
        <v>183</v>
      </c>
      <c r="C272" s="35">
        <v>4</v>
      </c>
      <c r="D272" s="55">
        <v>52.649300000000004</v>
      </c>
      <c r="E272" s="128">
        <v>1726</v>
      </c>
      <c r="F272" s="187">
        <v>420811.9</v>
      </c>
      <c r="G272" s="41">
        <v>100</v>
      </c>
      <c r="H272" s="50">
        <f t="shared" si="46"/>
        <v>420811.9</v>
      </c>
      <c r="I272" s="50">
        <f t="shared" si="45"/>
        <v>0</v>
      </c>
      <c r="J272" s="50">
        <f t="shared" si="47"/>
        <v>243.80758980301275</v>
      </c>
      <c r="K272" s="50">
        <f t="shared" si="48"/>
        <v>865.92400481380275</v>
      </c>
      <c r="L272" s="50">
        <f t="shared" si="49"/>
        <v>1490210.8652759588</v>
      </c>
      <c r="M272" s="50"/>
      <c r="N272" s="117">
        <f t="shared" si="44"/>
        <v>1490210.8652759588</v>
      </c>
      <c r="O272" s="33"/>
      <c r="Q272" s="120"/>
      <c r="R272" s="120"/>
    </row>
    <row r="273" spans="1:18" s="31" customFormat="1" x14ac:dyDescent="0.25">
      <c r="A273" s="35"/>
      <c r="B273" s="51" t="s">
        <v>184</v>
      </c>
      <c r="C273" s="35">
        <v>4</v>
      </c>
      <c r="D273" s="55">
        <v>21.676100000000002</v>
      </c>
      <c r="E273" s="128">
        <v>1799</v>
      </c>
      <c r="F273" s="187">
        <v>522644.3</v>
      </c>
      <c r="G273" s="41">
        <v>100</v>
      </c>
      <c r="H273" s="50">
        <f t="shared" si="46"/>
        <v>522644.3</v>
      </c>
      <c r="I273" s="50">
        <f t="shared" si="45"/>
        <v>0</v>
      </c>
      <c r="J273" s="50">
        <f t="shared" si="47"/>
        <v>290.51934408004445</v>
      </c>
      <c r="K273" s="50">
        <f t="shared" si="48"/>
        <v>819.21225053677108</v>
      </c>
      <c r="L273" s="50">
        <f t="shared" si="49"/>
        <v>1319390.6062739126</v>
      </c>
      <c r="M273" s="50"/>
      <c r="N273" s="117">
        <f t="shared" si="44"/>
        <v>1319390.6062739126</v>
      </c>
      <c r="O273" s="33"/>
      <c r="Q273" s="120"/>
      <c r="R273" s="120"/>
    </row>
    <row r="274" spans="1:18" s="31" customFormat="1" x14ac:dyDescent="0.25">
      <c r="A274" s="35"/>
      <c r="B274" s="51" t="s">
        <v>185</v>
      </c>
      <c r="C274" s="35">
        <v>4</v>
      </c>
      <c r="D274" s="55">
        <v>42.465600000000009</v>
      </c>
      <c r="E274" s="128">
        <v>3097</v>
      </c>
      <c r="F274" s="187">
        <v>1626685.3</v>
      </c>
      <c r="G274" s="41">
        <v>100</v>
      </c>
      <c r="H274" s="50">
        <f t="shared" si="46"/>
        <v>1626685.3</v>
      </c>
      <c r="I274" s="50">
        <f t="shared" si="45"/>
        <v>0</v>
      </c>
      <c r="J274" s="50">
        <f t="shared" si="47"/>
        <v>525.24549564094286</v>
      </c>
      <c r="K274" s="50">
        <f t="shared" si="48"/>
        <v>584.48609897587266</v>
      </c>
      <c r="L274" s="50">
        <f t="shared" si="49"/>
        <v>1320685.3735109717</v>
      </c>
      <c r="M274" s="50"/>
      <c r="N274" s="117">
        <f t="shared" si="44"/>
        <v>1320685.3735109717</v>
      </c>
      <c r="O274" s="33"/>
      <c r="Q274" s="120"/>
      <c r="R274" s="120"/>
    </row>
    <row r="275" spans="1:18" s="31" customFormat="1" x14ac:dyDescent="0.25">
      <c r="A275" s="35"/>
      <c r="B275" s="51" t="s">
        <v>186</v>
      </c>
      <c r="C275" s="35">
        <v>4</v>
      </c>
      <c r="D275" s="55">
        <v>18.5396</v>
      </c>
      <c r="E275" s="128">
        <v>1502</v>
      </c>
      <c r="F275" s="187">
        <v>394641.6</v>
      </c>
      <c r="G275" s="41">
        <v>100</v>
      </c>
      <c r="H275" s="50">
        <f t="shared" si="46"/>
        <v>394641.6</v>
      </c>
      <c r="I275" s="50">
        <f t="shared" si="45"/>
        <v>0</v>
      </c>
      <c r="J275" s="50">
        <f t="shared" si="47"/>
        <v>262.74407456724367</v>
      </c>
      <c r="K275" s="50">
        <f t="shared" si="48"/>
        <v>846.98752004957191</v>
      </c>
      <c r="L275" s="50">
        <f t="shared" si="49"/>
        <v>1295205.8523884558</v>
      </c>
      <c r="M275" s="50"/>
      <c r="N275" s="117">
        <f t="shared" si="44"/>
        <v>1295205.8523884558</v>
      </c>
      <c r="O275" s="33"/>
      <c r="Q275" s="120"/>
      <c r="R275" s="120"/>
    </row>
    <row r="276" spans="1:18" s="31" customFormat="1" x14ac:dyDescent="0.25">
      <c r="A276" s="35"/>
      <c r="B276" s="51" t="s">
        <v>187</v>
      </c>
      <c r="C276" s="35">
        <v>4</v>
      </c>
      <c r="D276" s="55">
        <v>29.806500000000003</v>
      </c>
      <c r="E276" s="128">
        <v>2250</v>
      </c>
      <c r="F276" s="187">
        <v>530282</v>
      </c>
      <c r="G276" s="41">
        <v>100</v>
      </c>
      <c r="H276" s="50">
        <f t="shared" si="46"/>
        <v>530282</v>
      </c>
      <c r="I276" s="50">
        <f t="shared" si="45"/>
        <v>0</v>
      </c>
      <c r="J276" s="50">
        <f t="shared" si="47"/>
        <v>235.68088888888889</v>
      </c>
      <c r="K276" s="50">
        <f t="shared" si="48"/>
        <v>874.0507057279267</v>
      </c>
      <c r="L276" s="50">
        <f t="shared" si="49"/>
        <v>1484048.1355863025</v>
      </c>
      <c r="M276" s="50"/>
      <c r="N276" s="117">
        <f t="shared" si="44"/>
        <v>1484048.1355863025</v>
      </c>
      <c r="O276" s="33"/>
      <c r="Q276" s="120"/>
      <c r="R276" s="120"/>
    </row>
    <row r="277" spans="1:18" s="31" customFormat="1" x14ac:dyDescent="0.25">
      <c r="A277" s="35"/>
      <c r="B277" s="51" t="s">
        <v>188</v>
      </c>
      <c r="C277" s="35">
        <v>4</v>
      </c>
      <c r="D277" s="55">
        <v>30.100700000000003</v>
      </c>
      <c r="E277" s="128">
        <v>1904</v>
      </c>
      <c r="F277" s="187">
        <v>493137.5</v>
      </c>
      <c r="G277" s="41">
        <v>100</v>
      </c>
      <c r="H277" s="50">
        <f t="shared" si="46"/>
        <v>493137.5</v>
      </c>
      <c r="I277" s="50">
        <f t="shared" si="45"/>
        <v>0</v>
      </c>
      <c r="J277" s="50">
        <f t="shared" si="47"/>
        <v>259.00078781512605</v>
      </c>
      <c r="K277" s="50">
        <f t="shared" si="48"/>
        <v>850.73080680168948</v>
      </c>
      <c r="L277" s="50">
        <f t="shared" si="49"/>
        <v>1406504.694471908</v>
      </c>
      <c r="M277" s="50"/>
      <c r="N277" s="117">
        <f t="shared" si="44"/>
        <v>1406504.694471908</v>
      </c>
      <c r="O277" s="33"/>
      <c r="Q277" s="120"/>
      <c r="R277" s="120"/>
    </row>
    <row r="278" spans="1:18" s="31" customFormat="1" x14ac:dyDescent="0.25">
      <c r="A278" s="35"/>
      <c r="B278" s="51" t="s">
        <v>763</v>
      </c>
      <c r="C278" s="35">
        <v>4</v>
      </c>
      <c r="D278" s="55">
        <v>61.915500000000002</v>
      </c>
      <c r="E278" s="128">
        <v>3416</v>
      </c>
      <c r="F278" s="187">
        <v>846356.2</v>
      </c>
      <c r="G278" s="41">
        <v>100</v>
      </c>
      <c r="H278" s="50">
        <f t="shared" si="46"/>
        <v>846356.2</v>
      </c>
      <c r="I278" s="50">
        <f t="shared" si="45"/>
        <v>0</v>
      </c>
      <c r="J278" s="50">
        <f t="shared" si="47"/>
        <v>247.76235362997656</v>
      </c>
      <c r="K278" s="50">
        <f t="shared" si="48"/>
        <v>861.96924098683894</v>
      </c>
      <c r="L278" s="50">
        <f t="shared" si="49"/>
        <v>1774053.9196116484</v>
      </c>
      <c r="M278" s="50"/>
      <c r="N278" s="117">
        <f t="shared" si="44"/>
        <v>1774053.9196116484</v>
      </c>
      <c r="O278" s="33"/>
      <c r="Q278" s="120"/>
      <c r="R278" s="120"/>
    </row>
    <row r="279" spans="1:18" s="31" customFormat="1" x14ac:dyDescent="0.25">
      <c r="A279" s="35"/>
      <c r="B279" s="51" t="s">
        <v>189</v>
      </c>
      <c r="C279" s="35">
        <v>4</v>
      </c>
      <c r="D279" s="55">
        <v>14.279399999999999</v>
      </c>
      <c r="E279" s="128">
        <v>757</v>
      </c>
      <c r="F279" s="187">
        <v>81484.100000000006</v>
      </c>
      <c r="G279" s="41">
        <v>100</v>
      </c>
      <c r="H279" s="50">
        <f t="shared" si="46"/>
        <v>81484.100000000006</v>
      </c>
      <c r="I279" s="50">
        <f t="shared" si="45"/>
        <v>0</v>
      </c>
      <c r="J279" s="50">
        <f t="shared" si="47"/>
        <v>107.64081902245708</v>
      </c>
      <c r="K279" s="50">
        <f t="shared" si="48"/>
        <v>1002.0907755943584</v>
      </c>
      <c r="L279" s="50">
        <f t="shared" si="49"/>
        <v>1349822.5227764191</v>
      </c>
      <c r="M279" s="50"/>
      <c r="N279" s="117">
        <f t="shared" si="44"/>
        <v>1349822.5227764191</v>
      </c>
      <c r="O279" s="33"/>
      <c r="Q279" s="120"/>
      <c r="R279" s="120"/>
    </row>
    <row r="280" spans="1:18" s="31" customFormat="1" x14ac:dyDescent="0.25">
      <c r="A280" s="35"/>
      <c r="B280" s="51" t="s">
        <v>190</v>
      </c>
      <c r="C280" s="35">
        <v>4</v>
      </c>
      <c r="D280" s="55">
        <v>23.324099999999998</v>
      </c>
      <c r="E280" s="128">
        <v>712</v>
      </c>
      <c r="F280" s="187">
        <v>111683.1</v>
      </c>
      <c r="G280" s="41">
        <v>100</v>
      </c>
      <c r="H280" s="50">
        <f t="shared" si="46"/>
        <v>111683.1</v>
      </c>
      <c r="I280" s="50">
        <f t="shared" si="45"/>
        <v>0</v>
      </c>
      <c r="J280" s="50">
        <f t="shared" si="47"/>
        <v>156.85828651685395</v>
      </c>
      <c r="K280" s="50">
        <f t="shared" si="48"/>
        <v>952.8733080999616</v>
      </c>
      <c r="L280" s="50">
        <f t="shared" si="49"/>
        <v>1322227.4376938236</v>
      </c>
      <c r="M280" s="50"/>
      <c r="N280" s="117">
        <f t="shared" si="44"/>
        <v>1322227.4376938236</v>
      </c>
      <c r="O280" s="33"/>
      <c r="Q280" s="120"/>
      <c r="R280" s="120"/>
    </row>
    <row r="281" spans="1:18" s="31" customFormat="1" x14ac:dyDescent="0.25">
      <c r="A281" s="35"/>
      <c r="B281" s="51" t="s">
        <v>764</v>
      </c>
      <c r="C281" s="35">
        <v>4</v>
      </c>
      <c r="D281" s="55">
        <v>42.843400000000003</v>
      </c>
      <c r="E281" s="128">
        <v>1007</v>
      </c>
      <c r="F281" s="187">
        <v>418655.6</v>
      </c>
      <c r="G281" s="41">
        <v>100</v>
      </c>
      <c r="H281" s="50">
        <f t="shared" si="46"/>
        <v>418655.6</v>
      </c>
      <c r="I281" s="50">
        <f t="shared" si="45"/>
        <v>0</v>
      </c>
      <c r="J281" s="50">
        <f t="shared" si="47"/>
        <v>415.74538232373385</v>
      </c>
      <c r="K281" s="50">
        <f t="shared" si="48"/>
        <v>693.98621229308173</v>
      </c>
      <c r="L281" s="50">
        <f t="shared" si="49"/>
        <v>1141168.8028897529</v>
      </c>
      <c r="M281" s="50"/>
      <c r="N281" s="117">
        <f t="shared" si="44"/>
        <v>1141168.8028897529</v>
      </c>
      <c r="O281" s="33"/>
      <c r="Q281" s="120"/>
      <c r="R281" s="120"/>
    </row>
    <row r="282" spans="1:18" s="31" customFormat="1" x14ac:dyDescent="0.25">
      <c r="A282" s="35"/>
      <c r="B282" s="51" t="s">
        <v>191</v>
      </c>
      <c r="C282" s="35">
        <v>4</v>
      </c>
      <c r="D282" s="55">
        <v>17.411200000000001</v>
      </c>
      <c r="E282" s="128">
        <v>679</v>
      </c>
      <c r="F282" s="187">
        <v>858987.4</v>
      </c>
      <c r="G282" s="41">
        <v>100</v>
      </c>
      <c r="H282" s="50">
        <f t="shared" si="46"/>
        <v>858987.4</v>
      </c>
      <c r="I282" s="50">
        <f t="shared" si="45"/>
        <v>0</v>
      </c>
      <c r="J282" s="50">
        <f t="shared" si="47"/>
        <v>1265.0771723122239</v>
      </c>
      <c r="K282" s="50">
        <f t="shared" si="48"/>
        <v>-155.34557769540834</v>
      </c>
      <c r="L282" s="50">
        <f t="shared" si="49"/>
        <v>171895.0883080333</v>
      </c>
      <c r="M282" s="50"/>
      <c r="N282" s="117">
        <f t="shared" si="44"/>
        <v>171895.0883080333</v>
      </c>
      <c r="O282" s="33"/>
      <c r="Q282" s="120"/>
      <c r="R282" s="120"/>
    </row>
    <row r="283" spans="1:18" s="31" customFormat="1" x14ac:dyDescent="0.25">
      <c r="A283" s="35"/>
      <c r="B283" s="51"/>
      <c r="C283" s="35"/>
      <c r="D283" s="55">
        <v>0</v>
      </c>
      <c r="E283" s="130"/>
      <c r="F283" s="32"/>
      <c r="G283" s="41"/>
      <c r="H283" s="42"/>
      <c r="I283" s="42"/>
      <c r="J283" s="32"/>
      <c r="K283" s="50"/>
      <c r="L283" s="50"/>
      <c r="M283" s="50"/>
      <c r="N283" s="117"/>
      <c r="O283" s="33"/>
      <c r="Q283" s="120"/>
      <c r="R283" s="120"/>
    </row>
    <row r="284" spans="1:18" s="31" customFormat="1" x14ac:dyDescent="0.25">
      <c r="A284" s="30" t="s">
        <v>192</v>
      </c>
      <c r="B284" s="43" t="s">
        <v>2</v>
      </c>
      <c r="C284" s="44"/>
      <c r="D284" s="3">
        <v>687.94550000000004</v>
      </c>
      <c r="E284" s="131">
        <f>E285</f>
        <v>71827</v>
      </c>
      <c r="F284" s="37"/>
      <c r="G284" s="41"/>
      <c r="H284" s="37">
        <f>H286</f>
        <v>4998224.8499999996</v>
      </c>
      <c r="I284" s="37">
        <f>I286</f>
        <v>-4998224.8499999996</v>
      </c>
      <c r="J284" s="37"/>
      <c r="K284" s="50"/>
      <c r="L284" s="50"/>
      <c r="M284" s="46">
        <f>M286</f>
        <v>41770792.793791115</v>
      </c>
      <c r="N284" s="115">
        <f t="shared" si="44"/>
        <v>41770792.793791115</v>
      </c>
      <c r="O284" s="33"/>
      <c r="Q284" s="120"/>
      <c r="R284" s="120"/>
    </row>
    <row r="285" spans="1:18" s="31" customFormat="1" x14ac:dyDescent="0.25">
      <c r="A285" s="30" t="s">
        <v>192</v>
      </c>
      <c r="B285" s="43" t="s">
        <v>3</v>
      </c>
      <c r="C285" s="44"/>
      <c r="D285" s="3">
        <v>687.94550000000004</v>
      </c>
      <c r="E285" s="131">
        <f>SUM(E287:E311)</f>
        <v>71827</v>
      </c>
      <c r="F285" s="37">
        <f>SUM(F287:F311)</f>
        <v>60516980.999999978</v>
      </c>
      <c r="G285" s="41"/>
      <c r="H285" s="37">
        <f>SUM(H287:H311)</f>
        <v>50520531.29999999</v>
      </c>
      <c r="I285" s="37">
        <f>SUM(I287:I311)</f>
        <v>9996449.6999999993</v>
      </c>
      <c r="J285" s="37"/>
      <c r="K285" s="50"/>
      <c r="L285" s="37">
        <f>SUM(L287:L311)</f>
        <v>31639459.446695827</v>
      </c>
      <c r="M285" s="50"/>
      <c r="N285" s="115">
        <f t="shared" si="44"/>
        <v>31639459.446695827</v>
      </c>
      <c r="O285" s="33"/>
      <c r="Q285" s="120"/>
      <c r="R285" s="120"/>
    </row>
    <row r="286" spans="1:18" s="31" customFormat="1" x14ac:dyDescent="0.25">
      <c r="A286" s="35"/>
      <c r="B286" s="51" t="s">
        <v>26</v>
      </c>
      <c r="C286" s="35">
        <v>2</v>
      </c>
      <c r="D286" s="55">
        <v>0</v>
      </c>
      <c r="E286" s="132"/>
      <c r="F286" s="50"/>
      <c r="G286" s="41">
        <v>25</v>
      </c>
      <c r="H286" s="50">
        <f>F293*G286/100</f>
        <v>4998224.8499999996</v>
      </c>
      <c r="I286" s="50">
        <f t="shared" ref="I286:I311" si="50">F286-H286</f>
        <v>-4998224.8499999996</v>
      </c>
      <c r="J286" s="50"/>
      <c r="K286" s="50"/>
      <c r="L286" s="50"/>
      <c r="M286" s="50">
        <f>($L$7*$L$8*E284/$L$10)+($L$7*$L$9*D284/$L$11)</f>
        <v>41770792.793791115</v>
      </c>
      <c r="N286" s="117">
        <f t="shared" si="44"/>
        <v>41770792.793791115</v>
      </c>
      <c r="O286" s="33"/>
      <c r="Q286" s="120"/>
      <c r="R286" s="120"/>
    </row>
    <row r="287" spans="1:18" s="31" customFormat="1" x14ac:dyDescent="0.25">
      <c r="A287" s="35"/>
      <c r="B287" s="51" t="s">
        <v>193</v>
      </c>
      <c r="C287" s="35">
        <v>4</v>
      </c>
      <c r="D287" s="55">
        <v>41.911499999999997</v>
      </c>
      <c r="E287" s="128">
        <v>3475</v>
      </c>
      <c r="F287" s="188">
        <v>1577908.4</v>
      </c>
      <c r="G287" s="41">
        <v>100</v>
      </c>
      <c r="H287" s="50">
        <f t="shared" ref="H287:H311" si="51">F287*G287/100</f>
        <v>1577908.4</v>
      </c>
      <c r="I287" s="50">
        <f t="shared" si="50"/>
        <v>0</v>
      </c>
      <c r="J287" s="50">
        <f t="shared" ref="J287:J311" si="52">F287/E287</f>
        <v>454.0743597122302</v>
      </c>
      <c r="K287" s="50">
        <f t="shared" ref="K287:K311" si="53">$J$11*$J$19-J287</f>
        <v>655.65723490458527</v>
      </c>
      <c r="L287" s="50">
        <f t="shared" ref="L287:L311" si="54">IF(K287&gt;0,$J$7*$J$8*(K287/$K$19),0)+$J$7*$J$9*(E287/$E$19)+$J$7*$J$10*(D287/$D$19)</f>
        <v>1458217.9256810176</v>
      </c>
      <c r="M287" s="50"/>
      <c r="N287" s="117">
        <f t="shared" si="44"/>
        <v>1458217.9256810176</v>
      </c>
      <c r="O287" s="33"/>
      <c r="Q287" s="120"/>
      <c r="R287" s="120"/>
    </row>
    <row r="288" spans="1:18" s="31" customFormat="1" x14ac:dyDescent="0.25">
      <c r="A288" s="35"/>
      <c r="B288" s="51" t="s">
        <v>194</v>
      </c>
      <c r="C288" s="35">
        <v>4</v>
      </c>
      <c r="D288" s="55">
        <v>29.248799999999999</v>
      </c>
      <c r="E288" s="128">
        <v>1727</v>
      </c>
      <c r="F288" s="188">
        <v>480131.8</v>
      </c>
      <c r="G288" s="41">
        <v>100</v>
      </c>
      <c r="H288" s="50">
        <f t="shared" si="51"/>
        <v>480131.8</v>
      </c>
      <c r="I288" s="50">
        <f t="shared" si="50"/>
        <v>0</v>
      </c>
      <c r="J288" s="50">
        <f t="shared" si="52"/>
        <v>278.01493920092645</v>
      </c>
      <c r="K288" s="50">
        <f t="shared" si="53"/>
        <v>831.71665541588914</v>
      </c>
      <c r="L288" s="50">
        <f t="shared" si="54"/>
        <v>1354400.2218917378</v>
      </c>
      <c r="M288" s="50"/>
      <c r="N288" s="117">
        <f t="shared" si="44"/>
        <v>1354400.2218917378</v>
      </c>
      <c r="O288" s="33"/>
      <c r="Q288" s="120"/>
      <c r="R288" s="120"/>
    </row>
    <row r="289" spans="1:18" s="31" customFormat="1" x14ac:dyDescent="0.25">
      <c r="A289" s="35"/>
      <c r="B289" s="51" t="s">
        <v>765</v>
      </c>
      <c r="C289" s="35">
        <v>4</v>
      </c>
      <c r="D289" s="55">
        <v>30.7044</v>
      </c>
      <c r="E289" s="128">
        <v>3400</v>
      </c>
      <c r="F289" s="188">
        <v>773735.5</v>
      </c>
      <c r="G289" s="41">
        <v>100</v>
      </c>
      <c r="H289" s="50">
        <f t="shared" si="51"/>
        <v>773735.5</v>
      </c>
      <c r="I289" s="50">
        <f t="shared" si="50"/>
        <v>0</v>
      </c>
      <c r="J289" s="50">
        <f t="shared" si="52"/>
        <v>227.56926470588235</v>
      </c>
      <c r="K289" s="50">
        <f t="shared" si="53"/>
        <v>882.16232991093318</v>
      </c>
      <c r="L289" s="50">
        <f t="shared" si="54"/>
        <v>1667791.0672927555</v>
      </c>
      <c r="M289" s="50"/>
      <c r="N289" s="117">
        <f t="shared" si="44"/>
        <v>1667791.0672927555</v>
      </c>
      <c r="O289" s="33"/>
      <c r="Q289" s="120"/>
      <c r="R289" s="120"/>
    </row>
    <row r="290" spans="1:18" s="31" customFormat="1" x14ac:dyDescent="0.25">
      <c r="A290" s="35"/>
      <c r="B290" s="51" t="s">
        <v>195</v>
      </c>
      <c r="C290" s="35">
        <v>4</v>
      </c>
      <c r="D290" s="55">
        <v>33.053800000000003</v>
      </c>
      <c r="E290" s="128">
        <v>2701</v>
      </c>
      <c r="F290" s="188">
        <v>2314737.7000000002</v>
      </c>
      <c r="G290" s="41">
        <v>100</v>
      </c>
      <c r="H290" s="50">
        <f t="shared" si="51"/>
        <v>2314737.7000000002</v>
      </c>
      <c r="I290" s="50">
        <f t="shared" si="50"/>
        <v>0</v>
      </c>
      <c r="J290" s="50">
        <f t="shared" si="52"/>
        <v>856.99285449833405</v>
      </c>
      <c r="K290" s="50">
        <f t="shared" si="53"/>
        <v>252.73874011848147</v>
      </c>
      <c r="L290" s="50">
        <f t="shared" si="54"/>
        <v>833101.0763244268</v>
      </c>
      <c r="M290" s="50"/>
      <c r="N290" s="117">
        <f t="shared" si="44"/>
        <v>833101.0763244268</v>
      </c>
      <c r="O290" s="33"/>
      <c r="Q290" s="120"/>
      <c r="R290" s="120"/>
    </row>
    <row r="291" spans="1:18" s="31" customFormat="1" x14ac:dyDescent="0.25">
      <c r="A291" s="35"/>
      <c r="B291" s="51" t="s">
        <v>196</v>
      </c>
      <c r="C291" s="35">
        <v>4</v>
      </c>
      <c r="D291" s="55">
        <v>24.868099999999998</v>
      </c>
      <c r="E291" s="128">
        <v>2452</v>
      </c>
      <c r="F291" s="188">
        <v>1132344.8</v>
      </c>
      <c r="G291" s="41">
        <v>100</v>
      </c>
      <c r="H291" s="50">
        <f t="shared" si="51"/>
        <v>1132344.8</v>
      </c>
      <c r="I291" s="50">
        <f t="shared" si="50"/>
        <v>0</v>
      </c>
      <c r="J291" s="50">
        <f t="shared" si="52"/>
        <v>461.80456769983687</v>
      </c>
      <c r="K291" s="50">
        <f t="shared" si="53"/>
        <v>647.92702691697866</v>
      </c>
      <c r="L291" s="50">
        <f t="shared" si="54"/>
        <v>1227721.5279070395</v>
      </c>
      <c r="M291" s="50"/>
      <c r="N291" s="117">
        <f t="shared" si="44"/>
        <v>1227721.5279070395</v>
      </c>
      <c r="O291" s="33"/>
      <c r="Q291" s="120"/>
      <c r="R291" s="120"/>
    </row>
    <row r="292" spans="1:18" s="31" customFormat="1" x14ac:dyDescent="0.25">
      <c r="A292" s="35"/>
      <c r="B292" s="51" t="s">
        <v>197</v>
      </c>
      <c r="C292" s="35">
        <v>4</v>
      </c>
      <c r="D292" s="55">
        <v>10.051699999999999</v>
      </c>
      <c r="E292" s="128">
        <v>1486</v>
      </c>
      <c r="F292" s="188">
        <v>976242.7</v>
      </c>
      <c r="G292" s="41">
        <v>100</v>
      </c>
      <c r="H292" s="50">
        <f t="shared" si="51"/>
        <v>976242.7</v>
      </c>
      <c r="I292" s="50">
        <f t="shared" si="50"/>
        <v>0</v>
      </c>
      <c r="J292" s="50">
        <f t="shared" si="52"/>
        <v>656.96009421265137</v>
      </c>
      <c r="K292" s="50">
        <f t="shared" si="53"/>
        <v>452.77150040416416</v>
      </c>
      <c r="L292" s="50">
        <f t="shared" si="54"/>
        <v>794240.32774624205</v>
      </c>
      <c r="M292" s="50"/>
      <c r="N292" s="117">
        <f t="shared" si="44"/>
        <v>794240.32774624205</v>
      </c>
      <c r="O292" s="33"/>
      <c r="Q292" s="120"/>
      <c r="R292" s="120"/>
    </row>
    <row r="293" spans="1:18" s="31" customFormat="1" x14ac:dyDescent="0.25">
      <c r="A293" s="35"/>
      <c r="B293" s="51" t="s">
        <v>192</v>
      </c>
      <c r="C293" s="35">
        <v>3</v>
      </c>
      <c r="D293" s="55">
        <v>43.259900000000002</v>
      </c>
      <c r="E293" s="128">
        <v>7989</v>
      </c>
      <c r="F293" s="188">
        <v>19992899.399999999</v>
      </c>
      <c r="G293" s="41">
        <v>50</v>
      </c>
      <c r="H293" s="50">
        <f t="shared" si="51"/>
        <v>9996449.6999999993</v>
      </c>
      <c r="I293" s="50">
        <f t="shared" si="50"/>
        <v>9996449.6999999993</v>
      </c>
      <c r="J293" s="50">
        <f t="shared" si="52"/>
        <v>2502.5534359744647</v>
      </c>
      <c r="K293" s="50">
        <f t="shared" si="53"/>
        <v>-1392.8218413576492</v>
      </c>
      <c r="L293" s="50">
        <f t="shared" si="54"/>
        <v>1361564.1888000299</v>
      </c>
      <c r="M293" s="50"/>
      <c r="N293" s="117">
        <f t="shared" si="44"/>
        <v>1361564.1888000299</v>
      </c>
      <c r="O293" s="33"/>
      <c r="Q293" s="120"/>
      <c r="R293" s="120"/>
    </row>
    <row r="294" spans="1:18" s="31" customFormat="1" x14ac:dyDescent="0.25">
      <c r="A294" s="35"/>
      <c r="B294" s="51" t="s">
        <v>198</v>
      </c>
      <c r="C294" s="35">
        <v>4</v>
      </c>
      <c r="D294" s="55">
        <v>23.160100000000003</v>
      </c>
      <c r="E294" s="128">
        <v>2517</v>
      </c>
      <c r="F294" s="188">
        <v>942400.7</v>
      </c>
      <c r="G294" s="41">
        <v>100</v>
      </c>
      <c r="H294" s="50">
        <f t="shared" si="51"/>
        <v>942400.7</v>
      </c>
      <c r="I294" s="50">
        <f t="shared" si="50"/>
        <v>0</v>
      </c>
      <c r="J294" s="50">
        <f t="shared" si="52"/>
        <v>374.41426301152165</v>
      </c>
      <c r="K294" s="50">
        <f t="shared" si="53"/>
        <v>735.31733160529393</v>
      </c>
      <c r="L294" s="50">
        <f t="shared" si="54"/>
        <v>1333207.3456582893</v>
      </c>
      <c r="M294" s="50"/>
      <c r="N294" s="117">
        <f t="shared" si="44"/>
        <v>1333207.3456582893</v>
      </c>
      <c r="O294" s="33"/>
      <c r="Q294" s="120"/>
      <c r="R294" s="120"/>
    </row>
    <row r="295" spans="1:18" s="31" customFormat="1" x14ac:dyDescent="0.25">
      <c r="A295" s="35"/>
      <c r="B295" s="51" t="s">
        <v>199</v>
      </c>
      <c r="C295" s="35">
        <v>4</v>
      </c>
      <c r="D295" s="55">
        <v>15.7385</v>
      </c>
      <c r="E295" s="128">
        <v>1124</v>
      </c>
      <c r="F295" s="188">
        <v>278055.90000000002</v>
      </c>
      <c r="G295" s="41">
        <v>100</v>
      </c>
      <c r="H295" s="50">
        <f t="shared" si="51"/>
        <v>278055.90000000002</v>
      </c>
      <c r="I295" s="50">
        <f t="shared" si="50"/>
        <v>0</v>
      </c>
      <c r="J295" s="50">
        <f t="shared" si="52"/>
        <v>247.38069395017794</v>
      </c>
      <c r="K295" s="50">
        <f t="shared" si="53"/>
        <v>862.35090066663759</v>
      </c>
      <c r="L295" s="50">
        <f t="shared" si="54"/>
        <v>1245776.7433745482</v>
      </c>
      <c r="M295" s="50"/>
      <c r="N295" s="117">
        <f t="shared" si="44"/>
        <v>1245776.7433745482</v>
      </c>
      <c r="O295" s="33"/>
      <c r="Q295" s="120"/>
      <c r="R295" s="120"/>
    </row>
    <row r="296" spans="1:18" s="31" customFormat="1" x14ac:dyDescent="0.25">
      <c r="A296" s="35"/>
      <c r="B296" s="51" t="s">
        <v>200</v>
      </c>
      <c r="C296" s="35">
        <v>4</v>
      </c>
      <c r="D296" s="55">
        <v>23.650700000000001</v>
      </c>
      <c r="E296" s="128">
        <v>3160</v>
      </c>
      <c r="F296" s="188">
        <v>2828076</v>
      </c>
      <c r="G296" s="41">
        <v>100</v>
      </c>
      <c r="H296" s="50">
        <f t="shared" si="51"/>
        <v>2828076</v>
      </c>
      <c r="I296" s="50">
        <f t="shared" si="50"/>
        <v>0</v>
      </c>
      <c r="J296" s="50">
        <f t="shared" si="52"/>
        <v>894.96075949367093</v>
      </c>
      <c r="K296" s="50">
        <f t="shared" si="53"/>
        <v>214.77083512314459</v>
      </c>
      <c r="L296" s="50">
        <f t="shared" si="54"/>
        <v>818027.61789722391</v>
      </c>
      <c r="M296" s="50"/>
      <c r="N296" s="117">
        <f t="shared" si="44"/>
        <v>818027.61789722391</v>
      </c>
      <c r="O296" s="33"/>
      <c r="Q296" s="120"/>
      <c r="R296" s="120"/>
    </row>
    <row r="297" spans="1:18" s="31" customFormat="1" x14ac:dyDescent="0.25">
      <c r="A297" s="35"/>
      <c r="B297" s="51" t="s">
        <v>201</v>
      </c>
      <c r="C297" s="35">
        <v>4</v>
      </c>
      <c r="D297" s="55">
        <v>66.461000000000013</v>
      </c>
      <c r="E297" s="128">
        <v>5890</v>
      </c>
      <c r="F297" s="188">
        <v>3467499</v>
      </c>
      <c r="G297" s="41">
        <v>100</v>
      </c>
      <c r="H297" s="50">
        <f t="shared" si="51"/>
        <v>3467499</v>
      </c>
      <c r="I297" s="50">
        <f t="shared" si="50"/>
        <v>0</v>
      </c>
      <c r="J297" s="50">
        <f t="shared" si="52"/>
        <v>588.70950764006795</v>
      </c>
      <c r="K297" s="50">
        <f t="shared" si="53"/>
        <v>521.02208697674757</v>
      </c>
      <c r="L297" s="50">
        <f t="shared" si="54"/>
        <v>1758301.1760473344</v>
      </c>
      <c r="M297" s="50"/>
      <c r="N297" s="117">
        <f t="shared" si="44"/>
        <v>1758301.1760473344</v>
      </c>
      <c r="O297" s="33"/>
      <c r="Q297" s="120"/>
      <c r="R297" s="120"/>
    </row>
    <row r="298" spans="1:18" s="31" customFormat="1" x14ac:dyDescent="0.25">
      <c r="A298" s="35"/>
      <c r="B298" s="51" t="s">
        <v>202</v>
      </c>
      <c r="C298" s="35">
        <v>4</v>
      </c>
      <c r="D298" s="55">
        <v>49.479700000000008</v>
      </c>
      <c r="E298" s="128">
        <v>3897</v>
      </c>
      <c r="F298" s="188">
        <v>1513787.9</v>
      </c>
      <c r="G298" s="41">
        <v>100</v>
      </c>
      <c r="H298" s="50">
        <f t="shared" si="51"/>
        <v>1513787.9</v>
      </c>
      <c r="I298" s="50">
        <f t="shared" si="50"/>
        <v>0</v>
      </c>
      <c r="J298" s="50">
        <f t="shared" si="52"/>
        <v>388.44955093661787</v>
      </c>
      <c r="K298" s="50">
        <f t="shared" si="53"/>
        <v>721.2820436801976</v>
      </c>
      <c r="L298" s="50">
        <f t="shared" si="54"/>
        <v>1628968.2880153751</v>
      </c>
      <c r="M298" s="50"/>
      <c r="N298" s="117">
        <f t="shared" si="44"/>
        <v>1628968.2880153751</v>
      </c>
      <c r="O298" s="33"/>
      <c r="Q298" s="120"/>
      <c r="R298" s="120"/>
    </row>
    <row r="299" spans="1:18" s="31" customFormat="1" x14ac:dyDescent="0.25">
      <c r="A299" s="35"/>
      <c r="B299" s="51" t="s">
        <v>203</v>
      </c>
      <c r="C299" s="35">
        <v>4</v>
      </c>
      <c r="D299" s="55">
        <v>31.819799999999997</v>
      </c>
      <c r="E299" s="128">
        <v>2437</v>
      </c>
      <c r="F299" s="188">
        <v>1251427.3</v>
      </c>
      <c r="G299" s="41">
        <v>100</v>
      </c>
      <c r="H299" s="50">
        <f t="shared" si="51"/>
        <v>1251427.3</v>
      </c>
      <c r="I299" s="50">
        <f t="shared" si="50"/>
        <v>0</v>
      </c>
      <c r="J299" s="50">
        <f t="shared" si="52"/>
        <v>513.51140746819863</v>
      </c>
      <c r="K299" s="50">
        <f t="shared" si="53"/>
        <v>596.2201871486169</v>
      </c>
      <c r="L299" s="50">
        <f t="shared" si="54"/>
        <v>1193085.4075934228</v>
      </c>
      <c r="M299" s="50"/>
      <c r="N299" s="117">
        <f t="shared" si="44"/>
        <v>1193085.4075934228</v>
      </c>
      <c r="O299" s="33"/>
      <c r="Q299" s="120"/>
      <c r="R299" s="120"/>
    </row>
    <row r="300" spans="1:18" s="31" customFormat="1" x14ac:dyDescent="0.25">
      <c r="A300" s="35"/>
      <c r="B300" s="51" t="s">
        <v>766</v>
      </c>
      <c r="C300" s="35">
        <v>4</v>
      </c>
      <c r="D300" s="55">
        <v>13.022600000000001</v>
      </c>
      <c r="E300" s="128">
        <v>1503</v>
      </c>
      <c r="F300" s="188">
        <v>497881.3</v>
      </c>
      <c r="G300" s="41">
        <v>100</v>
      </c>
      <c r="H300" s="50">
        <f t="shared" si="51"/>
        <v>497881.3</v>
      </c>
      <c r="I300" s="50">
        <f t="shared" si="50"/>
        <v>0</v>
      </c>
      <c r="J300" s="50">
        <f t="shared" si="52"/>
        <v>331.25834996673319</v>
      </c>
      <c r="K300" s="50">
        <f t="shared" si="53"/>
        <v>778.47324465008228</v>
      </c>
      <c r="L300" s="50">
        <f t="shared" si="54"/>
        <v>1192168.466081426</v>
      </c>
      <c r="M300" s="50"/>
      <c r="N300" s="117">
        <f t="shared" si="44"/>
        <v>1192168.466081426</v>
      </c>
      <c r="O300" s="33"/>
      <c r="Q300" s="120"/>
      <c r="R300" s="120"/>
    </row>
    <row r="301" spans="1:18" s="31" customFormat="1" x14ac:dyDescent="0.25">
      <c r="A301" s="35"/>
      <c r="B301" s="51" t="s">
        <v>204</v>
      </c>
      <c r="C301" s="35">
        <v>4</v>
      </c>
      <c r="D301" s="55">
        <v>32.696100000000001</v>
      </c>
      <c r="E301" s="128">
        <v>2781</v>
      </c>
      <c r="F301" s="188">
        <v>570275</v>
      </c>
      <c r="G301" s="41">
        <v>100</v>
      </c>
      <c r="H301" s="50">
        <f t="shared" si="51"/>
        <v>570275</v>
      </c>
      <c r="I301" s="50">
        <f t="shared" si="50"/>
        <v>0</v>
      </c>
      <c r="J301" s="50">
        <f t="shared" si="52"/>
        <v>205.06112909025529</v>
      </c>
      <c r="K301" s="50">
        <f t="shared" si="53"/>
        <v>904.67046552656029</v>
      </c>
      <c r="L301" s="50">
        <f t="shared" si="54"/>
        <v>1610635.3374901069</v>
      </c>
      <c r="M301" s="50"/>
      <c r="N301" s="117">
        <f t="shared" si="44"/>
        <v>1610635.3374901069</v>
      </c>
      <c r="O301" s="33"/>
      <c r="Q301" s="120"/>
      <c r="R301" s="120"/>
    </row>
    <row r="302" spans="1:18" s="31" customFormat="1" x14ac:dyDescent="0.25">
      <c r="A302" s="35"/>
      <c r="B302" s="51" t="s">
        <v>205</v>
      </c>
      <c r="C302" s="35">
        <v>4</v>
      </c>
      <c r="D302" s="55">
        <v>13.414200000000001</v>
      </c>
      <c r="E302" s="128">
        <v>1442</v>
      </c>
      <c r="F302" s="188">
        <v>362116.1</v>
      </c>
      <c r="G302" s="41">
        <v>100</v>
      </c>
      <c r="H302" s="50">
        <f t="shared" si="51"/>
        <v>362116.1</v>
      </c>
      <c r="I302" s="50">
        <f t="shared" si="50"/>
        <v>0</v>
      </c>
      <c r="J302" s="50">
        <f t="shared" si="52"/>
        <v>251.12073509015255</v>
      </c>
      <c r="K302" s="50">
        <f t="shared" si="53"/>
        <v>858.61085952666303</v>
      </c>
      <c r="L302" s="50">
        <f t="shared" si="54"/>
        <v>1279023.5552615323</v>
      </c>
      <c r="M302" s="50"/>
      <c r="N302" s="117">
        <f t="shared" si="44"/>
        <v>1279023.5552615323</v>
      </c>
      <c r="O302" s="33"/>
      <c r="Q302" s="120"/>
      <c r="R302" s="120"/>
    </row>
    <row r="303" spans="1:18" s="31" customFormat="1" x14ac:dyDescent="0.25">
      <c r="A303" s="35"/>
      <c r="B303" s="51" t="s">
        <v>767</v>
      </c>
      <c r="C303" s="35">
        <v>4</v>
      </c>
      <c r="D303" s="55">
        <v>42.579099999999997</v>
      </c>
      <c r="E303" s="128">
        <v>4094</v>
      </c>
      <c r="F303" s="188">
        <v>772509.8</v>
      </c>
      <c r="G303" s="41">
        <v>100</v>
      </c>
      <c r="H303" s="50">
        <f t="shared" si="51"/>
        <v>772509.8</v>
      </c>
      <c r="I303" s="50">
        <f t="shared" si="50"/>
        <v>0</v>
      </c>
      <c r="J303" s="50">
        <f t="shared" si="52"/>
        <v>188.6931607230093</v>
      </c>
      <c r="K303" s="50">
        <f t="shared" si="53"/>
        <v>921.0384338938062</v>
      </c>
      <c r="L303" s="50">
        <f t="shared" si="54"/>
        <v>1865012.3131045799</v>
      </c>
      <c r="M303" s="50"/>
      <c r="N303" s="117">
        <f t="shared" si="44"/>
        <v>1865012.3131045799</v>
      </c>
      <c r="O303" s="33"/>
      <c r="Q303" s="120"/>
      <c r="R303" s="120"/>
    </row>
    <row r="304" spans="1:18" s="31" customFormat="1" x14ac:dyDescent="0.25">
      <c r="A304" s="35"/>
      <c r="B304" s="51" t="s">
        <v>206</v>
      </c>
      <c r="C304" s="35">
        <v>4</v>
      </c>
      <c r="D304" s="55">
        <v>14.5875</v>
      </c>
      <c r="E304" s="128">
        <v>5393</v>
      </c>
      <c r="F304" s="188">
        <v>7722079.5</v>
      </c>
      <c r="G304" s="41">
        <v>100</v>
      </c>
      <c r="H304" s="50">
        <f t="shared" si="51"/>
        <v>7722079.5</v>
      </c>
      <c r="I304" s="50">
        <f t="shared" si="50"/>
        <v>0</v>
      </c>
      <c r="J304" s="50">
        <f t="shared" si="52"/>
        <v>1431.8708511032821</v>
      </c>
      <c r="K304" s="50">
        <f t="shared" si="53"/>
        <v>-322.13925648646659</v>
      </c>
      <c r="L304" s="50">
        <f t="shared" si="54"/>
        <v>859352.73383815656</v>
      </c>
      <c r="M304" s="50"/>
      <c r="N304" s="117">
        <f t="shared" si="44"/>
        <v>859352.73383815656</v>
      </c>
      <c r="O304" s="33"/>
      <c r="Q304" s="120"/>
      <c r="R304" s="120"/>
    </row>
    <row r="305" spans="1:18" s="31" customFormat="1" x14ac:dyDescent="0.25">
      <c r="A305" s="35"/>
      <c r="B305" s="51" t="s">
        <v>207</v>
      </c>
      <c r="C305" s="35">
        <v>4</v>
      </c>
      <c r="D305" s="55">
        <v>24.872399999999999</v>
      </c>
      <c r="E305" s="128">
        <v>2189</v>
      </c>
      <c r="F305" s="188">
        <v>626746.4</v>
      </c>
      <c r="G305" s="41">
        <v>100</v>
      </c>
      <c r="H305" s="50">
        <f t="shared" si="51"/>
        <v>626746.4</v>
      </c>
      <c r="I305" s="50">
        <f t="shared" si="50"/>
        <v>0</v>
      </c>
      <c r="J305" s="50">
        <f t="shared" si="52"/>
        <v>286.31630881681133</v>
      </c>
      <c r="K305" s="50">
        <f t="shared" si="53"/>
        <v>823.4152858000042</v>
      </c>
      <c r="L305" s="50">
        <f t="shared" si="54"/>
        <v>1395239.4566022614</v>
      </c>
      <c r="M305" s="50"/>
      <c r="N305" s="117">
        <f t="shared" si="44"/>
        <v>1395239.4566022614</v>
      </c>
      <c r="O305" s="33"/>
      <c r="Q305" s="120"/>
      <c r="R305" s="120"/>
    </row>
    <row r="306" spans="1:18" s="31" customFormat="1" x14ac:dyDescent="0.25">
      <c r="A306" s="35"/>
      <c r="B306" s="51" t="s">
        <v>208</v>
      </c>
      <c r="C306" s="35">
        <v>4</v>
      </c>
      <c r="D306" s="55">
        <v>24.0137</v>
      </c>
      <c r="E306" s="128">
        <v>2154</v>
      </c>
      <c r="F306" s="188">
        <v>885815.8</v>
      </c>
      <c r="G306" s="41">
        <v>100</v>
      </c>
      <c r="H306" s="50">
        <f t="shared" si="51"/>
        <v>885815.8</v>
      </c>
      <c r="I306" s="50">
        <f t="shared" si="50"/>
        <v>0</v>
      </c>
      <c r="J306" s="50">
        <f t="shared" si="52"/>
        <v>411.24224698235844</v>
      </c>
      <c r="K306" s="50">
        <f t="shared" si="53"/>
        <v>698.48934763445709</v>
      </c>
      <c r="L306" s="50">
        <f t="shared" si="54"/>
        <v>1239535.9094408492</v>
      </c>
      <c r="M306" s="50"/>
      <c r="N306" s="117">
        <f t="shared" si="44"/>
        <v>1239535.9094408492</v>
      </c>
      <c r="O306" s="33"/>
      <c r="Q306" s="120"/>
      <c r="R306" s="120"/>
    </row>
    <row r="307" spans="1:18" s="31" customFormat="1" x14ac:dyDescent="0.25">
      <c r="A307" s="35"/>
      <c r="B307" s="51" t="s">
        <v>209</v>
      </c>
      <c r="C307" s="35">
        <v>4</v>
      </c>
      <c r="D307" s="55">
        <v>25.411999999999999</v>
      </c>
      <c r="E307" s="128">
        <v>2516</v>
      </c>
      <c r="F307" s="188">
        <v>8822874.8000000007</v>
      </c>
      <c r="G307" s="41">
        <v>100</v>
      </c>
      <c r="H307" s="50">
        <f t="shared" si="51"/>
        <v>8822874.8000000007</v>
      </c>
      <c r="I307" s="50">
        <f t="shared" si="50"/>
        <v>0</v>
      </c>
      <c r="J307" s="50">
        <f t="shared" si="52"/>
        <v>3506.7069952305251</v>
      </c>
      <c r="K307" s="50">
        <f t="shared" si="53"/>
        <v>-2396.9754006137096</v>
      </c>
      <c r="L307" s="50">
        <f t="shared" si="54"/>
        <v>477013.94678886887</v>
      </c>
      <c r="M307" s="50"/>
      <c r="N307" s="117">
        <f t="shared" si="44"/>
        <v>477013.94678886887</v>
      </c>
      <c r="O307" s="33"/>
      <c r="Q307" s="120"/>
      <c r="R307" s="120"/>
    </row>
    <row r="308" spans="1:18" s="31" customFormat="1" x14ac:dyDescent="0.25">
      <c r="A308" s="35"/>
      <c r="B308" s="51" t="s">
        <v>210</v>
      </c>
      <c r="C308" s="35">
        <v>4</v>
      </c>
      <c r="D308" s="55">
        <v>15.786300000000002</v>
      </c>
      <c r="E308" s="128">
        <v>1619</v>
      </c>
      <c r="F308" s="188">
        <v>447935.4</v>
      </c>
      <c r="G308" s="41">
        <v>100</v>
      </c>
      <c r="H308" s="50">
        <f t="shared" si="51"/>
        <v>447935.4</v>
      </c>
      <c r="I308" s="50">
        <f t="shared" si="50"/>
        <v>0</v>
      </c>
      <c r="J308" s="50">
        <f t="shared" si="52"/>
        <v>276.67411982705374</v>
      </c>
      <c r="K308" s="50">
        <f t="shared" si="53"/>
        <v>833.05747478976173</v>
      </c>
      <c r="L308" s="50">
        <f t="shared" si="54"/>
        <v>1284902.4987002693</v>
      </c>
      <c r="M308" s="50"/>
      <c r="N308" s="117">
        <f t="shared" si="44"/>
        <v>1284902.4987002693</v>
      </c>
      <c r="O308" s="33"/>
      <c r="Q308" s="120"/>
      <c r="R308" s="120"/>
    </row>
    <row r="309" spans="1:18" s="31" customFormat="1" x14ac:dyDescent="0.25">
      <c r="A309" s="35"/>
      <c r="B309" s="51" t="s">
        <v>211</v>
      </c>
      <c r="C309" s="35">
        <v>4</v>
      </c>
      <c r="D309" s="55">
        <v>10.5017</v>
      </c>
      <c r="E309" s="128">
        <v>1155</v>
      </c>
      <c r="F309" s="188">
        <v>301354.90000000002</v>
      </c>
      <c r="G309" s="41">
        <v>100</v>
      </c>
      <c r="H309" s="50">
        <f t="shared" si="51"/>
        <v>301354.90000000002</v>
      </c>
      <c r="I309" s="50">
        <f t="shared" si="50"/>
        <v>0</v>
      </c>
      <c r="J309" s="50">
        <f t="shared" si="52"/>
        <v>260.91333333333336</v>
      </c>
      <c r="K309" s="50">
        <f t="shared" si="53"/>
        <v>848.81826128348212</v>
      </c>
      <c r="L309" s="50">
        <f t="shared" si="54"/>
        <v>1213031.2940522218</v>
      </c>
      <c r="M309" s="50"/>
      <c r="N309" s="117">
        <f t="shared" si="44"/>
        <v>1213031.2940522218</v>
      </c>
      <c r="O309" s="33"/>
      <c r="Q309" s="120"/>
      <c r="R309" s="120"/>
    </row>
    <row r="310" spans="1:18" s="31" customFormat="1" x14ac:dyDescent="0.25">
      <c r="A310" s="35"/>
      <c r="B310" s="51" t="s">
        <v>212</v>
      </c>
      <c r="C310" s="35">
        <v>4</v>
      </c>
      <c r="D310" s="55">
        <v>24.389000000000003</v>
      </c>
      <c r="E310" s="128">
        <v>2905</v>
      </c>
      <c r="F310" s="188">
        <v>1327327.8</v>
      </c>
      <c r="G310" s="41">
        <v>100</v>
      </c>
      <c r="H310" s="50">
        <f t="shared" si="51"/>
        <v>1327327.8</v>
      </c>
      <c r="I310" s="50">
        <f t="shared" si="50"/>
        <v>0</v>
      </c>
      <c r="J310" s="50">
        <f t="shared" si="52"/>
        <v>456.91146299483648</v>
      </c>
      <c r="K310" s="50">
        <f t="shared" si="53"/>
        <v>652.82013162197904</v>
      </c>
      <c r="L310" s="50">
        <f t="shared" si="54"/>
        <v>1298692.0339327622</v>
      </c>
      <c r="M310" s="50"/>
      <c r="N310" s="117">
        <f t="shared" si="44"/>
        <v>1298692.0339327622</v>
      </c>
      <c r="O310" s="33"/>
      <c r="Q310" s="120"/>
      <c r="R310" s="120"/>
    </row>
    <row r="311" spans="1:18" s="31" customFormat="1" x14ac:dyDescent="0.25">
      <c r="A311" s="35"/>
      <c r="B311" s="51" t="s">
        <v>768</v>
      </c>
      <c r="C311" s="35">
        <v>4</v>
      </c>
      <c r="D311" s="55">
        <v>23.262899999999998</v>
      </c>
      <c r="E311" s="128">
        <v>1821</v>
      </c>
      <c r="F311" s="188">
        <v>650817.1</v>
      </c>
      <c r="G311" s="41">
        <v>100</v>
      </c>
      <c r="H311" s="50">
        <f t="shared" si="51"/>
        <v>650817.1</v>
      </c>
      <c r="I311" s="50">
        <f t="shared" si="50"/>
        <v>0</v>
      </c>
      <c r="J311" s="50">
        <f t="shared" si="52"/>
        <v>357.39544206479957</v>
      </c>
      <c r="K311" s="50">
        <f t="shared" si="53"/>
        <v>752.33615255201596</v>
      </c>
      <c r="L311" s="50">
        <f t="shared" si="54"/>
        <v>1250448.9871733496</v>
      </c>
      <c r="M311" s="50"/>
      <c r="N311" s="117">
        <f t="shared" si="44"/>
        <v>1250448.9871733496</v>
      </c>
      <c r="O311" s="33"/>
      <c r="Q311" s="120"/>
      <c r="R311" s="120"/>
    </row>
    <row r="312" spans="1:18" s="31" customFormat="1" x14ac:dyDescent="0.25">
      <c r="A312" s="35"/>
      <c r="B312" s="51"/>
      <c r="C312" s="35"/>
      <c r="D312" s="55">
        <v>0</v>
      </c>
      <c r="E312" s="130"/>
      <c r="F312" s="32"/>
      <c r="G312" s="41"/>
      <c r="H312" s="42"/>
      <c r="I312" s="42"/>
      <c r="J312" s="32"/>
      <c r="K312" s="50"/>
      <c r="L312" s="50"/>
      <c r="M312" s="50"/>
      <c r="N312" s="117"/>
      <c r="O312" s="33"/>
      <c r="Q312" s="120"/>
      <c r="R312" s="120"/>
    </row>
    <row r="313" spans="1:18" s="31" customFormat="1" x14ac:dyDescent="0.25">
      <c r="A313" s="30" t="s">
        <v>213</v>
      </c>
      <c r="B313" s="43" t="s">
        <v>2</v>
      </c>
      <c r="C313" s="44"/>
      <c r="D313" s="3">
        <v>644.12480000000005</v>
      </c>
      <c r="E313" s="131">
        <f>E314</f>
        <v>38936</v>
      </c>
      <c r="F313" s="37"/>
      <c r="G313" s="41"/>
      <c r="H313" s="37">
        <f>H315</f>
        <v>4833945.9249999998</v>
      </c>
      <c r="I313" s="37">
        <f>I315</f>
        <v>-4833945.9249999998</v>
      </c>
      <c r="J313" s="37"/>
      <c r="K313" s="50"/>
      <c r="L313" s="50"/>
      <c r="M313" s="46">
        <f>M315</f>
        <v>28160418.645171672</v>
      </c>
      <c r="N313" s="115">
        <f t="shared" si="44"/>
        <v>28160418.645171672</v>
      </c>
      <c r="O313" s="33"/>
      <c r="Q313" s="120"/>
      <c r="R313" s="120"/>
    </row>
    <row r="314" spans="1:18" s="31" customFormat="1" x14ac:dyDescent="0.25">
      <c r="A314" s="30" t="s">
        <v>213</v>
      </c>
      <c r="B314" s="43" t="s">
        <v>3</v>
      </c>
      <c r="C314" s="44"/>
      <c r="D314" s="3">
        <v>644.12480000000005</v>
      </c>
      <c r="E314" s="131">
        <f>SUM(E316:E337)</f>
        <v>38936</v>
      </c>
      <c r="F314" s="37">
        <f>SUM(F316:F337)</f>
        <v>31576404.699999999</v>
      </c>
      <c r="G314" s="41"/>
      <c r="H314" s="37">
        <f>SUM(H316:H337)</f>
        <v>21908512.849999998</v>
      </c>
      <c r="I314" s="37">
        <f>SUM(I316:I337)</f>
        <v>9667891.8499999996</v>
      </c>
      <c r="J314" s="37"/>
      <c r="K314" s="50"/>
      <c r="L314" s="37">
        <f>SUM(L316:L337)</f>
        <v>26674225.643681131</v>
      </c>
      <c r="M314" s="50"/>
      <c r="N314" s="115">
        <f t="shared" si="44"/>
        <v>26674225.643681131</v>
      </c>
      <c r="O314" s="33"/>
      <c r="Q314" s="120"/>
      <c r="R314" s="120"/>
    </row>
    <row r="315" spans="1:18" s="31" customFormat="1" x14ac:dyDescent="0.25">
      <c r="A315" s="35"/>
      <c r="B315" s="51" t="s">
        <v>26</v>
      </c>
      <c r="C315" s="35">
        <v>2</v>
      </c>
      <c r="D315" s="55">
        <v>0</v>
      </c>
      <c r="E315" s="132"/>
      <c r="F315" s="50"/>
      <c r="G315" s="41">
        <v>25</v>
      </c>
      <c r="H315" s="50">
        <f>F328*G315/100</f>
        <v>4833945.9249999998</v>
      </c>
      <c r="I315" s="50">
        <f t="shared" ref="I315:I337" si="55">F315-H315</f>
        <v>-4833945.9249999998</v>
      </c>
      <c r="J315" s="50"/>
      <c r="K315" s="50"/>
      <c r="L315" s="50"/>
      <c r="M315" s="50">
        <f>($L$7*$L$8*E313/$L$10)+($L$7*$L$9*D313/$L$11)</f>
        <v>28160418.645171672</v>
      </c>
      <c r="N315" s="117">
        <f t="shared" si="44"/>
        <v>28160418.645171672</v>
      </c>
      <c r="O315" s="33"/>
      <c r="Q315" s="120"/>
      <c r="R315" s="120"/>
    </row>
    <row r="316" spans="1:18" s="31" customFormat="1" x14ac:dyDescent="0.25">
      <c r="A316" s="35"/>
      <c r="B316" s="51" t="s">
        <v>214</v>
      </c>
      <c r="C316" s="35">
        <v>4</v>
      </c>
      <c r="D316" s="55">
        <v>39.805700000000002</v>
      </c>
      <c r="E316" s="128">
        <v>1296</v>
      </c>
      <c r="F316" s="189">
        <v>368584.9</v>
      </c>
      <c r="G316" s="41">
        <v>100</v>
      </c>
      <c r="H316" s="50">
        <f t="shared" ref="H316:H337" si="56">F316*G316/100</f>
        <v>368584.9</v>
      </c>
      <c r="I316" s="50">
        <f t="shared" si="55"/>
        <v>0</v>
      </c>
      <c r="J316" s="50">
        <f t="shared" ref="J316:J337" si="57">F316/E316</f>
        <v>284.4019290123457</v>
      </c>
      <c r="K316" s="50">
        <f t="shared" ref="K316:K337" si="58">$J$11*$J$19-J316</f>
        <v>825.32966560446982</v>
      </c>
      <c r="L316" s="50">
        <f t="shared" ref="L316:L337" si="59">IF(K316&gt;0,$J$7*$J$8*(K316/$K$19),0)+$J$7*$J$9*(E316/$E$19)+$J$7*$J$10*(D316/$D$19)</f>
        <v>1326151.7380737334</v>
      </c>
      <c r="M316" s="50"/>
      <c r="N316" s="117">
        <f t="shared" si="44"/>
        <v>1326151.7380737334</v>
      </c>
      <c r="O316" s="33"/>
      <c r="Q316" s="120"/>
      <c r="R316" s="120"/>
    </row>
    <row r="317" spans="1:18" s="31" customFormat="1" x14ac:dyDescent="0.25">
      <c r="A317" s="35"/>
      <c r="B317" s="51" t="s">
        <v>215</v>
      </c>
      <c r="C317" s="35">
        <v>4</v>
      </c>
      <c r="D317" s="55">
        <v>50.628500000000003</v>
      </c>
      <c r="E317" s="128">
        <v>3005</v>
      </c>
      <c r="F317" s="189">
        <v>1068360.6000000001</v>
      </c>
      <c r="G317" s="41">
        <v>100</v>
      </c>
      <c r="H317" s="50">
        <f t="shared" si="56"/>
        <v>1068360.6000000001</v>
      </c>
      <c r="I317" s="50">
        <f t="shared" si="55"/>
        <v>0</v>
      </c>
      <c r="J317" s="50">
        <f t="shared" si="57"/>
        <v>355.52765391014981</v>
      </c>
      <c r="K317" s="50">
        <f t="shared" si="58"/>
        <v>754.20394070666566</v>
      </c>
      <c r="L317" s="50">
        <f t="shared" si="59"/>
        <v>1540137.8393423257</v>
      </c>
      <c r="M317" s="50"/>
      <c r="N317" s="117">
        <f t="shared" si="44"/>
        <v>1540137.8393423257</v>
      </c>
      <c r="O317" s="33"/>
      <c r="Q317" s="120"/>
      <c r="R317" s="120"/>
    </row>
    <row r="318" spans="1:18" s="31" customFormat="1" x14ac:dyDescent="0.25">
      <c r="A318" s="35"/>
      <c r="B318" s="51" t="s">
        <v>54</v>
      </c>
      <c r="C318" s="35">
        <v>4</v>
      </c>
      <c r="D318" s="55">
        <v>17.781400000000001</v>
      </c>
      <c r="E318" s="128">
        <v>670</v>
      </c>
      <c r="F318" s="189">
        <v>168869.5</v>
      </c>
      <c r="G318" s="41">
        <v>100</v>
      </c>
      <c r="H318" s="50">
        <f t="shared" si="56"/>
        <v>168869.5</v>
      </c>
      <c r="I318" s="50">
        <f t="shared" si="55"/>
        <v>0</v>
      </c>
      <c r="J318" s="50">
        <f t="shared" si="57"/>
        <v>252.04402985074626</v>
      </c>
      <c r="K318" s="50">
        <f t="shared" si="58"/>
        <v>857.68756476606927</v>
      </c>
      <c r="L318" s="50">
        <f t="shared" si="59"/>
        <v>1181324.1840508366</v>
      </c>
      <c r="M318" s="50"/>
      <c r="N318" s="117">
        <f t="shared" si="44"/>
        <v>1181324.1840508366</v>
      </c>
      <c r="O318" s="33"/>
      <c r="Q318" s="120"/>
      <c r="R318" s="120"/>
    </row>
    <row r="319" spans="1:18" s="31" customFormat="1" x14ac:dyDescent="0.25">
      <c r="A319" s="35"/>
      <c r="B319" s="51" t="s">
        <v>216</v>
      </c>
      <c r="C319" s="35">
        <v>4</v>
      </c>
      <c r="D319" s="55">
        <v>43.372099999999996</v>
      </c>
      <c r="E319" s="128">
        <v>1576</v>
      </c>
      <c r="F319" s="189">
        <v>396173.7</v>
      </c>
      <c r="G319" s="41">
        <v>100</v>
      </c>
      <c r="H319" s="50">
        <f t="shared" si="56"/>
        <v>396173.7</v>
      </c>
      <c r="I319" s="50">
        <f t="shared" si="55"/>
        <v>0</v>
      </c>
      <c r="J319" s="50">
        <f t="shared" si="57"/>
        <v>251.37925126903554</v>
      </c>
      <c r="K319" s="50">
        <f t="shared" si="58"/>
        <v>858.35234334777999</v>
      </c>
      <c r="L319" s="50">
        <f t="shared" si="59"/>
        <v>1421115.5009785984</v>
      </c>
      <c r="M319" s="50"/>
      <c r="N319" s="117">
        <f t="shared" si="44"/>
        <v>1421115.5009785984</v>
      </c>
      <c r="O319" s="33"/>
      <c r="Q319" s="120"/>
      <c r="R319" s="120"/>
    </row>
    <row r="320" spans="1:18" s="31" customFormat="1" x14ac:dyDescent="0.25">
      <c r="A320" s="35"/>
      <c r="B320" s="51" t="s">
        <v>217</v>
      </c>
      <c r="C320" s="35">
        <v>4</v>
      </c>
      <c r="D320" s="55">
        <v>24.393000000000001</v>
      </c>
      <c r="E320" s="128">
        <v>974</v>
      </c>
      <c r="F320" s="189">
        <v>1321914.5</v>
      </c>
      <c r="G320" s="41">
        <v>100</v>
      </c>
      <c r="H320" s="50">
        <f t="shared" si="56"/>
        <v>1321914.5</v>
      </c>
      <c r="I320" s="50">
        <f t="shared" si="55"/>
        <v>0</v>
      </c>
      <c r="J320" s="50">
        <f t="shared" si="57"/>
        <v>1357.2017453798767</v>
      </c>
      <c r="K320" s="50">
        <f t="shared" si="58"/>
        <v>-247.47015076306116</v>
      </c>
      <c r="L320" s="50">
        <f t="shared" si="59"/>
        <v>244193.78552256798</v>
      </c>
      <c r="M320" s="50"/>
      <c r="N320" s="117">
        <f t="shared" si="44"/>
        <v>244193.78552256798</v>
      </c>
      <c r="O320" s="33"/>
      <c r="Q320" s="120"/>
      <c r="R320" s="120"/>
    </row>
    <row r="321" spans="1:18" s="31" customFormat="1" x14ac:dyDescent="0.25">
      <c r="A321" s="35"/>
      <c r="B321" s="51" t="s">
        <v>218</v>
      </c>
      <c r="C321" s="35">
        <v>4</v>
      </c>
      <c r="D321" s="55">
        <v>23.819200000000002</v>
      </c>
      <c r="E321" s="128">
        <v>1300</v>
      </c>
      <c r="F321" s="189">
        <v>499526.9</v>
      </c>
      <c r="G321" s="41">
        <v>100</v>
      </c>
      <c r="H321" s="50">
        <f t="shared" si="56"/>
        <v>499526.9</v>
      </c>
      <c r="I321" s="50">
        <f t="shared" si="55"/>
        <v>0</v>
      </c>
      <c r="J321" s="50">
        <f t="shared" si="57"/>
        <v>384.25146153846157</v>
      </c>
      <c r="K321" s="50">
        <f t="shared" si="58"/>
        <v>725.4801330783539</v>
      </c>
      <c r="L321" s="50">
        <f t="shared" si="59"/>
        <v>1143866.9940343474</v>
      </c>
      <c r="M321" s="50"/>
      <c r="N321" s="117">
        <f t="shared" ref="N321:N384" si="60">L321+M321</f>
        <v>1143866.9940343474</v>
      </c>
      <c r="O321" s="33"/>
      <c r="Q321" s="120"/>
      <c r="R321" s="120"/>
    </row>
    <row r="322" spans="1:18" s="31" customFormat="1" x14ac:dyDescent="0.25">
      <c r="A322" s="35"/>
      <c r="B322" s="51" t="s">
        <v>219</v>
      </c>
      <c r="C322" s="35">
        <v>4</v>
      </c>
      <c r="D322" s="55">
        <v>26.022399999999998</v>
      </c>
      <c r="E322" s="128">
        <v>1023</v>
      </c>
      <c r="F322" s="189">
        <v>306246.2</v>
      </c>
      <c r="G322" s="41">
        <v>100</v>
      </c>
      <c r="H322" s="50">
        <f t="shared" si="56"/>
        <v>306246.2</v>
      </c>
      <c r="I322" s="50">
        <f t="shared" si="55"/>
        <v>0</v>
      </c>
      <c r="J322" s="50">
        <f t="shared" si="57"/>
        <v>299.36089931573804</v>
      </c>
      <c r="K322" s="50">
        <f t="shared" si="58"/>
        <v>810.37069530107749</v>
      </c>
      <c r="L322" s="50">
        <f t="shared" si="59"/>
        <v>1211695.1264844555</v>
      </c>
      <c r="M322" s="50"/>
      <c r="N322" s="117">
        <f t="shared" si="60"/>
        <v>1211695.1264844555</v>
      </c>
      <c r="O322" s="33"/>
      <c r="Q322" s="120"/>
      <c r="R322" s="120"/>
    </row>
    <row r="323" spans="1:18" s="31" customFormat="1" x14ac:dyDescent="0.25">
      <c r="A323" s="35"/>
      <c r="B323" s="51" t="s">
        <v>213</v>
      </c>
      <c r="C323" s="35">
        <v>4</v>
      </c>
      <c r="D323" s="55">
        <v>27.476400000000002</v>
      </c>
      <c r="E323" s="128">
        <v>1479</v>
      </c>
      <c r="F323" s="189">
        <v>417407.3</v>
      </c>
      <c r="G323" s="41">
        <v>100</v>
      </c>
      <c r="H323" s="50">
        <f t="shared" si="56"/>
        <v>417407.3</v>
      </c>
      <c r="I323" s="50">
        <f t="shared" si="55"/>
        <v>0</v>
      </c>
      <c r="J323" s="50">
        <f t="shared" si="57"/>
        <v>282.22265043948613</v>
      </c>
      <c r="K323" s="50">
        <f t="shared" si="58"/>
        <v>827.50894417732934</v>
      </c>
      <c r="L323" s="50">
        <f t="shared" si="59"/>
        <v>1305425.7413100528</v>
      </c>
      <c r="M323" s="50"/>
      <c r="N323" s="117">
        <f t="shared" si="60"/>
        <v>1305425.7413100528</v>
      </c>
      <c r="O323" s="33"/>
      <c r="Q323" s="120"/>
      <c r="R323" s="120"/>
    </row>
    <row r="324" spans="1:18" s="31" customFormat="1" x14ac:dyDescent="0.25">
      <c r="A324" s="35"/>
      <c r="B324" s="51" t="s">
        <v>220</v>
      </c>
      <c r="C324" s="35">
        <v>4</v>
      </c>
      <c r="D324" s="55">
        <v>15</v>
      </c>
      <c r="E324" s="128">
        <v>503</v>
      </c>
      <c r="F324" s="189">
        <v>147670</v>
      </c>
      <c r="G324" s="41">
        <v>100</v>
      </c>
      <c r="H324" s="50">
        <f t="shared" si="56"/>
        <v>147670</v>
      </c>
      <c r="I324" s="50">
        <f t="shared" si="55"/>
        <v>0</v>
      </c>
      <c r="J324" s="50">
        <f t="shared" si="57"/>
        <v>293.57852882703776</v>
      </c>
      <c r="K324" s="50">
        <f t="shared" si="58"/>
        <v>816.15306578977777</v>
      </c>
      <c r="L324" s="50">
        <f t="shared" si="59"/>
        <v>1096311.0717417975</v>
      </c>
      <c r="M324" s="50"/>
      <c r="N324" s="117">
        <f t="shared" si="60"/>
        <v>1096311.0717417975</v>
      </c>
      <c r="O324" s="33"/>
      <c r="Q324" s="120"/>
      <c r="R324" s="120"/>
    </row>
    <row r="325" spans="1:18" s="31" customFormat="1" x14ac:dyDescent="0.25">
      <c r="A325" s="35"/>
      <c r="B325" s="51" t="s">
        <v>221</v>
      </c>
      <c r="C325" s="35">
        <v>4</v>
      </c>
      <c r="D325" s="54">
        <v>39.362300000000005</v>
      </c>
      <c r="E325" s="128">
        <v>1650</v>
      </c>
      <c r="F325" s="189">
        <v>369141</v>
      </c>
      <c r="G325" s="41">
        <v>100</v>
      </c>
      <c r="H325" s="50">
        <f t="shared" si="56"/>
        <v>369141</v>
      </c>
      <c r="I325" s="50">
        <f t="shared" si="55"/>
        <v>0</v>
      </c>
      <c r="J325" s="50">
        <f t="shared" si="57"/>
        <v>223.72181818181818</v>
      </c>
      <c r="K325" s="50">
        <f t="shared" si="58"/>
        <v>886.00977643499732</v>
      </c>
      <c r="L325" s="50">
        <f t="shared" si="59"/>
        <v>1448233.3591961977</v>
      </c>
      <c r="M325" s="50"/>
      <c r="N325" s="117">
        <f t="shared" si="60"/>
        <v>1448233.3591961977</v>
      </c>
      <c r="O325" s="33"/>
      <c r="Q325" s="120"/>
      <c r="R325" s="120"/>
    </row>
    <row r="326" spans="1:18" s="31" customFormat="1" x14ac:dyDescent="0.25">
      <c r="A326" s="35"/>
      <c r="B326" s="51" t="s">
        <v>132</v>
      </c>
      <c r="C326" s="35">
        <v>4</v>
      </c>
      <c r="D326" s="55">
        <v>32.915100000000002</v>
      </c>
      <c r="E326" s="128">
        <v>778</v>
      </c>
      <c r="F326" s="189">
        <v>267308.59999999998</v>
      </c>
      <c r="G326" s="41">
        <v>100</v>
      </c>
      <c r="H326" s="50">
        <f t="shared" si="56"/>
        <v>267308.59999999998</v>
      </c>
      <c r="I326" s="50">
        <f t="shared" si="55"/>
        <v>0</v>
      </c>
      <c r="J326" s="50">
        <f t="shared" si="57"/>
        <v>343.58431876606681</v>
      </c>
      <c r="K326" s="50">
        <f t="shared" si="58"/>
        <v>766.14727585074866</v>
      </c>
      <c r="L326" s="50">
        <f t="shared" si="59"/>
        <v>1151518.4070894492</v>
      </c>
      <c r="M326" s="50"/>
      <c r="N326" s="117">
        <f t="shared" si="60"/>
        <v>1151518.4070894492</v>
      </c>
      <c r="O326" s="33"/>
      <c r="Q326" s="120"/>
      <c r="R326" s="120"/>
    </row>
    <row r="327" spans="1:18" s="31" customFormat="1" x14ac:dyDescent="0.25">
      <c r="A327" s="35"/>
      <c r="B327" s="51" t="s">
        <v>769</v>
      </c>
      <c r="C327" s="35">
        <v>4</v>
      </c>
      <c r="D327" s="55">
        <v>27.975200000000001</v>
      </c>
      <c r="E327" s="128">
        <v>1557</v>
      </c>
      <c r="F327" s="189">
        <v>419166.3</v>
      </c>
      <c r="G327" s="41">
        <v>100</v>
      </c>
      <c r="H327" s="50">
        <f t="shared" si="56"/>
        <v>419166.3</v>
      </c>
      <c r="I327" s="50">
        <f t="shared" si="55"/>
        <v>0</v>
      </c>
      <c r="J327" s="50">
        <f t="shared" si="57"/>
        <v>269.21406551059732</v>
      </c>
      <c r="K327" s="50">
        <f t="shared" si="58"/>
        <v>840.51752910621826</v>
      </c>
      <c r="L327" s="50">
        <f t="shared" si="59"/>
        <v>1334339.2188741632</v>
      </c>
      <c r="M327" s="50"/>
      <c r="N327" s="117">
        <f t="shared" si="60"/>
        <v>1334339.2188741632</v>
      </c>
      <c r="O327" s="33"/>
      <c r="Q327" s="120"/>
      <c r="R327" s="120"/>
    </row>
    <row r="328" spans="1:18" s="31" customFormat="1" x14ac:dyDescent="0.25">
      <c r="A328" s="35"/>
      <c r="B328" s="51" t="s">
        <v>222</v>
      </c>
      <c r="C328" s="35">
        <v>3</v>
      </c>
      <c r="D328" s="55">
        <v>6.8707000000000011</v>
      </c>
      <c r="E328" s="128">
        <v>8794</v>
      </c>
      <c r="F328" s="189">
        <v>19335783.699999999</v>
      </c>
      <c r="G328" s="41">
        <v>50</v>
      </c>
      <c r="H328" s="50">
        <f t="shared" si="56"/>
        <v>9667891.8499999996</v>
      </c>
      <c r="I328" s="50">
        <f t="shared" si="55"/>
        <v>9667891.8499999996</v>
      </c>
      <c r="J328" s="50">
        <f t="shared" si="57"/>
        <v>2198.747293609279</v>
      </c>
      <c r="K328" s="50">
        <f t="shared" si="58"/>
        <v>-1089.0156989924635</v>
      </c>
      <c r="L328" s="50">
        <f t="shared" si="59"/>
        <v>1332102.1806656476</v>
      </c>
      <c r="M328" s="50"/>
      <c r="N328" s="117">
        <f t="shared" si="60"/>
        <v>1332102.1806656476</v>
      </c>
      <c r="O328" s="33"/>
      <c r="Q328" s="120"/>
      <c r="R328" s="120"/>
    </row>
    <row r="329" spans="1:18" s="31" customFormat="1" x14ac:dyDescent="0.25">
      <c r="A329" s="35"/>
      <c r="B329" s="51" t="s">
        <v>223</v>
      </c>
      <c r="C329" s="35">
        <v>4</v>
      </c>
      <c r="D329" s="55">
        <v>14.065399999999999</v>
      </c>
      <c r="E329" s="128">
        <v>568</v>
      </c>
      <c r="F329" s="189">
        <v>168540.4</v>
      </c>
      <c r="G329" s="41">
        <v>100</v>
      </c>
      <c r="H329" s="50">
        <f t="shared" si="56"/>
        <v>168540.4</v>
      </c>
      <c r="I329" s="50">
        <f t="shared" si="55"/>
        <v>0</v>
      </c>
      <c r="J329" s="50">
        <f t="shared" si="57"/>
        <v>296.72605633802817</v>
      </c>
      <c r="K329" s="50">
        <f t="shared" si="58"/>
        <v>813.0055382787873</v>
      </c>
      <c r="L329" s="50">
        <f t="shared" si="59"/>
        <v>1098423.280535917</v>
      </c>
      <c r="M329" s="50"/>
      <c r="N329" s="117">
        <f t="shared" si="60"/>
        <v>1098423.280535917</v>
      </c>
      <c r="O329" s="33"/>
      <c r="Q329" s="120"/>
      <c r="R329" s="120"/>
    </row>
    <row r="330" spans="1:18" s="31" customFormat="1" x14ac:dyDescent="0.25">
      <c r="A330" s="35"/>
      <c r="B330" s="51" t="s">
        <v>224</v>
      </c>
      <c r="C330" s="35">
        <v>4</v>
      </c>
      <c r="D330" s="55">
        <v>39.993099999999998</v>
      </c>
      <c r="E330" s="128">
        <v>1269</v>
      </c>
      <c r="F330" s="189">
        <v>410212.1</v>
      </c>
      <c r="G330" s="41">
        <v>100</v>
      </c>
      <c r="H330" s="50">
        <f t="shared" si="56"/>
        <v>410212.1</v>
      </c>
      <c r="I330" s="50">
        <f t="shared" si="55"/>
        <v>0</v>
      </c>
      <c r="J330" s="50">
        <f t="shared" si="57"/>
        <v>323.25618597320721</v>
      </c>
      <c r="K330" s="50">
        <f t="shared" si="58"/>
        <v>786.47540864360826</v>
      </c>
      <c r="L330" s="50">
        <f t="shared" si="59"/>
        <v>1277194.3577747652</v>
      </c>
      <c r="M330" s="50"/>
      <c r="N330" s="117">
        <f t="shared" si="60"/>
        <v>1277194.3577747652</v>
      </c>
      <c r="O330" s="33"/>
      <c r="Q330" s="120"/>
      <c r="R330" s="120"/>
    </row>
    <row r="331" spans="1:18" s="31" customFormat="1" x14ac:dyDescent="0.25">
      <c r="A331" s="35"/>
      <c r="B331" s="51" t="s">
        <v>225</v>
      </c>
      <c r="C331" s="35">
        <v>4</v>
      </c>
      <c r="D331" s="55">
        <v>8.6809999999999992</v>
      </c>
      <c r="E331" s="128">
        <v>1040</v>
      </c>
      <c r="F331" s="189">
        <v>507981.7</v>
      </c>
      <c r="G331" s="41">
        <v>100</v>
      </c>
      <c r="H331" s="50">
        <f t="shared" si="56"/>
        <v>507981.7</v>
      </c>
      <c r="I331" s="50">
        <f t="shared" si="55"/>
        <v>0</v>
      </c>
      <c r="J331" s="50">
        <f t="shared" si="57"/>
        <v>488.44394230769234</v>
      </c>
      <c r="K331" s="50">
        <f t="shared" si="58"/>
        <v>621.28765230912313</v>
      </c>
      <c r="L331" s="50">
        <f t="shared" si="59"/>
        <v>920794.62854552758</v>
      </c>
      <c r="M331" s="50"/>
      <c r="N331" s="117">
        <f t="shared" si="60"/>
        <v>920794.62854552758</v>
      </c>
      <c r="O331" s="33"/>
      <c r="Q331" s="120"/>
      <c r="R331" s="120"/>
    </row>
    <row r="332" spans="1:18" s="31" customFormat="1" x14ac:dyDescent="0.25">
      <c r="A332" s="35"/>
      <c r="B332" s="51" t="s">
        <v>226</v>
      </c>
      <c r="C332" s="35">
        <v>4</v>
      </c>
      <c r="D332" s="55">
        <v>23.636699999999998</v>
      </c>
      <c r="E332" s="128">
        <v>902</v>
      </c>
      <c r="F332" s="189">
        <v>251919.7</v>
      </c>
      <c r="G332" s="41">
        <v>100</v>
      </c>
      <c r="H332" s="50">
        <f t="shared" si="56"/>
        <v>251919.7</v>
      </c>
      <c r="I332" s="50">
        <f t="shared" si="55"/>
        <v>0</v>
      </c>
      <c r="J332" s="50">
        <f t="shared" si="57"/>
        <v>279.29013303769403</v>
      </c>
      <c r="K332" s="50">
        <f t="shared" si="58"/>
        <v>830.44146157912155</v>
      </c>
      <c r="L332" s="50">
        <f t="shared" si="59"/>
        <v>1207612.9600810735</v>
      </c>
      <c r="M332" s="50"/>
      <c r="N332" s="117">
        <f t="shared" si="60"/>
        <v>1207612.9600810735</v>
      </c>
      <c r="O332" s="33"/>
      <c r="Q332" s="120"/>
      <c r="R332" s="120"/>
    </row>
    <row r="333" spans="1:18" s="31" customFormat="1" x14ac:dyDescent="0.25">
      <c r="A333" s="35"/>
      <c r="B333" s="51" t="s">
        <v>227</v>
      </c>
      <c r="C333" s="35">
        <v>4</v>
      </c>
      <c r="D333" s="55">
        <v>35.176200000000001</v>
      </c>
      <c r="E333" s="128">
        <v>1556</v>
      </c>
      <c r="F333" s="189">
        <v>401212.6</v>
      </c>
      <c r="G333" s="41">
        <v>100</v>
      </c>
      <c r="H333" s="50">
        <f t="shared" si="56"/>
        <v>401212.6</v>
      </c>
      <c r="I333" s="50">
        <f t="shared" si="55"/>
        <v>0</v>
      </c>
      <c r="J333" s="50">
        <f t="shared" si="57"/>
        <v>257.84871465295629</v>
      </c>
      <c r="K333" s="50">
        <f t="shared" si="58"/>
        <v>851.8828799638593</v>
      </c>
      <c r="L333" s="50">
        <f t="shared" si="59"/>
        <v>1377016.3635702883</v>
      </c>
      <c r="M333" s="50"/>
      <c r="N333" s="117">
        <f t="shared" si="60"/>
        <v>1377016.3635702883</v>
      </c>
      <c r="O333" s="33"/>
      <c r="Q333" s="120"/>
      <c r="R333" s="120"/>
    </row>
    <row r="334" spans="1:18" s="31" customFormat="1" x14ac:dyDescent="0.25">
      <c r="A334" s="35"/>
      <c r="B334" s="51" t="s">
        <v>228</v>
      </c>
      <c r="C334" s="35">
        <v>4</v>
      </c>
      <c r="D334" s="55">
        <v>33.835300000000004</v>
      </c>
      <c r="E334" s="128">
        <v>1680</v>
      </c>
      <c r="F334" s="189">
        <v>629742.5</v>
      </c>
      <c r="G334" s="41">
        <v>100</v>
      </c>
      <c r="H334" s="50">
        <f t="shared" si="56"/>
        <v>629742.5</v>
      </c>
      <c r="I334" s="50">
        <f t="shared" si="55"/>
        <v>0</v>
      </c>
      <c r="J334" s="50">
        <f t="shared" si="57"/>
        <v>374.8467261904762</v>
      </c>
      <c r="K334" s="50">
        <f t="shared" si="58"/>
        <v>734.88486842633938</v>
      </c>
      <c r="L334" s="50">
        <f t="shared" si="59"/>
        <v>1252246.5241292214</v>
      </c>
      <c r="M334" s="50"/>
      <c r="N334" s="117">
        <f t="shared" si="60"/>
        <v>1252246.5241292214</v>
      </c>
      <c r="O334" s="33"/>
      <c r="Q334" s="120"/>
      <c r="R334" s="120"/>
    </row>
    <row r="335" spans="1:18" s="31" customFormat="1" x14ac:dyDescent="0.25">
      <c r="A335" s="35"/>
      <c r="B335" s="51" t="s">
        <v>770</v>
      </c>
      <c r="C335" s="35">
        <v>4</v>
      </c>
      <c r="D335" s="55">
        <v>47.278100000000009</v>
      </c>
      <c r="E335" s="128">
        <v>2973</v>
      </c>
      <c r="F335" s="189">
        <v>1326578.8</v>
      </c>
      <c r="G335" s="41">
        <v>100</v>
      </c>
      <c r="H335" s="50">
        <f t="shared" si="56"/>
        <v>1326578.8</v>
      </c>
      <c r="I335" s="50">
        <f t="shared" si="55"/>
        <v>0</v>
      </c>
      <c r="J335" s="50">
        <f t="shared" si="57"/>
        <v>446.20881264715774</v>
      </c>
      <c r="K335" s="50">
        <f t="shared" si="58"/>
        <v>663.52278196965779</v>
      </c>
      <c r="L335" s="50">
        <f t="shared" si="59"/>
        <v>1414984.3962519087</v>
      </c>
      <c r="M335" s="50"/>
      <c r="N335" s="117">
        <f t="shared" si="60"/>
        <v>1414984.3962519087</v>
      </c>
      <c r="O335" s="33"/>
      <c r="Q335" s="120"/>
      <c r="R335" s="120"/>
    </row>
    <row r="336" spans="1:18" s="31" customFormat="1" x14ac:dyDescent="0.25">
      <c r="A336" s="35"/>
      <c r="B336" s="51" t="s">
        <v>229</v>
      </c>
      <c r="C336" s="35">
        <v>4</v>
      </c>
      <c r="D336" s="55">
        <v>17.511099999999999</v>
      </c>
      <c r="E336" s="128">
        <v>604</v>
      </c>
      <c r="F336" s="189">
        <v>157259.70000000001</v>
      </c>
      <c r="G336" s="41">
        <v>100</v>
      </c>
      <c r="H336" s="50">
        <f t="shared" si="56"/>
        <v>157259.70000000001</v>
      </c>
      <c r="I336" s="50">
        <f t="shared" si="55"/>
        <v>0</v>
      </c>
      <c r="J336" s="50">
        <f t="shared" si="57"/>
        <v>260.3637417218543</v>
      </c>
      <c r="K336" s="50">
        <f t="shared" si="58"/>
        <v>849.36785289496129</v>
      </c>
      <c r="L336" s="50">
        <f t="shared" si="59"/>
        <v>1160642.1000961808</v>
      </c>
      <c r="M336" s="50"/>
      <c r="N336" s="117">
        <f t="shared" si="60"/>
        <v>1160642.1000961808</v>
      </c>
      <c r="O336" s="33"/>
      <c r="Q336" s="120"/>
      <c r="R336" s="120"/>
    </row>
    <row r="337" spans="1:18" s="31" customFormat="1" x14ac:dyDescent="0.25">
      <c r="A337" s="35"/>
      <c r="B337" s="51" t="s">
        <v>230</v>
      </c>
      <c r="C337" s="35">
        <v>4</v>
      </c>
      <c r="D337" s="55">
        <v>48.5259</v>
      </c>
      <c r="E337" s="128">
        <v>3739</v>
      </c>
      <c r="F337" s="189">
        <v>2636804</v>
      </c>
      <c r="G337" s="41">
        <v>100</v>
      </c>
      <c r="H337" s="50">
        <f t="shared" si="56"/>
        <v>2636804</v>
      </c>
      <c r="I337" s="50">
        <f t="shared" si="55"/>
        <v>0</v>
      </c>
      <c r="J337" s="50">
        <f t="shared" si="57"/>
        <v>705.21636801283762</v>
      </c>
      <c r="K337" s="50">
        <f t="shared" si="58"/>
        <v>404.51522660397791</v>
      </c>
      <c r="L337" s="50">
        <f t="shared" si="59"/>
        <v>1228895.8853320722</v>
      </c>
      <c r="M337" s="50"/>
      <c r="N337" s="117">
        <f t="shared" si="60"/>
        <v>1228895.8853320722</v>
      </c>
      <c r="O337" s="33"/>
      <c r="Q337" s="120"/>
      <c r="R337" s="120"/>
    </row>
    <row r="338" spans="1:18" s="31" customFormat="1" x14ac:dyDescent="0.25">
      <c r="A338" s="35"/>
      <c r="B338" s="51"/>
      <c r="C338" s="35"/>
      <c r="D338" s="55">
        <v>0</v>
      </c>
      <c r="E338" s="130"/>
      <c r="F338" s="32"/>
      <c r="G338" s="41"/>
      <c r="H338" s="42"/>
      <c r="I338" s="42"/>
      <c r="J338" s="32"/>
      <c r="K338" s="50"/>
      <c r="L338" s="50"/>
      <c r="M338" s="50"/>
      <c r="N338" s="117"/>
      <c r="O338" s="33"/>
      <c r="Q338" s="120"/>
      <c r="R338" s="120"/>
    </row>
    <row r="339" spans="1:18" s="31" customFormat="1" x14ac:dyDescent="0.25">
      <c r="A339" s="30" t="s">
        <v>231</v>
      </c>
      <c r="B339" s="43" t="s">
        <v>2</v>
      </c>
      <c r="C339" s="44"/>
      <c r="D339" s="3">
        <v>999.91469999999981</v>
      </c>
      <c r="E339" s="131">
        <f>E340</f>
        <v>77530</v>
      </c>
      <c r="F339" s="37"/>
      <c r="G339" s="41"/>
      <c r="H339" s="37">
        <f>H341</f>
        <v>9220881.4000000004</v>
      </c>
      <c r="I339" s="37">
        <f>I341</f>
        <v>-9220881.4000000004</v>
      </c>
      <c r="J339" s="37"/>
      <c r="K339" s="50"/>
      <c r="L339" s="50"/>
      <c r="M339" s="46">
        <f>M341</f>
        <v>50322765.450213484</v>
      </c>
      <c r="N339" s="115">
        <f t="shared" si="60"/>
        <v>50322765.450213484</v>
      </c>
      <c r="O339" s="33"/>
      <c r="Q339" s="120"/>
      <c r="R339" s="120"/>
    </row>
    <row r="340" spans="1:18" s="31" customFormat="1" x14ac:dyDescent="0.25">
      <c r="A340" s="30" t="s">
        <v>231</v>
      </c>
      <c r="B340" s="43" t="s">
        <v>3</v>
      </c>
      <c r="C340" s="44"/>
      <c r="D340" s="3">
        <v>999.91469999999981</v>
      </c>
      <c r="E340" s="131">
        <f>SUM(E342:E369)</f>
        <v>77530</v>
      </c>
      <c r="F340" s="37">
        <f>SUM(F342:F369)</f>
        <v>61397973.999999993</v>
      </c>
      <c r="G340" s="41"/>
      <c r="H340" s="37">
        <f>SUM(H342:H369)</f>
        <v>42956211.199999996</v>
      </c>
      <c r="I340" s="37">
        <f>SUM(I342:I369)</f>
        <v>18441762.800000001</v>
      </c>
      <c r="J340" s="37"/>
      <c r="K340" s="50"/>
      <c r="L340" s="37">
        <f>SUM(L342:L369)</f>
        <v>39104027.894492738</v>
      </c>
      <c r="M340" s="50"/>
      <c r="N340" s="115">
        <f t="shared" si="60"/>
        <v>39104027.894492738</v>
      </c>
      <c r="O340" s="33"/>
      <c r="Q340" s="120"/>
      <c r="R340" s="120"/>
    </row>
    <row r="341" spans="1:18" s="31" customFormat="1" x14ac:dyDescent="0.25">
      <c r="A341" s="35"/>
      <c r="B341" s="51" t="s">
        <v>26</v>
      </c>
      <c r="C341" s="35">
        <v>2</v>
      </c>
      <c r="D341" s="55">
        <v>0</v>
      </c>
      <c r="E341" s="132"/>
      <c r="F341" s="50"/>
      <c r="G341" s="41">
        <v>25</v>
      </c>
      <c r="H341" s="50">
        <f>F358*G341/100</f>
        <v>9220881.4000000004</v>
      </c>
      <c r="I341" s="50">
        <f t="shared" ref="I341:I369" si="61">F341-H341</f>
        <v>-9220881.4000000004</v>
      </c>
      <c r="J341" s="50"/>
      <c r="K341" s="50"/>
      <c r="L341" s="50"/>
      <c r="M341" s="50">
        <f>($L$7*$L$8*E339/$L$10)+($L$7*$L$9*D339/$L$11)</f>
        <v>50322765.450213484</v>
      </c>
      <c r="N341" s="117">
        <f t="shared" si="60"/>
        <v>50322765.450213484</v>
      </c>
      <c r="O341" s="33"/>
      <c r="Q341" s="120"/>
      <c r="R341" s="120"/>
    </row>
    <row r="342" spans="1:18" s="31" customFormat="1" x14ac:dyDescent="0.25">
      <c r="A342" s="35"/>
      <c r="B342" s="51" t="s">
        <v>232</v>
      </c>
      <c r="C342" s="35">
        <v>4</v>
      </c>
      <c r="D342" s="55">
        <v>11.5388</v>
      </c>
      <c r="E342" s="128">
        <v>475</v>
      </c>
      <c r="F342" s="190">
        <v>281165.40000000002</v>
      </c>
      <c r="G342" s="41">
        <v>100</v>
      </c>
      <c r="H342" s="50">
        <f t="shared" ref="H342:H369" si="62">F342*G342/100</f>
        <v>281165.40000000002</v>
      </c>
      <c r="I342" s="50">
        <f t="shared" si="61"/>
        <v>0</v>
      </c>
      <c r="J342" s="50">
        <f t="shared" ref="J342:J369" si="63">F342/E342</f>
        <v>591.92715789473687</v>
      </c>
      <c r="K342" s="50">
        <f t="shared" ref="K342:K369" si="64">$J$11*$J$19-J342</f>
        <v>517.80443672207866</v>
      </c>
      <c r="L342" s="50">
        <f t="shared" ref="L342:L369" si="65">IF(K342&gt;0,$J$7*$J$8*(K342/$K$19),0)+$J$7*$J$9*(E342/$E$19)+$J$7*$J$10*(D342/$D$19)</f>
        <v>726933.2032323496</v>
      </c>
      <c r="M342" s="50"/>
      <c r="N342" s="117">
        <f t="shared" si="60"/>
        <v>726933.2032323496</v>
      </c>
      <c r="O342" s="33"/>
      <c r="Q342" s="120"/>
      <c r="R342" s="120"/>
    </row>
    <row r="343" spans="1:18" s="31" customFormat="1" x14ac:dyDescent="0.25">
      <c r="A343" s="35"/>
      <c r="B343" s="51" t="s">
        <v>233</v>
      </c>
      <c r="C343" s="35">
        <v>4</v>
      </c>
      <c r="D343" s="55">
        <v>28.083100000000002</v>
      </c>
      <c r="E343" s="128">
        <v>1443</v>
      </c>
      <c r="F343" s="190">
        <v>491276.3</v>
      </c>
      <c r="G343" s="41">
        <v>100</v>
      </c>
      <c r="H343" s="50">
        <f t="shared" si="62"/>
        <v>491276.3</v>
      </c>
      <c r="I343" s="50">
        <f t="shared" si="61"/>
        <v>0</v>
      </c>
      <c r="J343" s="50">
        <f t="shared" si="63"/>
        <v>340.45481635481633</v>
      </c>
      <c r="K343" s="50">
        <f t="shared" si="64"/>
        <v>769.2767782619992</v>
      </c>
      <c r="L343" s="50">
        <f t="shared" si="65"/>
        <v>1234046.5484398068</v>
      </c>
      <c r="M343" s="50"/>
      <c r="N343" s="117">
        <f t="shared" si="60"/>
        <v>1234046.5484398068</v>
      </c>
      <c r="O343" s="33"/>
      <c r="Q343" s="120"/>
      <c r="R343" s="120"/>
    </row>
    <row r="344" spans="1:18" s="31" customFormat="1" x14ac:dyDescent="0.25">
      <c r="A344" s="35"/>
      <c r="B344" s="51" t="s">
        <v>30</v>
      </c>
      <c r="C344" s="35">
        <v>4</v>
      </c>
      <c r="D344" s="55">
        <v>59.606300000000005</v>
      </c>
      <c r="E344" s="128">
        <v>4700</v>
      </c>
      <c r="F344" s="190">
        <v>1715784.4</v>
      </c>
      <c r="G344" s="41">
        <v>100</v>
      </c>
      <c r="H344" s="50">
        <f t="shared" si="62"/>
        <v>1715784.4</v>
      </c>
      <c r="I344" s="50">
        <f t="shared" si="61"/>
        <v>0</v>
      </c>
      <c r="J344" s="50">
        <f t="shared" si="63"/>
        <v>365.06051063829784</v>
      </c>
      <c r="K344" s="50">
        <f t="shared" si="64"/>
        <v>744.67108397851769</v>
      </c>
      <c r="L344" s="50">
        <f t="shared" si="65"/>
        <v>1816978.9706919279</v>
      </c>
      <c r="M344" s="50"/>
      <c r="N344" s="117">
        <f t="shared" si="60"/>
        <v>1816978.9706919279</v>
      </c>
      <c r="O344" s="33"/>
      <c r="Q344" s="120"/>
      <c r="R344" s="120"/>
    </row>
    <row r="345" spans="1:18" s="31" customFormat="1" x14ac:dyDescent="0.25">
      <c r="A345" s="35"/>
      <c r="B345" s="51" t="s">
        <v>234</v>
      </c>
      <c r="C345" s="35">
        <v>4</v>
      </c>
      <c r="D345" s="55">
        <v>51.997199999999999</v>
      </c>
      <c r="E345" s="128">
        <v>2969</v>
      </c>
      <c r="F345" s="190">
        <v>718807.5</v>
      </c>
      <c r="G345" s="41">
        <v>100</v>
      </c>
      <c r="H345" s="50">
        <f t="shared" si="62"/>
        <v>718807.5</v>
      </c>
      <c r="I345" s="50">
        <f t="shared" si="61"/>
        <v>0</v>
      </c>
      <c r="J345" s="50">
        <f t="shared" si="63"/>
        <v>242.1042438531492</v>
      </c>
      <c r="K345" s="50">
        <f t="shared" si="64"/>
        <v>867.6273507636663</v>
      </c>
      <c r="L345" s="50">
        <f t="shared" si="65"/>
        <v>1673864.0207748276</v>
      </c>
      <c r="M345" s="50"/>
      <c r="N345" s="117">
        <f t="shared" si="60"/>
        <v>1673864.0207748276</v>
      </c>
      <c r="O345" s="33"/>
      <c r="Q345" s="120"/>
      <c r="R345" s="120"/>
    </row>
    <row r="346" spans="1:18" s="31" customFormat="1" x14ac:dyDescent="0.25">
      <c r="A346" s="35"/>
      <c r="B346" s="51" t="s">
        <v>235</v>
      </c>
      <c r="C346" s="35">
        <v>4</v>
      </c>
      <c r="D346" s="55">
        <v>25.761199999999999</v>
      </c>
      <c r="E346" s="128">
        <v>1123</v>
      </c>
      <c r="F346" s="190">
        <v>471245.8</v>
      </c>
      <c r="G346" s="41">
        <v>100</v>
      </c>
      <c r="H346" s="50">
        <f t="shared" si="62"/>
        <v>471245.8</v>
      </c>
      <c r="I346" s="50">
        <f t="shared" si="61"/>
        <v>0</v>
      </c>
      <c r="J346" s="50">
        <f t="shared" si="63"/>
        <v>419.63116651825464</v>
      </c>
      <c r="K346" s="50">
        <f t="shared" si="64"/>
        <v>690.10042809856088</v>
      </c>
      <c r="L346" s="50">
        <f t="shared" si="65"/>
        <v>1083931.9125433057</v>
      </c>
      <c r="M346" s="50"/>
      <c r="N346" s="117">
        <f t="shared" si="60"/>
        <v>1083931.9125433057</v>
      </c>
      <c r="O346" s="33"/>
      <c r="Q346" s="120"/>
      <c r="R346" s="120"/>
    </row>
    <row r="347" spans="1:18" s="31" customFormat="1" x14ac:dyDescent="0.25">
      <c r="A347" s="35"/>
      <c r="B347" s="51" t="s">
        <v>231</v>
      </c>
      <c r="C347" s="35">
        <v>4</v>
      </c>
      <c r="D347" s="55">
        <v>32.075200000000002</v>
      </c>
      <c r="E347" s="128">
        <v>2603</v>
      </c>
      <c r="F347" s="190">
        <v>690447</v>
      </c>
      <c r="G347" s="41">
        <v>100</v>
      </c>
      <c r="H347" s="50">
        <f t="shared" si="62"/>
        <v>690447</v>
      </c>
      <c r="I347" s="50">
        <f t="shared" si="61"/>
        <v>0</v>
      </c>
      <c r="J347" s="50">
        <f t="shared" si="63"/>
        <v>265.25048021513641</v>
      </c>
      <c r="K347" s="50">
        <f t="shared" si="64"/>
        <v>844.48111440167918</v>
      </c>
      <c r="L347" s="50">
        <f t="shared" si="65"/>
        <v>1510876.089695303</v>
      </c>
      <c r="M347" s="50"/>
      <c r="N347" s="117">
        <f t="shared" si="60"/>
        <v>1510876.089695303</v>
      </c>
      <c r="O347" s="33"/>
      <c r="Q347" s="120"/>
      <c r="R347" s="120"/>
    </row>
    <row r="348" spans="1:18" s="31" customFormat="1" x14ac:dyDescent="0.25">
      <c r="A348" s="35"/>
      <c r="B348" s="51" t="s">
        <v>236</v>
      </c>
      <c r="C348" s="35">
        <v>4</v>
      </c>
      <c r="D348" s="55">
        <v>30.424000000000003</v>
      </c>
      <c r="E348" s="128">
        <v>1114</v>
      </c>
      <c r="F348" s="190">
        <v>305111.3</v>
      </c>
      <c r="G348" s="41">
        <v>100</v>
      </c>
      <c r="H348" s="50">
        <f t="shared" si="62"/>
        <v>305111.3</v>
      </c>
      <c r="I348" s="50">
        <f t="shared" si="61"/>
        <v>0</v>
      </c>
      <c r="J348" s="50">
        <f t="shared" si="63"/>
        <v>273.88806104129264</v>
      </c>
      <c r="K348" s="50">
        <f t="shared" si="64"/>
        <v>835.84353357552288</v>
      </c>
      <c r="L348" s="50">
        <f t="shared" si="65"/>
        <v>1273165.3394442494</v>
      </c>
      <c r="M348" s="50"/>
      <c r="N348" s="117">
        <f t="shared" si="60"/>
        <v>1273165.3394442494</v>
      </c>
      <c r="O348" s="33"/>
      <c r="Q348" s="120"/>
      <c r="R348" s="120"/>
    </row>
    <row r="349" spans="1:18" s="31" customFormat="1" x14ac:dyDescent="0.25">
      <c r="A349" s="35"/>
      <c r="B349" s="51" t="s">
        <v>237</v>
      </c>
      <c r="C349" s="35">
        <v>4</v>
      </c>
      <c r="D349" s="55">
        <v>44.851599999999998</v>
      </c>
      <c r="E349" s="128">
        <v>1968</v>
      </c>
      <c r="F349" s="190">
        <v>729089.5</v>
      </c>
      <c r="G349" s="41">
        <v>100</v>
      </c>
      <c r="H349" s="50">
        <f t="shared" si="62"/>
        <v>729089.5</v>
      </c>
      <c r="I349" s="50">
        <f t="shared" si="61"/>
        <v>0</v>
      </c>
      <c r="J349" s="50">
        <f t="shared" si="63"/>
        <v>370.4723069105691</v>
      </c>
      <c r="K349" s="50">
        <f t="shared" si="64"/>
        <v>739.25928770624637</v>
      </c>
      <c r="L349" s="50">
        <f t="shared" si="65"/>
        <v>1345155.5524116261</v>
      </c>
      <c r="M349" s="50"/>
      <c r="N349" s="117">
        <f t="shared" si="60"/>
        <v>1345155.5524116261</v>
      </c>
      <c r="O349" s="33"/>
      <c r="Q349" s="120"/>
      <c r="R349" s="120"/>
    </row>
    <row r="350" spans="1:18" s="31" customFormat="1" x14ac:dyDescent="0.25">
      <c r="A350" s="35"/>
      <c r="B350" s="51" t="s">
        <v>771</v>
      </c>
      <c r="C350" s="35">
        <v>4</v>
      </c>
      <c r="D350" s="55">
        <v>31.656999999999996</v>
      </c>
      <c r="E350" s="128">
        <v>1485</v>
      </c>
      <c r="F350" s="190">
        <v>550948.1</v>
      </c>
      <c r="G350" s="41">
        <v>100</v>
      </c>
      <c r="H350" s="50">
        <f t="shared" si="62"/>
        <v>550948.1</v>
      </c>
      <c r="I350" s="50">
        <f t="shared" si="61"/>
        <v>0</v>
      </c>
      <c r="J350" s="50">
        <f t="shared" si="63"/>
        <v>371.00882154882152</v>
      </c>
      <c r="K350" s="50">
        <f t="shared" si="64"/>
        <v>738.72277306799401</v>
      </c>
      <c r="L350" s="50">
        <f t="shared" si="65"/>
        <v>1218938.2940909611</v>
      </c>
      <c r="M350" s="50"/>
      <c r="N350" s="117">
        <f t="shared" si="60"/>
        <v>1218938.2940909611</v>
      </c>
      <c r="O350" s="33"/>
      <c r="Q350" s="120"/>
      <c r="R350" s="120"/>
    </row>
    <row r="351" spans="1:18" s="31" customFormat="1" x14ac:dyDescent="0.25">
      <c r="A351" s="35"/>
      <c r="B351" s="51" t="s">
        <v>772</v>
      </c>
      <c r="C351" s="35">
        <v>4</v>
      </c>
      <c r="D351" s="55">
        <v>21.204299999999996</v>
      </c>
      <c r="E351" s="128">
        <v>1556</v>
      </c>
      <c r="F351" s="190">
        <v>469293.8</v>
      </c>
      <c r="G351" s="41">
        <v>100</v>
      </c>
      <c r="H351" s="50">
        <f t="shared" si="62"/>
        <v>469293.8</v>
      </c>
      <c r="I351" s="50">
        <f t="shared" si="61"/>
        <v>0</v>
      </c>
      <c r="J351" s="50">
        <f t="shared" si="63"/>
        <v>301.60269922879178</v>
      </c>
      <c r="K351" s="50">
        <f t="shared" si="64"/>
        <v>808.12889538802369</v>
      </c>
      <c r="L351" s="50">
        <f t="shared" si="65"/>
        <v>1268386.2866235978</v>
      </c>
      <c r="M351" s="50"/>
      <c r="N351" s="117">
        <f t="shared" si="60"/>
        <v>1268386.2866235978</v>
      </c>
      <c r="O351" s="33"/>
      <c r="Q351" s="120"/>
      <c r="R351" s="120"/>
    </row>
    <row r="352" spans="1:18" s="31" customFormat="1" x14ac:dyDescent="0.25">
      <c r="A352" s="35"/>
      <c r="B352" s="51" t="s">
        <v>238</v>
      </c>
      <c r="C352" s="35">
        <v>4</v>
      </c>
      <c r="D352" s="55">
        <v>60.041400000000003</v>
      </c>
      <c r="E352" s="128">
        <v>2086</v>
      </c>
      <c r="F352" s="190">
        <v>689607.2</v>
      </c>
      <c r="G352" s="41">
        <v>100</v>
      </c>
      <c r="H352" s="50">
        <f t="shared" si="62"/>
        <v>689607.2</v>
      </c>
      <c r="I352" s="50">
        <f t="shared" si="61"/>
        <v>0</v>
      </c>
      <c r="J352" s="50">
        <f t="shared" si="63"/>
        <v>330.58830297219555</v>
      </c>
      <c r="K352" s="50">
        <f t="shared" si="64"/>
        <v>779.14329164461992</v>
      </c>
      <c r="L352" s="50">
        <f t="shared" si="65"/>
        <v>1471710.3335405872</v>
      </c>
      <c r="M352" s="50"/>
      <c r="N352" s="117">
        <f t="shared" si="60"/>
        <v>1471710.3335405872</v>
      </c>
      <c r="O352" s="33"/>
      <c r="Q352" s="120"/>
      <c r="R352" s="120"/>
    </row>
    <row r="353" spans="1:18" s="31" customFormat="1" x14ac:dyDescent="0.25">
      <c r="A353" s="35"/>
      <c r="B353" s="51" t="s">
        <v>239</v>
      </c>
      <c r="C353" s="35">
        <v>4</v>
      </c>
      <c r="D353" s="55">
        <v>21.527699999999999</v>
      </c>
      <c r="E353" s="128">
        <v>1464</v>
      </c>
      <c r="F353" s="190">
        <v>373408.1</v>
      </c>
      <c r="G353" s="41">
        <v>100</v>
      </c>
      <c r="H353" s="50">
        <f t="shared" si="62"/>
        <v>373408.1</v>
      </c>
      <c r="I353" s="50">
        <f t="shared" si="61"/>
        <v>0</v>
      </c>
      <c r="J353" s="50">
        <f t="shared" si="63"/>
        <v>255.0601775956284</v>
      </c>
      <c r="K353" s="50">
        <f t="shared" si="64"/>
        <v>854.67141702118715</v>
      </c>
      <c r="L353" s="50">
        <f t="shared" si="65"/>
        <v>1310833.9834424416</v>
      </c>
      <c r="M353" s="50"/>
      <c r="N353" s="117">
        <f t="shared" si="60"/>
        <v>1310833.9834424416</v>
      </c>
      <c r="O353" s="33"/>
      <c r="Q353" s="120"/>
      <c r="R353" s="120"/>
    </row>
    <row r="354" spans="1:18" s="31" customFormat="1" x14ac:dyDescent="0.25">
      <c r="A354" s="35"/>
      <c r="B354" s="51" t="s">
        <v>773</v>
      </c>
      <c r="C354" s="35">
        <v>4</v>
      </c>
      <c r="D354" s="55">
        <v>46.965600000000009</v>
      </c>
      <c r="E354" s="128">
        <v>2880</v>
      </c>
      <c r="F354" s="190">
        <v>1053175.8999999999</v>
      </c>
      <c r="G354" s="41">
        <v>100</v>
      </c>
      <c r="H354" s="50">
        <f t="shared" si="62"/>
        <v>1053175.8999999999</v>
      </c>
      <c r="I354" s="50">
        <f t="shared" si="61"/>
        <v>0</v>
      </c>
      <c r="J354" s="50">
        <f t="shared" si="63"/>
        <v>365.68607638888886</v>
      </c>
      <c r="K354" s="50">
        <f t="shared" si="64"/>
        <v>744.04551822792666</v>
      </c>
      <c r="L354" s="50">
        <f t="shared" si="65"/>
        <v>1494667.8717184877</v>
      </c>
      <c r="M354" s="50"/>
      <c r="N354" s="117">
        <f t="shared" si="60"/>
        <v>1494667.8717184877</v>
      </c>
      <c r="O354" s="33"/>
      <c r="Q354" s="120"/>
      <c r="R354" s="120"/>
    </row>
    <row r="355" spans="1:18" s="31" customFormat="1" x14ac:dyDescent="0.25">
      <c r="A355" s="35"/>
      <c r="B355" s="51" t="s">
        <v>240</v>
      </c>
      <c r="C355" s="35">
        <v>4</v>
      </c>
      <c r="D355" s="55">
        <v>29.545500000000004</v>
      </c>
      <c r="E355" s="128">
        <v>1287</v>
      </c>
      <c r="F355" s="190">
        <v>306234.8</v>
      </c>
      <c r="G355" s="41">
        <v>100</v>
      </c>
      <c r="H355" s="50">
        <f t="shared" si="62"/>
        <v>306234.8</v>
      </c>
      <c r="I355" s="50">
        <f t="shared" si="61"/>
        <v>0</v>
      </c>
      <c r="J355" s="50">
        <f t="shared" si="63"/>
        <v>237.94467754467755</v>
      </c>
      <c r="K355" s="50">
        <f t="shared" si="64"/>
        <v>871.78691707213795</v>
      </c>
      <c r="L355" s="50">
        <f t="shared" si="65"/>
        <v>1337520.2330116199</v>
      </c>
      <c r="M355" s="50"/>
      <c r="N355" s="117">
        <f t="shared" si="60"/>
        <v>1337520.2330116199</v>
      </c>
      <c r="O355" s="33"/>
      <c r="Q355" s="120"/>
      <c r="R355" s="120"/>
    </row>
    <row r="356" spans="1:18" s="31" customFormat="1" x14ac:dyDescent="0.25">
      <c r="A356" s="35"/>
      <c r="B356" s="51" t="s">
        <v>241</v>
      </c>
      <c r="C356" s="35">
        <v>4</v>
      </c>
      <c r="D356" s="55">
        <v>52.421900000000001</v>
      </c>
      <c r="E356" s="128">
        <v>2984</v>
      </c>
      <c r="F356" s="190">
        <v>665513.80000000005</v>
      </c>
      <c r="G356" s="41">
        <v>100</v>
      </c>
      <c r="H356" s="50">
        <f t="shared" si="62"/>
        <v>665513.80000000005</v>
      </c>
      <c r="I356" s="50">
        <f t="shared" si="61"/>
        <v>0</v>
      </c>
      <c r="J356" s="50">
        <f t="shared" si="63"/>
        <v>223.02741286863272</v>
      </c>
      <c r="K356" s="50">
        <f t="shared" si="64"/>
        <v>886.7041817481828</v>
      </c>
      <c r="L356" s="50">
        <f t="shared" si="65"/>
        <v>1700273.1652984864</v>
      </c>
      <c r="M356" s="50"/>
      <c r="N356" s="117">
        <f t="shared" si="60"/>
        <v>1700273.1652984864</v>
      </c>
      <c r="O356" s="33"/>
      <c r="Q356" s="120"/>
      <c r="R356" s="120"/>
    </row>
    <row r="357" spans="1:18" s="31" customFormat="1" x14ac:dyDescent="0.25">
      <c r="A357" s="35"/>
      <c r="B357" s="51" t="s">
        <v>242</v>
      </c>
      <c r="C357" s="35">
        <v>4</v>
      </c>
      <c r="D357" s="55">
        <v>38.638800000000003</v>
      </c>
      <c r="E357" s="128">
        <v>2679</v>
      </c>
      <c r="F357" s="190">
        <v>1138427.8</v>
      </c>
      <c r="G357" s="41">
        <v>100</v>
      </c>
      <c r="H357" s="50">
        <f t="shared" si="62"/>
        <v>1138427.8</v>
      </c>
      <c r="I357" s="50">
        <f t="shared" si="61"/>
        <v>0</v>
      </c>
      <c r="J357" s="50">
        <f t="shared" si="63"/>
        <v>424.94505412467339</v>
      </c>
      <c r="K357" s="50">
        <f t="shared" si="64"/>
        <v>684.78654049214219</v>
      </c>
      <c r="L357" s="50">
        <f t="shared" si="65"/>
        <v>1361076.1731500768</v>
      </c>
      <c r="M357" s="50"/>
      <c r="N357" s="117">
        <f t="shared" si="60"/>
        <v>1361076.1731500768</v>
      </c>
      <c r="O357" s="33"/>
      <c r="Q357" s="120"/>
      <c r="R357" s="120"/>
    </row>
    <row r="358" spans="1:18" s="31" customFormat="1" x14ac:dyDescent="0.25">
      <c r="A358" s="35"/>
      <c r="B358" s="51" t="s">
        <v>243</v>
      </c>
      <c r="C358" s="35">
        <v>3</v>
      </c>
      <c r="D358" s="55">
        <v>11.920599999999999</v>
      </c>
      <c r="E358" s="128">
        <v>16701</v>
      </c>
      <c r="F358" s="190">
        <v>36883525.600000001</v>
      </c>
      <c r="G358" s="41">
        <v>50</v>
      </c>
      <c r="H358" s="50">
        <f t="shared" si="62"/>
        <v>18441762.800000001</v>
      </c>
      <c r="I358" s="50">
        <f t="shared" si="61"/>
        <v>18441762.800000001</v>
      </c>
      <c r="J358" s="50">
        <f t="shared" si="63"/>
        <v>2208.4621040656248</v>
      </c>
      <c r="K358" s="50">
        <f t="shared" si="64"/>
        <v>-1098.7305094488092</v>
      </c>
      <c r="L358" s="50">
        <f t="shared" si="65"/>
        <v>2525230.2966916808</v>
      </c>
      <c r="M358" s="50"/>
      <c r="N358" s="117">
        <f t="shared" si="60"/>
        <v>2525230.2966916808</v>
      </c>
      <c r="O358" s="33"/>
      <c r="Q358" s="120"/>
      <c r="R358" s="120"/>
    </row>
    <row r="359" spans="1:18" s="31" customFormat="1" x14ac:dyDescent="0.25">
      <c r="A359" s="35"/>
      <c r="B359" s="51" t="s">
        <v>244</v>
      </c>
      <c r="C359" s="35">
        <v>4</v>
      </c>
      <c r="D359" s="55">
        <v>15.653800000000002</v>
      </c>
      <c r="E359" s="128">
        <v>671</v>
      </c>
      <c r="F359" s="190">
        <v>135787.9</v>
      </c>
      <c r="G359" s="41">
        <v>100</v>
      </c>
      <c r="H359" s="50">
        <f t="shared" si="62"/>
        <v>135787.9</v>
      </c>
      <c r="I359" s="50">
        <f t="shared" si="61"/>
        <v>0</v>
      </c>
      <c r="J359" s="50">
        <f t="shared" si="63"/>
        <v>202.36646795827122</v>
      </c>
      <c r="K359" s="50">
        <f t="shared" si="64"/>
        <v>907.36512665854434</v>
      </c>
      <c r="L359" s="50">
        <f t="shared" si="65"/>
        <v>1231226.7811802067</v>
      </c>
      <c r="M359" s="50"/>
      <c r="N359" s="117">
        <f t="shared" si="60"/>
        <v>1231226.7811802067</v>
      </c>
      <c r="O359" s="33"/>
      <c r="Q359" s="120"/>
      <c r="R359" s="120"/>
    </row>
    <row r="360" spans="1:18" s="31" customFormat="1" x14ac:dyDescent="0.25">
      <c r="A360" s="35"/>
      <c r="B360" s="51" t="s">
        <v>245</v>
      </c>
      <c r="C360" s="35">
        <v>4</v>
      </c>
      <c r="D360" s="55">
        <v>83.219699999999989</v>
      </c>
      <c r="E360" s="128">
        <v>7281</v>
      </c>
      <c r="F360" s="190">
        <v>2686795.3</v>
      </c>
      <c r="G360" s="41">
        <v>100</v>
      </c>
      <c r="H360" s="50">
        <f t="shared" si="62"/>
        <v>2686795.3</v>
      </c>
      <c r="I360" s="50">
        <f t="shared" si="61"/>
        <v>0</v>
      </c>
      <c r="J360" s="50">
        <f t="shared" si="63"/>
        <v>369.01459964290615</v>
      </c>
      <c r="K360" s="50">
        <f t="shared" si="64"/>
        <v>740.71699497390932</v>
      </c>
      <c r="L360" s="50">
        <f t="shared" si="65"/>
        <v>2291622.3234084924</v>
      </c>
      <c r="M360" s="50"/>
      <c r="N360" s="117">
        <f t="shared" si="60"/>
        <v>2291622.3234084924</v>
      </c>
      <c r="O360" s="33"/>
      <c r="Q360" s="120"/>
      <c r="R360" s="120"/>
    </row>
    <row r="361" spans="1:18" s="31" customFormat="1" x14ac:dyDescent="0.25">
      <c r="A361" s="35"/>
      <c r="B361" s="51" t="s">
        <v>246</v>
      </c>
      <c r="C361" s="35">
        <v>4</v>
      </c>
      <c r="D361" s="55">
        <v>17.054500000000001</v>
      </c>
      <c r="E361" s="128">
        <v>814</v>
      </c>
      <c r="F361" s="190">
        <v>229585.3</v>
      </c>
      <c r="G361" s="41">
        <v>100</v>
      </c>
      <c r="H361" s="50">
        <f t="shared" si="62"/>
        <v>229585.3</v>
      </c>
      <c r="I361" s="50">
        <f t="shared" si="61"/>
        <v>0</v>
      </c>
      <c r="J361" s="50">
        <f t="shared" si="63"/>
        <v>282.0458230958231</v>
      </c>
      <c r="K361" s="50">
        <f t="shared" si="64"/>
        <v>827.68577152099238</v>
      </c>
      <c r="L361" s="50">
        <f t="shared" si="65"/>
        <v>1164400.5545164719</v>
      </c>
      <c r="M361" s="50"/>
      <c r="N361" s="117">
        <f t="shared" si="60"/>
        <v>1164400.5545164719</v>
      </c>
      <c r="O361" s="33"/>
      <c r="Q361" s="120"/>
      <c r="R361" s="120"/>
    </row>
    <row r="362" spans="1:18" s="31" customFormat="1" x14ac:dyDescent="0.25">
      <c r="A362" s="35"/>
      <c r="B362" s="51" t="s">
        <v>247</v>
      </c>
      <c r="C362" s="35">
        <v>4</v>
      </c>
      <c r="D362" s="55">
        <v>28.305500000000002</v>
      </c>
      <c r="E362" s="128">
        <v>939</v>
      </c>
      <c r="F362" s="190">
        <v>462041.9</v>
      </c>
      <c r="G362" s="41">
        <v>100</v>
      </c>
      <c r="H362" s="50">
        <f t="shared" si="62"/>
        <v>462041.9</v>
      </c>
      <c r="I362" s="50">
        <f t="shared" si="61"/>
        <v>0</v>
      </c>
      <c r="J362" s="50">
        <f t="shared" si="63"/>
        <v>492.05740149094783</v>
      </c>
      <c r="K362" s="50">
        <f t="shared" si="64"/>
        <v>617.67419312586776</v>
      </c>
      <c r="L362" s="50">
        <f t="shared" si="65"/>
        <v>981829.20158196031</v>
      </c>
      <c r="M362" s="50"/>
      <c r="N362" s="117">
        <f t="shared" si="60"/>
        <v>981829.20158196031</v>
      </c>
      <c r="O362" s="33"/>
      <c r="Q362" s="120"/>
      <c r="R362" s="120"/>
    </row>
    <row r="363" spans="1:18" s="31" customFormat="1" x14ac:dyDescent="0.25">
      <c r="A363" s="35"/>
      <c r="B363" s="51" t="s">
        <v>248</v>
      </c>
      <c r="C363" s="35">
        <v>4</v>
      </c>
      <c r="D363" s="55">
        <v>24.119200000000003</v>
      </c>
      <c r="E363" s="128">
        <v>1634</v>
      </c>
      <c r="F363" s="190">
        <v>236598.9</v>
      </c>
      <c r="G363" s="41">
        <v>100</v>
      </c>
      <c r="H363" s="50">
        <f t="shared" si="62"/>
        <v>236598.9</v>
      </c>
      <c r="I363" s="50">
        <f t="shared" si="61"/>
        <v>0</v>
      </c>
      <c r="J363" s="50">
        <f t="shared" si="63"/>
        <v>144.79736842105262</v>
      </c>
      <c r="K363" s="50">
        <f t="shared" si="64"/>
        <v>964.9342261957629</v>
      </c>
      <c r="L363" s="50">
        <f t="shared" si="65"/>
        <v>1476388.5548849797</v>
      </c>
      <c r="M363" s="50"/>
      <c r="N363" s="117">
        <f t="shared" si="60"/>
        <v>1476388.5548849797</v>
      </c>
      <c r="O363" s="33"/>
      <c r="Q363" s="120"/>
      <c r="R363" s="120"/>
    </row>
    <row r="364" spans="1:18" s="31" customFormat="1" x14ac:dyDescent="0.25">
      <c r="A364" s="35"/>
      <c r="B364" s="51" t="s">
        <v>249</v>
      </c>
      <c r="C364" s="35">
        <v>4</v>
      </c>
      <c r="D364" s="55">
        <v>35.9437</v>
      </c>
      <c r="E364" s="128">
        <v>1413</v>
      </c>
      <c r="F364" s="190">
        <v>540564</v>
      </c>
      <c r="G364" s="41">
        <v>100</v>
      </c>
      <c r="H364" s="50">
        <f t="shared" si="62"/>
        <v>540564</v>
      </c>
      <c r="I364" s="50">
        <f t="shared" si="61"/>
        <v>0</v>
      </c>
      <c r="J364" s="50">
        <f t="shared" si="63"/>
        <v>382.56475583864119</v>
      </c>
      <c r="K364" s="50">
        <f t="shared" si="64"/>
        <v>727.16683877817434</v>
      </c>
      <c r="L364" s="50">
        <f t="shared" si="65"/>
        <v>1212196.3031019534</v>
      </c>
      <c r="M364" s="50"/>
      <c r="N364" s="117">
        <f t="shared" si="60"/>
        <v>1212196.3031019534</v>
      </c>
      <c r="O364" s="33"/>
      <c r="Q364" s="120"/>
      <c r="R364" s="120"/>
    </row>
    <row r="365" spans="1:18" s="31" customFormat="1" x14ac:dyDescent="0.25">
      <c r="A365" s="35"/>
      <c r="B365" s="51" t="s">
        <v>774</v>
      </c>
      <c r="C365" s="35">
        <v>4</v>
      </c>
      <c r="D365" s="55">
        <v>23.410100000000003</v>
      </c>
      <c r="E365" s="128">
        <v>760</v>
      </c>
      <c r="F365" s="190">
        <v>210417.3</v>
      </c>
      <c r="G365" s="41">
        <v>100</v>
      </c>
      <c r="H365" s="50">
        <f t="shared" si="62"/>
        <v>210417.3</v>
      </c>
      <c r="I365" s="50">
        <f t="shared" si="61"/>
        <v>0</v>
      </c>
      <c r="J365" s="50">
        <f t="shared" si="63"/>
        <v>276.86486842105262</v>
      </c>
      <c r="K365" s="50">
        <f t="shared" si="64"/>
        <v>832.86672619576291</v>
      </c>
      <c r="L365" s="50">
        <f t="shared" si="65"/>
        <v>1188483.8143152229</v>
      </c>
      <c r="M365" s="50"/>
      <c r="N365" s="117">
        <f t="shared" si="60"/>
        <v>1188483.8143152229</v>
      </c>
      <c r="O365" s="33"/>
      <c r="Q365" s="120"/>
      <c r="R365" s="120"/>
    </row>
    <row r="366" spans="1:18" s="31" customFormat="1" x14ac:dyDescent="0.25">
      <c r="A366" s="35"/>
      <c r="B366" s="51" t="s">
        <v>250</v>
      </c>
      <c r="C366" s="35">
        <v>4</v>
      </c>
      <c r="D366" s="55">
        <v>56.730699999999999</v>
      </c>
      <c r="E366" s="128">
        <v>4158</v>
      </c>
      <c r="F366" s="190">
        <v>1768964.7</v>
      </c>
      <c r="G366" s="41">
        <v>100</v>
      </c>
      <c r="H366" s="50">
        <f t="shared" si="62"/>
        <v>1768964.7</v>
      </c>
      <c r="I366" s="50">
        <f t="shared" si="61"/>
        <v>0</v>
      </c>
      <c r="J366" s="50">
        <f t="shared" si="63"/>
        <v>425.43643578643577</v>
      </c>
      <c r="K366" s="50">
        <f t="shared" si="64"/>
        <v>684.29515883037971</v>
      </c>
      <c r="L366" s="50">
        <f t="shared" si="65"/>
        <v>1653803.5364818326</v>
      </c>
      <c r="M366" s="50"/>
      <c r="N366" s="117">
        <f t="shared" si="60"/>
        <v>1653803.5364818326</v>
      </c>
      <c r="O366" s="33"/>
      <c r="Q366" s="120"/>
      <c r="R366" s="120"/>
    </row>
    <row r="367" spans="1:18" s="31" customFormat="1" x14ac:dyDescent="0.25">
      <c r="A367" s="35"/>
      <c r="B367" s="51" t="s">
        <v>775</v>
      </c>
      <c r="C367" s="35">
        <v>4</v>
      </c>
      <c r="D367" s="55">
        <v>43.787799999999997</v>
      </c>
      <c r="E367" s="128">
        <v>4056</v>
      </c>
      <c r="F367" s="190">
        <v>1901336.6</v>
      </c>
      <c r="G367" s="41">
        <v>100</v>
      </c>
      <c r="H367" s="50">
        <f t="shared" si="62"/>
        <v>1901336.6</v>
      </c>
      <c r="I367" s="50">
        <f t="shared" si="61"/>
        <v>0</v>
      </c>
      <c r="J367" s="50">
        <f t="shared" si="63"/>
        <v>468.77135108481264</v>
      </c>
      <c r="K367" s="50">
        <f t="shared" si="64"/>
        <v>640.96024353200289</v>
      </c>
      <c r="L367" s="50">
        <f t="shared" si="65"/>
        <v>1534750.2637083617</v>
      </c>
      <c r="M367" s="50"/>
      <c r="N367" s="117">
        <f t="shared" si="60"/>
        <v>1534750.2637083617</v>
      </c>
      <c r="O367" s="33"/>
      <c r="Q367" s="120"/>
      <c r="R367" s="120"/>
    </row>
    <row r="368" spans="1:18" s="31" customFormat="1" x14ac:dyDescent="0.25">
      <c r="A368" s="35"/>
      <c r="B368" s="51" t="s">
        <v>251</v>
      </c>
      <c r="C368" s="35">
        <v>4</v>
      </c>
      <c r="D368" s="55">
        <v>40.653300000000002</v>
      </c>
      <c r="E368" s="128">
        <v>4024</v>
      </c>
      <c r="F368" s="190">
        <v>4687637.8</v>
      </c>
      <c r="G368" s="41">
        <v>100</v>
      </c>
      <c r="H368" s="50">
        <f t="shared" si="62"/>
        <v>4687637.8</v>
      </c>
      <c r="I368" s="50">
        <f t="shared" si="61"/>
        <v>0</v>
      </c>
      <c r="J368" s="50">
        <f t="shared" si="63"/>
        <v>1164.9199304174949</v>
      </c>
      <c r="K368" s="50">
        <f t="shared" si="64"/>
        <v>-55.188335800679397</v>
      </c>
      <c r="L368" s="50">
        <f t="shared" si="65"/>
        <v>762960.93125296326</v>
      </c>
      <c r="M368" s="50"/>
      <c r="N368" s="117">
        <f t="shared" si="60"/>
        <v>762960.93125296326</v>
      </c>
      <c r="O368" s="33"/>
      <c r="Q368" s="120"/>
      <c r="R368" s="120"/>
    </row>
    <row r="369" spans="1:18" s="31" customFormat="1" x14ac:dyDescent="0.25">
      <c r="A369" s="35"/>
      <c r="B369" s="51" t="s">
        <v>252</v>
      </c>
      <c r="C369" s="35">
        <v>4</v>
      </c>
      <c r="D369" s="55">
        <v>32.776199999999996</v>
      </c>
      <c r="E369" s="128">
        <v>2263</v>
      </c>
      <c r="F369" s="190">
        <v>1005182</v>
      </c>
      <c r="G369" s="41">
        <v>100</v>
      </c>
      <c r="H369" s="50">
        <f t="shared" si="62"/>
        <v>1005182</v>
      </c>
      <c r="I369" s="50">
        <f t="shared" si="61"/>
        <v>0</v>
      </c>
      <c r="J369" s="50">
        <f t="shared" si="63"/>
        <v>444.18117543084401</v>
      </c>
      <c r="K369" s="50">
        <f t="shared" si="64"/>
        <v>665.55041918597158</v>
      </c>
      <c r="L369" s="50">
        <f t="shared" si="65"/>
        <v>1252777.3552589589</v>
      </c>
      <c r="M369" s="50"/>
      <c r="N369" s="117">
        <f t="shared" si="60"/>
        <v>1252777.3552589589</v>
      </c>
      <c r="O369" s="33"/>
      <c r="Q369" s="120"/>
      <c r="R369" s="120"/>
    </row>
    <row r="370" spans="1:18" s="31" customFormat="1" x14ac:dyDescent="0.25">
      <c r="A370" s="35"/>
      <c r="B370" s="51"/>
      <c r="C370" s="35"/>
      <c r="D370" s="55">
        <v>0</v>
      </c>
      <c r="E370" s="130"/>
      <c r="F370" s="32"/>
      <c r="G370" s="41"/>
      <c r="H370" s="42"/>
      <c r="I370" s="42"/>
      <c r="J370" s="32"/>
      <c r="K370" s="50"/>
      <c r="L370" s="50"/>
      <c r="M370" s="50"/>
      <c r="N370" s="117"/>
      <c r="O370" s="33"/>
      <c r="Q370" s="120"/>
      <c r="R370" s="120"/>
    </row>
    <row r="371" spans="1:18" s="31" customFormat="1" x14ac:dyDescent="0.25">
      <c r="A371" s="30" t="s">
        <v>253</v>
      </c>
      <c r="B371" s="43" t="s">
        <v>2</v>
      </c>
      <c r="C371" s="44"/>
      <c r="D371" s="3">
        <v>327.73879300000004</v>
      </c>
      <c r="E371" s="131">
        <f>E372</f>
        <v>34723</v>
      </c>
      <c r="F371" s="37"/>
      <c r="G371" s="41"/>
      <c r="H371" s="37">
        <f>H373</f>
        <v>0</v>
      </c>
      <c r="I371" s="37">
        <f>I373</f>
        <v>0</v>
      </c>
      <c r="J371" s="37"/>
      <c r="K371" s="50"/>
      <c r="L371" s="50"/>
      <c r="M371" s="46">
        <f>M373</f>
        <v>20094771.999160599</v>
      </c>
      <c r="N371" s="115">
        <f t="shared" si="60"/>
        <v>20094771.999160599</v>
      </c>
      <c r="O371" s="33"/>
      <c r="Q371" s="120"/>
      <c r="R371" s="120"/>
    </row>
    <row r="372" spans="1:18" s="31" customFormat="1" x14ac:dyDescent="0.25">
      <c r="A372" s="30" t="s">
        <v>253</v>
      </c>
      <c r="B372" s="43" t="s">
        <v>3</v>
      </c>
      <c r="C372" s="44"/>
      <c r="D372" s="3">
        <v>327.73879300000004</v>
      </c>
      <c r="E372" s="131">
        <f>SUM(E374:E384)</f>
        <v>34723</v>
      </c>
      <c r="F372" s="37">
        <f>SUM(F374:F384)</f>
        <v>25367148.199999999</v>
      </c>
      <c r="G372" s="41"/>
      <c r="H372" s="37">
        <f>SUM(H374:H384)</f>
        <v>25367148.199999999</v>
      </c>
      <c r="I372" s="37">
        <f>SUM(I374:I384)</f>
        <v>0</v>
      </c>
      <c r="J372" s="37"/>
      <c r="K372" s="50"/>
      <c r="L372" s="37">
        <f>SUM(L374:L384)</f>
        <v>12348948.682672247</v>
      </c>
      <c r="M372" s="50"/>
      <c r="N372" s="115">
        <f t="shared" si="60"/>
        <v>12348948.682672247</v>
      </c>
      <c r="O372" s="33"/>
      <c r="Q372" s="120"/>
      <c r="R372" s="120"/>
    </row>
    <row r="373" spans="1:18" s="31" customFormat="1" x14ac:dyDescent="0.25">
      <c r="A373" s="35"/>
      <c r="B373" s="51" t="s">
        <v>26</v>
      </c>
      <c r="C373" s="35">
        <v>2</v>
      </c>
      <c r="D373" s="55">
        <v>0</v>
      </c>
      <c r="E373" s="132"/>
      <c r="F373" s="50"/>
      <c r="G373" s="41">
        <v>25</v>
      </c>
      <c r="H373" s="50"/>
      <c r="I373" s="50">
        <f t="shared" ref="I373:I384" si="66">F373-H373</f>
        <v>0</v>
      </c>
      <c r="J373" s="50"/>
      <c r="K373" s="50"/>
      <c r="L373" s="50"/>
      <c r="M373" s="50">
        <f>($L$7*$L$8*E371/$L$10)+($L$7*$L$9*D371/$L$11)</f>
        <v>20094771.999160599</v>
      </c>
      <c r="N373" s="117">
        <f t="shared" si="60"/>
        <v>20094771.999160599</v>
      </c>
      <c r="O373" s="33"/>
      <c r="Q373" s="120"/>
      <c r="R373" s="120"/>
    </row>
    <row r="374" spans="1:18" s="31" customFormat="1" x14ac:dyDescent="0.25">
      <c r="A374" s="35"/>
      <c r="B374" s="51" t="s">
        <v>254</v>
      </c>
      <c r="C374" s="35">
        <v>4</v>
      </c>
      <c r="D374" s="55">
        <v>30.5382</v>
      </c>
      <c r="E374" s="128">
        <v>3918</v>
      </c>
      <c r="F374" s="191">
        <v>4082998.7</v>
      </c>
      <c r="G374" s="41">
        <v>100</v>
      </c>
      <c r="H374" s="50">
        <f t="shared" ref="H374:H384" si="67">F374*G374/100</f>
        <v>4082998.7</v>
      </c>
      <c r="I374" s="50">
        <f t="shared" si="66"/>
        <v>0</v>
      </c>
      <c r="J374" s="50">
        <f t="shared" ref="J374:J384" si="68">F374/E374</f>
        <v>1042.1129913221032</v>
      </c>
      <c r="K374" s="50">
        <f t="shared" ref="K374:K384" si="69">$J$11*$J$19-J374</f>
        <v>67.618603294712329</v>
      </c>
      <c r="L374" s="50">
        <f t="shared" ref="L374:L384" si="70">IF(K374&gt;0,$J$7*$J$8*(K374/$K$19),0)+$J$7*$J$9*(E374/$E$19)+$J$7*$J$10*(D374/$D$19)</f>
        <v>785440.19349495426</v>
      </c>
      <c r="M374" s="50"/>
      <c r="N374" s="117">
        <f t="shared" si="60"/>
        <v>785440.19349495426</v>
      </c>
      <c r="O374" s="33"/>
      <c r="Q374" s="120"/>
      <c r="R374" s="120"/>
    </row>
    <row r="375" spans="1:18" s="31" customFormat="1" x14ac:dyDescent="0.25">
      <c r="A375" s="35"/>
      <c r="B375" s="51" t="s">
        <v>196</v>
      </c>
      <c r="C375" s="35">
        <v>4</v>
      </c>
      <c r="D375" s="55">
        <v>18.514592999999998</v>
      </c>
      <c r="E375" s="128">
        <v>3791</v>
      </c>
      <c r="F375" s="191">
        <v>1156234</v>
      </c>
      <c r="G375" s="41">
        <v>100</v>
      </c>
      <c r="H375" s="50">
        <f t="shared" si="67"/>
        <v>1156234</v>
      </c>
      <c r="I375" s="50">
        <f t="shared" si="66"/>
        <v>0</v>
      </c>
      <c r="J375" s="50">
        <f t="shared" si="68"/>
        <v>304.99446056449483</v>
      </c>
      <c r="K375" s="50">
        <f t="shared" si="69"/>
        <v>804.7371340523207</v>
      </c>
      <c r="L375" s="50">
        <f t="shared" si="70"/>
        <v>1584807.0874771571</v>
      </c>
      <c r="M375" s="50"/>
      <c r="N375" s="117">
        <f t="shared" si="60"/>
        <v>1584807.0874771571</v>
      </c>
      <c r="O375" s="33"/>
      <c r="Q375" s="120"/>
      <c r="R375" s="120"/>
    </row>
    <row r="376" spans="1:18" s="31" customFormat="1" x14ac:dyDescent="0.25">
      <c r="A376" s="35"/>
      <c r="B376" s="51" t="s">
        <v>255</v>
      </c>
      <c r="C376" s="35">
        <v>4</v>
      </c>
      <c r="D376" s="55">
        <v>44.072099999999999</v>
      </c>
      <c r="E376" s="128">
        <v>5819</v>
      </c>
      <c r="F376" s="191">
        <v>5539543.5</v>
      </c>
      <c r="G376" s="41">
        <v>100</v>
      </c>
      <c r="H376" s="50">
        <f t="shared" si="67"/>
        <v>5539543.5</v>
      </c>
      <c r="I376" s="50">
        <f t="shared" si="66"/>
        <v>0</v>
      </c>
      <c r="J376" s="50">
        <f t="shared" si="68"/>
        <v>951.97516755456263</v>
      </c>
      <c r="K376" s="50">
        <f t="shared" si="69"/>
        <v>157.7564270622529</v>
      </c>
      <c r="L376" s="50">
        <f t="shared" si="70"/>
        <v>1228745.3323415318</v>
      </c>
      <c r="M376" s="50"/>
      <c r="N376" s="117">
        <f t="shared" si="60"/>
        <v>1228745.3323415318</v>
      </c>
      <c r="O376" s="33"/>
      <c r="Q376" s="120"/>
      <c r="R376" s="120"/>
    </row>
    <row r="377" spans="1:18" s="31" customFormat="1" x14ac:dyDescent="0.25">
      <c r="A377" s="35"/>
      <c r="B377" s="51" t="s">
        <v>776</v>
      </c>
      <c r="C377" s="35">
        <v>4</v>
      </c>
      <c r="D377" s="55">
        <v>50.002099999999999</v>
      </c>
      <c r="E377" s="128">
        <v>3262</v>
      </c>
      <c r="F377" s="191">
        <v>1754540.4</v>
      </c>
      <c r="G377" s="41">
        <v>100</v>
      </c>
      <c r="H377" s="50">
        <f t="shared" si="67"/>
        <v>1754540.4</v>
      </c>
      <c r="I377" s="50">
        <f t="shared" si="66"/>
        <v>0</v>
      </c>
      <c r="J377" s="50">
        <f t="shared" si="68"/>
        <v>537.87259350091961</v>
      </c>
      <c r="K377" s="50">
        <f t="shared" si="69"/>
        <v>571.85900111589592</v>
      </c>
      <c r="L377" s="50">
        <f t="shared" si="70"/>
        <v>1361117.5315457394</v>
      </c>
      <c r="M377" s="50"/>
      <c r="N377" s="117">
        <f t="shared" si="60"/>
        <v>1361117.5315457394</v>
      </c>
      <c r="O377" s="33"/>
      <c r="Q377" s="120"/>
      <c r="R377" s="120"/>
    </row>
    <row r="378" spans="1:18" s="31" customFormat="1" x14ac:dyDescent="0.25">
      <c r="A378" s="35"/>
      <c r="B378" s="51" t="s">
        <v>256</v>
      </c>
      <c r="C378" s="35">
        <v>4</v>
      </c>
      <c r="D378" s="55">
        <v>19.601399999999998</v>
      </c>
      <c r="E378" s="128">
        <v>2314</v>
      </c>
      <c r="F378" s="191">
        <v>998520.3</v>
      </c>
      <c r="G378" s="41">
        <v>100</v>
      </c>
      <c r="H378" s="50">
        <f t="shared" si="67"/>
        <v>998520.3</v>
      </c>
      <c r="I378" s="50">
        <f t="shared" si="66"/>
        <v>0</v>
      </c>
      <c r="J378" s="50">
        <f t="shared" si="68"/>
        <v>431.51266205704411</v>
      </c>
      <c r="K378" s="50">
        <f t="shared" si="69"/>
        <v>678.21893255977147</v>
      </c>
      <c r="L378" s="50">
        <f t="shared" si="70"/>
        <v>1221362.7299990552</v>
      </c>
      <c r="M378" s="50"/>
      <c r="N378" s="117">
        <f t="shared" si="60"/>
        <v>1221362.7299990552</v>
      </c>
      <c r="O378" s="33"/>
      <c r="Q378" s="120"/>
      <c r="R378" s="120"/>
    </row>
    <row r="379" spans="1:18" s="31" customFormat="1" x14ac:dyDescent="0.25">
      <c r="A379" s="35"/>
      <c r="B379" s="51" t="s">
        <v>777</v>
      </c>
      <c r="C379" s="35">
        <v>4</v>
      </c>
      <c r="D379" s="55">
        <v>9.5202999999999989</v>
      </c>
      <c r="E379" s="128">
        <v>696</v>
      </c>
      <c r="F379" s="191">
        <v>142290.70000000001</v>
      </c>
      <c r="G379" s="41">
        <v>100</v>
      </c>
      <c r="H379" s="50">
        <f t="shared" si="67"/>
        <v>142290.70000000001</v>
      </c>
      <c r="I379" s="50">
        <f t="shared" si="66"/>
        <v>0</v>
      </c>
      <c r="J379" s="50">
        <f t="shared" si="68"/>
        <v>204.44066091954025</v>
      </c>
      <c r="K379" s="50">
        <f t="shared" si="69"/>
        <v>905.29093369727525</v>
      </c>
      <c r="L379" s="50">
        <f t="shared" si="70"/>
        <v>1207407.4468909695</v>
      </c>
      <c r="M379" s="50"/>
      <c r="N379" s="117">
        <f t="shared" si="60"/>
        <v>1207407.4468909695</v>
      </c>
      <c r="O379" s="33"/>
      <c r="Q379" s="120"/>
      <c r="R379" s="120"/>
    </row>
    <row r="380" spans="1:18" s="31" customFormat="1" x14ac:dyDescent="0.25">
      <c r="A380" s="35"/>
      <c r="B380" s="51" t="s">
        <v>257</v>
      </c>
      <c r="C380" s="35">
        <v>4</v>
      </c>
      <c r="D380" s="55">
        <v>34.553199999999997</v>
      </c>
      <c r="E380" s="128">
        <v>2573</v>
      </c>
      <c r="F380" s="191">
        <v>3185811.5</v>
      </c>
      <c r="G380" s="41">
        <v>100</v>
      </c>
      <c r="H380" s="50">
        <f t="shared" si="67"/>
        <v>3185811.5</v>
      </c>
      <c r="I380" s="50">
        <f t="shared" si="66"/>
        <v>0</v>
      </c>
      <c r="J380" s="50">
        <f t="shared" si="68"/>
        <v>1238.1700349786242</v>
      </c>
      <c r="K380" s="50">
        <f t="shared" si="69"/>
        <v>-128.43844036180872</v>
      </c>
      <c r="L380" s="50">
        <f t="shared" si="70"/>
        <v>522853.10226930265</v>
      </c>
      <c r="M380" s="50"/>
      <c r="N380" s="117">
        <f t="shared" si="60"/>
        <v>522853.10226930265</v>
      </c>
      <c r="O380" s="33"/>
      <c r="Q380" s="120"/>
      <c r="R380" s="120"/>
    </row>
    <row r="381" spans="1:18" s="31" customFormat="1" x14ac:dyDescent="0.25">
      <c r="A381" s="35"/>
      <c r="B381" s="51" t="s">
        <v>258</v>
      </c>
      <c r="C381" s="35">
        <v>4</v>
      </c>
      <c r="D381" s="55">
        <v>30.720999999999997</v>
      </c>
      <c r="E381" s="128">
        <v>2738</v>
      </c>
      <c r="F381" s="191">
        <v>1584842.4</v>
      </c>
      <c r="G381" s="41">
        <v>100</v>
      </c>
      <c r="H381" s="50">
        <f t="shared" si="67"/>
        <v>1584842.4</v>
      </c>
      <c r="I381" s="50">
        <f t="shared" si="66"/>
        <v>0</v>
      </c>
      <c r="J381" s="50">
        <f t="shared" si="68"/>
        <v>578.83214024835638</v>
      </c>
      <c r="K381" s="50">
        <f t="shared" si="69"/>
        <v>530.89945436845915</v>
      </c>
      <c r="L381" s="50">
        <f t="shared" si="70"/>
        <v>1156361.020305881</v>
      </c>
      <c r="M381" s="50"/>
      <c r="N381" s="117">
        <f t="shared" si="60"/>
        <v>1156361.020305881</v>
      </c>
      <c r="O381" s="33"/>
      <c r="Q381" s="120"/>
      <c r="R381" s="120"/>
    </row>
    <row r="382" spans="1:18" s="31" customFormat="1" x14ac:dyDescent="0.25">
      <c r="A382" s="35"/>
      <c r="B382" s="51" t="s">
        <v>259</v>
      </c>
      <c r="C382" s="35">
        <v>4</v>
      </c>
      <c r="D382" s="55">
        <v>18.347899999999999</v>
      </c>
      <c r="E382" s="128">
        <v>2600</v>
      </c>
      <c r="F382" s="191">
        <v>920917.5</v>
      </c>
      <c r="G382" s="41">
        <v>100</v>
      </c>
      <c r="H382" s="50">
        <f t="shared" si="67"/>
        <v>920917.5</v>
      </c>
      <c r="I382" s="50">
        <f t="shared" si="66"/>
        <v>0</v>
      </c>
      <c r="J382" s="50">
        <f t="shared" si="68"/>
        <v>354.19903846153846</v>
      </c>
      <c r="K382" s="50">
        <f t="shared" si="69"/>
        <v>755.53255615527701</v>
      </c>
      <c r="L382" s="50">
        <f t="shared" si="70"/>
        <v>1349620.6571029923</v>
      </c>
      <c r="M382" s="50"/>
      <c r="N382" s="117">
        <f t="shared" si="60"/>
        <v>1349620.6571029923</v>
      </c>
      <c r="O382" s="33"/>
      <c r="Q382" s="120"/>
      <c r="R382" s="120"/>
    </row>
    <row r="383" spans="1:18" s="31" customFormat="1" x14ac:dyDescent="0.25">
      <c r="A383" s="35"/>
      <c r="B383" s="51" t="s">
        <v>778</v>
      </c>
      <c r="C383" s="35">
        <v>4</v>
      </c>
      <c r="D383" s="55">
        <v>41.204600000000006</v>
      </c>
      <c r="E383" s="128">
        <v>3505</v>
      </c>
      <c r="F383" s="191">
        <v>2356455.7000000002</v>
      </c>
      <c r="G383" s="41">
        <v>100</v>
      </c>
      <c r="H383" s="50">
        <f t="shared" si="67"/>
        <v>2356455.7000000002</v>
      </c>
      <c r="I383" s="50">
        <f t="shared" si="66"/>
        <v>0</v>
      </c>
      <c r="J383" s="50">
        <f t="shared" si="68"/>
        <v>672.31261055634809</v>
      </c>
      <c r="K383" s="50">
        <f t="shared" si="69"/>
        <v>437.41898406046744</v>
      </c>
      <c r="L383" s="50">
        <f t="shared" si="70"/>
        <v>1202972.0998265792</v>
      </c>
      <c r="M383" s="50"/>
      <c r="N383" s="117">
        <f t="shared" si="60"/>
        <v>1202972.0998265792</v>
      </c>
      <c r="O383" s="33"/>
      <c r="Q383" s="120"/>
      <c r="R383" s="120"/>
    </row>
    <row r="384" spans="1:18" s="31" customFormat="1" x14ac:dyDescent="0.25">
      <c r="A384" s="35"/>
      <c r="B384" s="51" t="s">
        <v>260</v>
      </c>
      <c r="C384" s="35">
        <v>4</v>
      </c>
      <c r="D384" s="55">
        <v>30.663400000000003</v>
      </c>
      <c r="E384" s="128">
        <v>3507</v>
      </c>
      <c r="F384" s="191">
        <v>3644993.5</v>
      </c>
      <c r="G384" s="41">
        <v>100</v>
      </c>
      <c r="H384" s="50">
        <f t="shared" si="67"/>
        <v>3644993.5</v>
      </c>
      <c r="I384" s="50">
        <f t="shared" si="66"/>
        <v>0</v>
      </c>
      <c r="J384" s="50">
        <f t="shared" si="68"/>
        <v>1039.3480182492158</v>
      </c>
      <c r="K384" s="50">
        <f t="shared" si="69"/>
        <v>70.383576367599744</v>
      </c>
      <c r="L384" s="50">
        <f t="shared" si="70"/>
        <v>728261.48141808226</v>
      </c>
      <c r="M384" s="50"/>
      <c r="N384" s="117">
        <f t="shared" si="60"/>
        <v>728261.48141808226</v>
      </c>
      <c r="O384" s="33"/>
      <c r="Q384" s="120"/>
      <c r="R384" s="120"/>
    </row>
    <row r="385" spans="1:18" s="31" customFormat="1" x14ac:dyDescent="0.25">
      <c r="A385" s="35"/>
      <c r="B385" s="51"/>
      <c r="C385" s="35"/>
      <c r="D385" s="55">
        <v>0</v>
      </c>
      <c r="E385" s="130"/>
      <c r="F385" s="32"/>
      <c r="G385" s="41"/>
      <c r="H385" s="42"/>
      <c r="I385" s="42"/>
      <c r="J385" s="32"/>
      <c r="K385" s="50"/>
      <c r="L385" s="50"/>
      <c r="M385" s="50"/>
      <c r="N385" s="117"/>
      <c r="O385" s="33"/>
      <c r="Q385" s="120"/>
      <c r="R385" s="120"/>
    </row>
    <row r="386" spans="1:18" s="31" customFormat="1" x14ac:dyDescent="0.25">
      <c r="A386" s="30" t="s">
        <v>261</v>
      </c>
      <c r="B386" s="43" t="s">
        <v>2</v>
      </c>
      <c r="C386" s="44"/>
      <c r="D386" s="3">
        <v>932.91639999999973</v>
      </c>
      <c r="E386" s="131">
        <f>E387</f>
        <v>75692</v>
      </c>
      <c r="F386" s="37"/>
      <c r="G386" s="41"/>
      <c r="H386" s="37">
        <f>H388</f>
        <v>11158045.975</v>
      </c>
      <c r="I386" s="37">
        <f>I388</f>
        <v>-11158045.975</v>
      </c>
      <c r="J386" s="37"/>
      <c r="K386" s="50"/>
      <c r="L386" s="50"/>
      <c r="M386" s="46">
        <f>M388</f>
        <v>48249015.37736696</v>
      </c>
      <c r="N386" s="115">
        <f t="shared" ref="N386:N449" si="71">L386+M386</f>
        <v>48249015.37736696</v>
      </c>
      <c r="O386" s="33"/>
      <c r="Q386" s="120"/>
      <c r="R386" s="120"/>
    </row>
    <row r="387" spans="1:18" s="31" customFormat="1" x14ac:dyDescent="0.25">
      <c r="A387" s="30" t="s">
        <v>261</v>
      </c>
      <c r="B387" s="43" t="s">
        <v>3</v>
      </c>
      <c r="C387" s="44"/>
      <c r="D387" s="3">
        <v>932.91639999999973</v>
      </c>
      <c r="E387" s="131">
        <f>SUM(E389:E420)</f>
        <v>75692</v>
      </c>
      <c r="F387" s="37">
        <f>SUM(F389:F420)</f>
        <v>75725551.799999982</v>
      </c>
      <c r="G387" s="41"/>
      <c r="H387" s="37">
        <f>SUM(H389:H420)</f>
        <v>53409459.849999994</v>
      </c>
      <c r="I387" s="37">
        <f>SUM(I389:I420)</f>
        <v>22316091.949999999</v>
      </c>
      <c r="J387" s="37"/>
      <c r="K387" s="50"/>
      <c r="L387" s="37">
        <f>SUM(L389:L420)</f>
        <v>41240706.508678272</v>
      </c>
      <c r="M387" s="50"/>
      <c r="N387" s="115">
        <f t="shared" si="71"/>
        <v>41240706.508678272</v>
      </c>
      <c r="O387" s="33"/>
      <c r="Q387" s="120"/>
      <c r="R387" s="120"/>
    </row>
    <row r="388" spans="1:18" s="31" customFormat="1" x14ac:dyDescent="0.25">
      <c r="A388" s="35"/>
      <c r="B388" s="51" t="s">
        <v>26</v>
      </c>
      <c r="C388" s="35">
        <v>2</v>
      </c>
      <c r="D388" s="55">
        <v>0</v>
      </c>
      <c r="E388" s="132"/>
      <c r="F388" s="50"/>
      <c r="G388" s="41">
        <v>25</v>
      </c>
      <c r="H388" s="50">
        <f>F402*G388/100</f>
        <v>11158045.975</v>
      </c>
      <c r="I388" s="50">
        <f t="shared" ref="I388:I451" si="72">F388-H388</f>
        <v>-11158045.975</v>
      </c>
      <c r="J388" s="50"/>
      <c r="K388" s="50"/>
      <c r="L388" s="50"/>
      <c r="M388" s="50">
        <f>($L$7*$L$8*E386/$L$10)+($L$7*$L$9*D386/$L$11)</f>
        <v>48249015.37736696</v>
      </c>
      <c r="N388" s="117">
        <f t="shared" si="71"/>
        <v>48249015.37736696</v>
      </c>
      <c r="O388" s="33"/>
      <c r="Q388" s="120"/>
      <c r="R388" s="120"/>
    </row>
    <row r="389" spans="1:18" s="31" customFormat="1" x14ac:dyDescent="0.25">
      <c r="A389" s="35"/>
      <c r="B389" s="51" t="s">
        <v>262</v>
      </c>
      <c r="C389" s="35">
        <v>4</v>
      </c>
      <c r="D389" s="55">
        <v>17.2576</v>
      </c>
      <c r="E389" s="128">
        <v>606</v>
      </c>
      <c r="F389" s="192">
        <v>93570.5</v>
      </c>
      <c r="G389" s="41">
        <v>100</v>
      </c>
      <c r="H389" s="50">
        <f>F389*G389/100</f>
        <v>93570.5</v>
      </c>
      <c r="I389" s="50">
        <f t="shared" si="72"/>
        <v>0</v>
      </c>
      <c r="J389" s="50">
        <f t="shared" ref="J389:J420" si="73">F389/E389</f>
        <v>154.40676567656766</v>
      </c>
      <c r="K389" s="50">
        <f>$J$11*$J$19-J389</f>
        <v>955.32482894024793</v>
      </c>
      <c r="L389" s="50">
        <f t="shared" ref="L389:L420" si="74">IF(K389&gt;0,$J$7*$J$8*(K389/$K$19),0)+$J$7*$J$9*(E389/$E$19)+$J$7*$J$10*(D389/$D$19)</f>
        <v>1284582.4994074223</v>
      </c>
      <c r="M389" s="50"/>
      <c r="N389" s="117">
        <f t="shared" si="71"/>
        <v>1284582.4994074223</v>
      </c>
      <c r="O389" s="33"/>
      <c r="Q389" s="120"/>
      <c r="R389" s="120"/>
    </row>
    <row r="390" spans="1:18" s="31" customFormat="1" x14ac:dyDescent="0.25">
      <c r="A390" s="35"/>
      <c r="B390" s="51" t="s">
        <v>263</v>
      </c>
      <c r="C390" s="35">
        <v>4</v>
      </c>
      <c r="D390" s="55">
        <v>17.919</v>
      </c>
      <c r="E390" s="128">
        <v>1036</v>
      </c>
      <c r="F390" s="192">
        <v>257174.2</v>
      </c>
      <c r="G390" s="41">
        <v>100</v>
      </c>
      <c r="H390" s="50">
        <f t="shared" ref="H390:H420" si="75">F390*G390/100</f>
        <v>257174.2</v>
      </c>
      <c r="I390" s="50">
        <f t="shared" si="72"/>
        <v>0</v>
      </c>
      <c r="J390" s="50">
        <f t="shared" si="73"/>
        <v>248.2376447876448</v>
      </c>
      <c r="K390" s="50">
        <f t="shared" ref="K390:K420" si="76">$J$11*$J$19-J390</f>
        <v>861.49394982917079</v>
      </c>
      <c r="L390" s="50">
        <f t="shared" si="74"/>
        <v>1240637.5785233218</v>
      </c>
      <c r="M390" s="50"/>
      <c r="N390" s="117">
        <f t="shared" si="71"/>
        <v>1240637.5785233218</v>
      </c>
      <c r="O390" s="33"/>
      <c r="Q390" s="120"/>
      <c r="R390" s="120"/>
    </row>
    <row r="391" spans="1:18" s="31" customFormat="1" x14ac:dyDescent="0.25">
      <c r="A391" s="35"/>
      <c r="B391" s="51" t="s">
        <v>264</v>
      </c>
      <c r="C391" s="35">
        <v>4</v>
      </c>
      <c r="D391" s="55">
        <v>14.108099999999999</v>
      </c>
      <c r="E391" s="128">
        <v>639</v>
      </c>
      <c r="F391" s="192">
        <v>384677.4</v>
      </c>
      <c r="G391" s="41">
        <v>100</v>
      </c>
      <c r="H391" s="50">
        <f t="shared" si="75"/>
        <v>384677.4</v>
      </c>
      <c r="I391" s="50">
        <f t="shared" si="72"/>
        <v>0</v>
      </c>
      <c r="J391" s="50">
        <f t="shared" si="73"/>
        <v>601.99906103286389</v>
      </c>
      <c r="K391" s="50">
        <f t="shared" si="76"/>
        <v>507.73253358395164</v>
      </c>
      <c r="L391" s="50">
        <f t="shared" si="74"/>
        <v>749908.21854429378</v>
      </c>
      <c r="M391" s="50"/>
      <c r="N391" s="117">
        <f t="shared" si="71"/>
        <v>749908.21854429378</v>
      </c>
      <c r="O391" s="33"/>
      <c r="Q391" s="120"/>
      <c r="R391" s="120"/>
    </row>
    <row r="392" spans="1:18" s="31" customFormat="1" x14ac:dyDescent="0.25">
      <c r="A392" s="35"/>
      <c r="B392" s="51" t="s">
        <v>265</v>
      </c>
      <c r="C392" s="35">
        <v>4</v>
      </c>
      <c r="D392" s="55">
        <v>33.1967</v>
      </c>
      <c r="E392" s="128">
        <v>1503</v>
      </c>
      <c r="F392" s="192">
        <v>664515.1</v>
      </c>
      <c r="G392" s="41">
        <v>100</v>
      </c>
      <c r="H392" s="50">
        <f t="shared" si="75"/>
        <v>664515.1</v>
      </c>
      <c r="I392" s="50">
        <f t="shared" si="72"/>
        <v>0</v>
      </c>
      <c r="J392" s="50">
        <f t="shared" si="73"/>
        <v>442.12581503659345</v>
      </c>
      <c r="K392" s="50">
        <f t="shared" si="76"/>
        <v>667.60577958022213</v>
      </c>
      <c r="L392" s="50">
        <f t="shared" si="74"/>
        <v>1144220.6019930397</v>
      </c>
      <c r="M392" s="50"/>
      <c r="N392" s="117">
        <f t="shared" si="71"/>
        <v>1144220.6019930397</v>
      </c>
      <c r="O392" s="33"/>
      <c r="Q392" s="120"/>
      <c r="R392" s="120"/>
    </row>
    <row r="393" spans="1:18" s="31" customFormat="1" x14ac:dyDescent="0.25">
      <c r="A393" s="35"/>
      <c r="B393" s="51" t="s">
        <v>266</v>
      </c>
      <c r="C393" s="35">
        <v>4</v>
      </c>
      <c r="D393" s="55">
        <v>56.851199999999992</v>
      </c>
      <c r="E393" s="128">
        <v>4718</v>
      </c>
      <c r="F393" s="192">
        <v>2019375</v>
      </c>
      <c r="G393" s="41">
        <v>100</v>
      </c>
      <c r="H393" s="50">
        <f t="shared" si="75"/>
        <v>2019375</v>
      </c>
      <c r="I393" s="50">
        <f t="shared" si="72"/>
        <v>0</v>
      </c>
      <c r="J393" s="50">
        <f t="shared" si="73"/>
        <v>428.01504874947011</v>
      </c>
      <c r="K393" s="50">
        <f t="shared" si="76"/>
        <v>681.71654586734542</v>
      </c>
      <c r="L393" s="50">
        <f t="shared" si="74"/>
        <v>1734300.618813226</v>
      </c>
      <c r="M393" s="50"/>
      <c r="N393" s="117">
        <f t="shared" si="71"/>
        <v>1734300.618813226</v>
      </c>
      <c r="O393" s="33"/>
      <c r="Q393" s="120"/>
      <c r="R393" s="120"/>
    </row>
    <row r="394" spans="1:18" s="31" customFormat="1" x14ac:dyDescent="0.25">
      <c r="A394" s="35"/>
      <c r="B394" s="51" t="s">
        <v>267</v>
      </c>
      <c r="C394" s="35">
        <v>4</v>
      </c>
      <c r="D394" s="55">
        <v>25.022300000000001</v>
      </c>
      <c r="E394" s="128">
        <v>1438</v>
      </c>
      <c r="F394" s="192">
        <v>1970654.8</v>
      </c>
      <c r="G394" s="41">
        <v>100</v>
      </c>
      <c r="H394" s="50">
        <f t="shared" si="75"/>
        <v>1970654.8</v>
      </c>
      <c r="I394" s="50">
        <f t="shared" si="72"/>
        <v>0</v>
      </c>
      <c r="J394" s="50">
        <f t="shared" si="73"/>
        <v>1370.4136300417247</v>
      </c>
      <c r="K394" s="50">
        <f t="shared" si="76"/>
        <v>-260.68203542490915</v>
      </c>
      <c r="L394" s="50">
        <f t="shared" si="74"/>
        <v>315570.93693784333</v>
      </c>
      <c r="M394" s="50"/>
      <c r="N394" s="117">
        <f t="shared" si="71"/>
        <v>315570.93693784333</v>
      </c>
      <c r="O394" s="33"/>
      <c r="Q394" s="120"/>
      <c r="R394" s="120"/>
    </row>
    <row r="395" spans="1:18" s="31" customFormat="1" x14ac:dyDescent="0.25">
      <c r="A395" s="35"/>
      <c r="B395" s="51" t="s">
        <v>268</v>
      </c>
      <c r="C395" s="35">
        <v>4</v>
      </c>
      <c r="D395" s="55">
        <v>28.352600000000002</v>
      </c>
      <c r="E395" s="128">
        <v>1572</v>
      </c>
      <c r="F395" s="192">
        <v>447333.9</v>
      </c>
      <c r="G395" s="41">
        <v>100</v>
      </c>
      <c r="H395" s="50">
        <f t="shared" si="75"/>
        <v>447333.9</v>
      </c>
      <c r="I395" s="50">
        <f t="shared" si="72"/>
        <v>0</v>
      </c>
      <c r="J395" s="50">
        <f t="shared" si="73"/>
        <v>284.56354961832062</v>
      </c>
      <c r="K395" s="50">
        <f t="shared" si="76"/>
        <v>825.16804499849491</v>
      </c>
      <c r="L395" s="50">
        <f t="shared" si="74"/>
        <v>1320045.1192542857</v>
      </c>
      <c r="M395" s="50"/>
      <c r="N395" s="117">
        <f t="shared" si="71"/>
        <v>1320045.1192542857</v>
      </c>
      <c r="O395" s="33"/>
      <c r="Q395" s="120"/>
      <c r="R395" s="120"/>
    </row>
    <row r="396" spans="1:18" s="31" customFormat="1" x14ac:dyDescent="0.25">
      <c r="A396" s="35"/>
      <c r="B396" s="51" t="s">
        <v>269</v>
      </c>
      <c r="C396" s="35">
        <v>4</v>
      </c>
      <c r="D396" s="55">
        <v>36.885599999999997</v>
      </c>
      <c r="E396" s="128">
        <v>1154</v>
      </c>
      <c r="F396" s="192">
        <v>358007.9</v>
      </c>
      <c r="G396" s="41">
        <v>100</v>
      </c>
      <c r="H396" s="50">
        <f t="shared" si="75"/>
        <v>358007.9</v>
      </c>
      <c r="I396" s="50">
        <f t="shared" si="72"/>
        <v>0</v>
      </c>
      <c r="J396" s="50">
        <f t="shared" si="73"/>
        <v>310.23214904679378</v>
      </c>
      <c r="K396" s="50">
        <f t="shared" si="76"/>
        <v>799.49944557002175</v>
      </c>
      <c r="L396" s="50">
        <f t="shared" si="74"/>
        <v>1262757.8093808889</v>
      </c>
      <c r="M396" s="50"/>
      <c r="N396" s="117">
        <f t="shared" si="71"/>
        <v>1262757.8093808889</v>
      </c>
      <c r="O396" s="33"/>
      <c r="Q396" s="120"/>
      <c r="R396" s="120"/>
    </row>
    <row r="397" spans="1:18" s="31" customFormat="1" x14ac:dyDescent="0.25">
      <c r="A397" s="35"/>
      <c r="B397" s="51" t="s">
        <v>270</v>
      </c>
      <c r="C397" s="35">
        <v>4</v>
      </c>
      <c r="D397" s="55">
        <v>19.1204</v>
      </c>
      <c r="E397" s="128">
        <v>1029</v>
      </c>
      <c r="F397" s="192">
        <v>292741.2</v>
      </c>
      <c r="G397" s="41">
        <v>100</v>
      </c>
      <c r="H397" s="50">
        <f t="shared" si="75"/>
        <v>292741.2</v>
      </c>
      <c r="I397" s="50">
        <f t="shared" si="72"/>
        <v>0</v>
      </c>
      <c r="J397" s="50">
        <f t="shared" si="73"/>
        <v>284.4909620991254</v>
      </c>
      <c r="K397" s="50">
        <f t="shared" si="76"/>
        <v>825.24063251769007</v>
      </c>
      <c r="L397" s="50">
        <f t="shared" si="74"/>
        <v>1201853.6173784127</v>
      </c>
      <c r="M397" s="50"/>
      <c r="N397" s="117">
        <f t="shared" si="71"/>
        <v>1201853.6173784127</v>
      </c>
      <c r="O397" s="33"/>
      <c r="Q397" s="120"/>
      <c r="R397" s="120"/>
    </row>
    <row r="398" spans="1:18" s="31" customFormat="1" x14ac:dyDescent="0.25">
      <c r="A398" s="35"/>
      <c r="B398" s="51" t="s">
        <v>271</v>
      </c>
      <c r="C398" s="35">
        <v>4</v>
      </c>
      <c r="D398" s="55">
        <v>7.6936999999999998</v>
      </c>
      <c r="E398" s="128">
        <v>508</v>
      </c>
      <c r="F398" s="192">
        <v>151982.5</v>
      </c>
      <c r="G398" s="41">
        <v>100</v>
      </c>
      <c r="H398" s="50">
        <f t="shared" si="75"/>
        <v>151982.5</v>
      </c>
      <c r="I398" s="50">
        <f t="shared" si="72"/>
        <v>0</v>
      </c>
      <c r="J398" s="50">
        <f t="shared" si="73"/>
        <v>299.1781496062992</v>
      </c>
      <c r="K398" s="50">
        <f t="shared" si="76"/>
        <v>810.55344501051627</v>
      </c>
      <c r="L398" s="50">
        <f t="shared" si="74"/>
        <v>1060580.9802903943</v>
      </c>
      <c r="M398" s="50"/>
      <c r="N398" s="117">
        <f t="shared" si="71"/>
        <v>1060580.9802903943</v>
      </c>
      <c r="O398" s="33"/>
      <c r="Q398" s="120"/>
      <c r="R398" s="120"/>
    </row>
    <row r="399" spans="1:18" s="31" customFormat="1" x14ac:dyDescent="0.25">
      <c r="A399" s="35"/>
      <c r="B399" s="51" t="s">
        <v>272</v>
      </c>
      <c r="C399" s="35">
        <v>4</v>
      </c>
      <c r="D399" s="55">
        <v>27.951700000000002</v>
      </c>
      <c r="E399" s="128">
        <v>1099</v>
      </c>
      <c r="F399" s="192">
        <v>278350.90000000002</v>
      </c>
      <c r="G399" s="41">
        <v>100</v>
      </c>
      <c r="H399" s="50">
        <f t="shared" si="75"/>
        <v>278350.90000000002</v>
      </c>
      <c r="I399" s="50">
        <f t="shared" si="72"/>
        <v>0</v>
      </c>
      <c r="J399" s="50">
        <f t="shared" si="73"/>
        <v>253.27652411282986</v>
      </c>
      <c r="K399" s="50">
        <f t="shared" si="76"/>
        <v>856.45507050398567</v>
      </c>
      <c r="L399" s="50">
        <f t="shared" si="74"/>
        <v>1285083.3201279228</v>
      </c>
      <c r="M399" s="50"/>
      <c r="N399" s="117">
        <f t="shared" si="71"/>
        <v>1285083.3201279228</v>
      </c>
      <c r="O399" s="33"/>
      <c r="Q399" s="120"/>
      <c r="R399" s="120"/>
    </row>
    <row r="400" spans="1:18" s="31" customFormat="1" x14ac:dyDescent="0.25">
      <c r="A400" s="35"/>
      <c r="B400" s="51" t="s">
        <v>273</v>
      </c>
      <c r="C400" s="35">
        <v>4</v>
      </c>
      <c r="D400" s="55">
        <v>31.550799999999999</v>
      </c>
      <c r="E400" s="128">
        <v>1820</v>
      </c>
      <c r="F400" s="192">
        <v>453031</v>
      </c>
      <c r="G400" s="41">
        <v>100</v>
      </c>
      <c r="H400" s="50">
        <f t="shared" si="75"/>
        <v>453031</v>
      </c>
      <c r="I400" s="50">
        <f t="shared" si="72"/>
        <v>0</v>
      </c>
      <c r="J400" s="50">
        <f t="shared" si="73"/>
        <v>248.91813186813187</v>
      </c>
      <c r="K400" s="50">
        <f t="shared" si="76"/>
        <v>860.81346274868361</v>
      </c>
      <c r="L400" s="50">
        <f t="shared" si="74"/>
        <v>1411844.1097566106</v>
      </c>
      <c r="M400" s="50"/>
      <c r="N400" s="117">
        <f t="shared" si="71"/>
        <v>1411844.1097566106</v>
      </c>
      <c r="O400" s="33"/>
      <c r="Q400" s="120"/>
      <c r="R400" s="120"/>
    </row>
    <row r="401" spans="1:18" s="31" customFormat="1" x14ac:dyDescent="0.25">
      <c r="A401" s="35"/>
      <c r="B401" s="51" t="s">
        <v>274</v>
      </c>
      <c r="C401" s="35">
        <v>4</v>
      </c>
      <c r="D401" s="55">
        <v>44.9495</v>
      </c>
      <c r="E401" s="128">
        <v>8528</v>
      </c>
      <c r="F401" s="192">
        <v>11911586.4</v>
      </c>
      <c r="G401" s="41">
        <v>100</v>
      </c>
      <c r="H401" s="50">
        <f t="shared" si="75"/>
        <v>11911586.4</v>
      </c>
      <c r="I401" s="50">
        <f t="shared" si="72"/>
        <v>0</v>
      </c>
      <c r="J401" s="50">
        <f t="shared" si="73"/>
        <v>1396.7620075046905</v>
      </c>
      <c r="K401" s="50">
        <f t="shared" si="76"/>
        <v>-287.03041288787495</v>
      </c>
      <c r="L401" s="50">
        <f t="shared" si="74"/>
        <v>1448399.1414381592</v>
      </c>
      <c r="M401" s="50"/>
      <c r="N401" s="117">
        <f t="shared" si="71"/>
        <v>1448399.1414381592</v>
      </c>
      <c r="O401" s="33"/>
      <c r="Q401" s="120"/>
      <c r="R401" s="120"/>
    </row>
    <row r="402" spans="1:18" s="31" customFormat="1" x14ac:dyDescent="0.25">
      <c r="A402" s="35"/>
      <c r="B402" s="51" t="s">
        <v>880</v>
      </c>
      <c r="C402" s="35">
        <v>3</v>
      </c>
      <c r="D402" s="55">
        <v>63.640900000000002</v>
      </c>
      <c r="E402" s="128">
        <v>19441</v>
      </c>
      <c r="F402" s="192">
        <v>44632183.899999999</v>
      </c>
      <c r="G402" s="41">
        <v>50</v>
      </c>
      <c r="H402" s="50">
        <f t="shared" si="75"/>
        <v>22316091.949999999</v>
      </c>
      <c r="I402" s="50">
        <f t="shared" si="72"/>
        <v>22316091.949999999</v>
      </c>
      <c r="J402" s="50">
        <f t="shared" si="73"/>
        <v>2295.7761380587417</v>
      </c>
      <c r="K402" s="50">
        <f t="shared" si="76"/>
        <v>-1186.0445434419262</v>
      </c>
      <c r="L402" s="50">
        <f t="shared" si="74"/>
        <v>3143059.1955675855</v>
      </c>
      <c r="M402" s="50"/>
      <c r="N402" s="117">
        <f t="shared" si="71"/>
        <v>3143059.1955675855</v>
      </c>
      <c r="O402" s="33"/>
      <c r="Q402" s="120"/>
      <c r="R402" s="120"/>
    </row>
    <row r="403" spans="1:18" s="31" customFormat="1" x14ac:dyDescent="0.25">
      <c r="A403" s="35"/>
      <c r="B403" s="51" t="s">
        <v>275</v>
      </c>
      <c r="C403" s="35">
        <v>4</v>
      </c>
      <c r="D403" s="55">
        <v>31.273899999999998</v>
      </c>
      <c r="E403" s="128">
        <v>2539</v>
      </c>
      <c r="F403" s="192">
        <v>946327.4</v>
      </c>
      <c r="G403" s="41">
        <v>100</v>
      </c>
      <c r="H403" s="50">
        <f t="shared" si="75"/>
        <v>946327.4</v>
      </c>
      <c r="I403" s="50">
        <f t="shared" si="72"/>
        <v>0</v>
      </c>
      <c r="J403" s="50">
        <f t="shared" si="73"/>
        <v>372.71658133123276</v>
      </c>
      <c r="K403" s="50">
        <f t="shared" si="76"/>
        <v>737.01501328558277</v>
      </c>
      <c r="L403" s="50">
        <f t="shared" si="74"/>
        <v>1371652.2612952327</v>
      </c>
      <c r="M403" s="50"/>
      <c r="N403" s="117">
        <f t="shared" si="71"/>
        <v>1371652.2612952327</v>
      </c>
      <c r="O403" s="33"/>
      <c r="Q403" s="120"/>
      <c r="R403" s="120"/>
    </row>
    <row r="404" spans="1:18" s="31" customFormat="1" x14ac:dyDescent="0.25">
      <c r="A404" s="35"/>
      <c r="B404" s="51" t="s">
        <v>779</v>
      </c>
      <c r="C404" s="35">
        <v>4</v>
      </c>
      <c r="D404" s="55">
        <v>21.880900000000004</v>
      </c>
      <c r="E404" s="128">
        <v>1230</v>
      </c>
      <c r="F404" s="192">
        <v>380387.6</v>
      </c>
      <c r="G404" s="41">
        <v>100</v>
      </c>
      <c r="H404" s="50">
        <f t="shared" si="75"/>
        <v>380387.6</v>
      </c>
      <c r="I404" s="50">
        <f t="shared" si="72"/>
        <v>0</v>
      </c>
      <c r="J404" s="50">
        <f t="shared" si="73"/>
        <v>309.25821138211381</v>
      </c>
      <c r="K404" s="50">
        <f t="shared" si="76"/>
        <v>800.47338323470171</v>
      </c>
      <c r="L404" s="50">
        <f t="shared" si="74"/>
        <v>1213804.9434073025</v>
      </c>
      <c r="M404" s="50"/>
      <c r="N404" s="117">
        <f t="shared" si="71"/>
        <v>1213804.9434073025</v>
      </c>
      <c r="O404" s="33"/>
      <c r="Q404" s="120"/>
      <c r="R404" s="120"/>
    </row>
    <row r="405" spans="1:18" s="31" customFormat="1" x14ac:dyDescent="0.25">
      <c r="A405" s="35"/>
      <c r="B405" s="51" t="s">
        <v>276</v>
      </c>
      <c r="C405" s="35">
        <v>4</v>
      </c>
      <c r="D405" s="55">
        <v>30.774899999999995</v>
      </c>
      <c r="E405" s="128">
        <v>933</v>
      </c>
      <c r="F405" s="192">
        <v>552956.80000000005</v>
      </c>
      <c r="G405" s="41">
        <v>100</v>
      </c>
      <c r="H405" s="50">
        <f t="shared" si="75"/>
        <v>552956.80000000005</v>
      </c>
      <c r="I405" s="50">
        <f t="shared" si="72"/>
        <v>0</v>
      </c>
      <c r="J405" s="50">
        <f t="shared" si="73"/>
        <v>592.66538049303324</v>
      </c>
      <c r="K405" s="50">
        <f t="shared" si="76"/>
        <v>517.06621412378229</v>
      </c>
      <c r="L405" s="50">
        <f t="shared" si="74"/>
        <v>872652.80105756409</v>
      </c>
      <c r="M405" s="50"/>
      <c r="N405" s="117">
        <f t="shared" si="71"/>
        <v>872652.80105756409</v>
      </c>
      <c r="O405" s="33"/>
      <c r="Q405" s="120"/>
      <c r="R405" s="120"/>
    </row>
    <row r="406" spans="1:18" s="31" customFormat="1" x14ac:dyDescent="0.25">
      <c r="A406" s="35"/>
      <c r="B406" s="51" t="s">
        <v>277</v>
      </c>
      <c r="C406" s="35">
        <v>4</v>
      </c>
      <c r="D406" s="55">
        <v>29.421599999999998</v>
      </c>
      <c r="E406" s="128">
        <v>3020</v>
      </c>
      <c r="F406" s="192">
        <v>740563.1</v>
      </c>
      <c r="G406" s="41">
        <v>100</v>
      </c>
      <c r="H406" s="50">
        <f t="shared" si="75"/>
        <v>740563.1</v>
      </c>
      <c r="I406" s="50">
        <f t="shared" si="72"/>
        <v>0</v>
      </c>
      <c r="J406" s="50">
        <f t="shared" si="73"/>
        <v>245.21956953642385</v>
      </c>
      <c r="K406" s="50">
        <f t="shared" si="76"/>
        <v>864.51202508039171</v>
      </c>
      <c r="L406" s="50">
        <f t="shared" si="74"/>
        <v>1585427.6238579</v>
      </c>
      <c r="M406" s="50"/>
      <c r="N406" s="117">
        <f t="shared" si="71"/>
        <v>1585427.6238579</v>
      </c>
      <c r="O406" s="33"/>
      <c r="Q406" s="120"/>
      <c r="R406" s="120"/>
    </row>
    <row r="407" spans="1:18" s="31" customFormat="1" x14ac:dyDescent="0.25">
      <c r="A407" s="35"/>
      <c r="B407" s="51" t="s">
        <v>780</v>
      </c>
      <c r="C407" s="35">
        <v>4</v>
      </c>
      <c r="D407" s="55">
        <v>13.160600000000001</v>
      </c>
      <c r="E407" s="128">
        <v>980</v>
      </c>
      <c r="F407" s="192">
        <v>274730.90000000002</v>
      </c>
      <c r="G407" s="41">
        <v>100</v>
      </c>
      <c r="H407" s="50">
        <f t="shared" si="75"/>
        <v>274730.90000000002</v>
      </c>
      <c r="I407" s="50">
        <f t="shared" si="72"/>
        <v>0</v>
      </c>
      <c r="J407" s="50">
        <f t="shared" si="73"/>
        <v>280.3376530612245</v>
      </c>
      <c r="K407" s="50">
        <f t="shared" si="76"/>
        <v>829.39394155559103</v>
      </c>
      <c r="L407" s="50">
        <f t="shared" si="74"/>
        <v>1175099.7230312983</v>
      </c>
      <c r="M407" s="50"/>
      <c r="N407" s="117">
        <f t="shared" si="71"/>
        <v>1175099.7230312983</v>
      </c>
      <c r="O407" s="33"/>
      <c r="Q407" s="120"/>
      <c r="R407" s="120"/>
    </row>
    <row r="408" spans="1:18" s="31" customFormat="1" x14ac:dyDescent="0.25">
      <c r="A408" s="35"/>
      <c r="B408" s="51" t="s">
        <v>781</v>
      </c>
      <c r="C408" s="35">
        <v>4</v>
      </c>
      <c r="D408" s="55">
        <v>31.3569</v>
      </c>
      <c r="E408" s="128">
        <v>1436</v>
      </c>
      <c r="F408" s="192">
        <v>380421.7</v>
      </c>
      <c r="G408" s="41">
        <v>100</v>
      </c>
      <c r="H408" s="50">
        <f t="shared" si="75"/>
        <v>380421.7</v>
      </c>
      <c r="I408" s="50">
        <f t="shared" si="72"/>
        <v>0</v>
      </c>
      <c r="J408" s="50">
        <f t="shared" si="73"/>
        <v>264.91761838440112</v>
      </c>
      <c r="K408" s="50">
        <f t="shared" si="76"/>
        <v>844.81397623241446</v>
      </c>
      <c r="L408" s="50">
        <f t="shared" si="74"/>
        <v>1335283.6113271026</v>
      </c>
      <c r="M408" s="50"/>
      <c r="N408" s="117">
        <f t="shared" si="71"/>
        <v>1335283.6113271026</v>
      </c>
      <c r="O408" s="33"/>
      <c r="Q408" s="120"/>
      <c r="R408" s="120"/>
    </row>
    <row r="409" spans="1:18" s="31" customFormat="1" x14ac:dyDescent="0.25">
      <c r="A409" s="35"/>
      <c r="B409" s="51" t="s">
        <v>278</v>
      </c>
      <c r="C409" s="35">
        <v>4</v>
      </c>
      <c r="D409" s="55">
        <v>29.774799999999999</v>
      </c>
      <c r="E409" s="128">
        <v>1681</v>
      </c>
      <c r="F409" s="192">
        <v>511431.7</v>
      </c>
      <c r="G409" s="41">
        <v>100</v>
      </c>
      <c r="H409" s="50">
        <f t="shared" si="75"/>
        <v>511431.7</v>
      </c>
      <c r="I409" s="50">
        <f t="shared" si="72"/>
        <v>0</v>
      </c>
      <c r="J409" s="50">
        <f t="shared" si="73"/>
        <v>304.24253420582988</v>
      </c>
      <c r="K409" s="50">
        <f t="shared" si="76"/>
        <v>805.48906041098564</v>
      </c>
      <c r="L409" s="50">
        <f t="shared" si="74"/>
        <v>1318868.2385946047</v>
      </c>
      <c r="M409" s="50"/>
      <c r="N409" s="117">
        <f t="shared" si="71"/>
        <v>1318868.2385946047</v>
      </c>
      <c r="O409" s="33"/>
      <c r="Q409" s="120"/>
      <c r="R409" s="120"/>
    </row>
    <row r="410" spans="1:18" s="31" customFormat="1" x14ac:dyDescent="0.25">
      <c r="A410" s="35"/>
      <c r="B410" s="51" t="s">
        <v>279</v>
      </c>
      <c r="C410" s="35">
        <v>4</v>
      </c>
      <c r="D410" s="55">
        <v>17.8398</v>
      </c>
      <c r="E410" s="128">
        <v>1214</v>
      </c>
      <c r="F410" s="192">
        <v>287611.5</v>
      </c>
      <c r="G410" s="41">
        <v>100</v>
      </c>
      <c r="H410" s="50">
        <f t="shared" si="75"/>
        <v>287611.5</v>
      </c>
      <c r="I410" s="50">
        <f t="shared" si="72"/>
        <v>0</v>
      </c>
      <c r="J410" s="50">
        <f t="shared" si="73"/>
        <v>236.91227347611203</v>
      </c>
      <c r="K410" s="50">
        <f t="shared" si="76"/>
        <v>872.81932114070355</v>
      </c>
      <c r="L410" s="50">
        <f t="shared" si="74"/>
        <v>1280034.7203831323</v>
      </c>
      <c r="M410" s="50"/>
      <c r="N410" s="117">
        <f t="shared" si="71"/>
        <v>1280034.7203831323</v>
      </c>
      <c r="O410" s="33"/>
      <c r="Q410" s="120"/>
      <c r="R410" s="120"/>
    </row>
    <row r="411" spans="1:18" s="31" customFormat="1" x14ac:dyDescent="0.25">
      <c r="A411" s="35"/>
      <c r="B411" s="51" t="s">
        <v>280</v>
      </c>
      <c r="C411" s="35">
        <v>4</v>
      </c>
      <c r="D411" s="55">
        <v>43.423200000000001</v>
      </c>
      <c r="E411" s="128">
        <v>2085</v>
      </c>
      <c r="F411" s="192">
        <v>3277498.1</v>
      </c>
      <c r="G411" s="41">
        <v>100</v>
      </c>
      <c r="H411" s="50">
        <f t="shared" si="75"/>
        <v>3277498.1</v>
      </c>
      <c r="I411" s="50">
        <f t="shared" si="72"/>
        <v>0</v>
      </c>
      <c r="J411" s="50">
        <f t="shared" si="73"/>
        <v>1571.9415347721822</v>
      </c>
      <c r="K411" s="50">
        <f t="shared" si="76"/>
        <v>-462.20994015536667</v>
      </c>
      <c r="L411" s="50">
        <f t="shared" si="74"/>
        <v>486768.78693406674</v>
      </c>
      <c r="M411" s="50"/>
      <c r="N411" s="117">
        <f t="shared" si="71"/>
        <v>486768.78693406674</v>
      </c>
      <c r="O411" s="33"/>
      <c r="Q411" s="120"/>
      <c r="R411" s="120"/>
    </row>
    <row r="412" spans="1:18" s="31" customFormat="1" x14ac:dyDescent="0.25">
      <c r="A412" s="35"/>
      <c r="B412" s="51" t="s">
        <v>281</v>
      </c>
      <c r="C412" s="35">
        <v>4</v>
      </c>
      <c r="D412" s="55">
        <v>23.677600000000002</v>
      </c>
      <c r="E412" s="128">
        <v>1147</v>
      </c>
      <c r="F412" s="192">
        <v>263960.7</v>
      </c>
      <c r="G412" s="41">
        <v>100</v>
      </c>
      <c r="H412" s="50">
        <f t="shared" si="75"/>
        <v>263960.7</v>
      </c>
      <c r="I412" s="50">
        <f t="shared" si="72"/>
        <v>0</v>
      </c>
      <c r="J412" s="50">
        <f t="shared" si="73"/>
        <v>230.13138622493463</v>
      </c>
      <c r="K412" s="50">
        <f t="shared" si="76"/>
        <v>879.60020839188087</v>
      </c>
      <c r="L412" s="50">
        <f t="shared" si="74"/>
        <v>1301955.1824946813</v>
      </c>
      <c r="M412" s="50"/>
      <c r="N412" s="117">
        <f t="shared" si="71"/>
        <v>1301955.1824946813</v>
      </c>
      <c r="O412" s="33"/>
      <c r="Q412" s="120"/>
      <c r="R412" s="120"/>
    </row>
    <row r="413" spans="1:18" s="31" customFormat="1" x14ac:dyDescent="0.25">
      <c r="A413" s="35"/>
      <c r="B413" s="51" t="s">
        <v>782</v>
      </c>
      <c r="C413" s="35">
        <v>4</v>
      </c>
      <c r="D413" s="55">
        <v>35.131500000000003</v>
      </c>
      <c r="E413" s="128">
        <v>1992</v>
      </c>
      <c r="F413" s="192">
        <v>547554.80000000005</v>
      </c>
      <c r="G413" s="41">
        <v>100</v>
      </c>
      <c r="H413" s="50">
        <f t="shared" si="75"/>
        <v>547554.80000000005</v>
      </c>
      <c r="I413" s="50">
        <f t="shared" si="72"/>
        <v>0</v>
      </c>
      <c r="J413" s="50">
        <f t="shared" si="73"/>
        <v>274.87690763052211</v>
      </c>
      <c r="K413" s="50">
        <f t="shared" si="76"/>
        <v>834.85468698629347</v>
      </c>
      <c r="L413" s="50">
        <f t="shared" si="74"/>
        <v>1421447.7196154587</v>
      </c>
      <c r="M413" s="50"/>
      <c r="N413" s="117">
        <f t="shared" si="71"/>
        <v>1421447.7196154587</v>
      </c>
      <c r="O413" s="33"/>
      <c r="Q413" s="120"/>
      <c r="R413" s="120"/>
    </row>
    <row r="414" spans="1:18" s="31" customFormat="1" x14ac:dyDescent="0.25">
      <c r="A414" s="35"/>
      <c r="B414" s="51" t="s">
        <v>282</v>
      </c>
      <c r="C414" s="35">
        <v>4</v>
      </c>
      <c r="D414" s="55">
        <v>21.135199999999998</v>
      </c>
      <c r="E414" s="128">
        <v>1173</v>
      </c>
      <c r="F414" s="192">
        <v>379286.8</v>
      </c>
      <c r="G414" s="41">
        <v>100</v>
      </c>
      <c r="H414" s="50">
        <f t="shared" si="75"/>
        <v>379286.8</v>
      </c>
      <c r="I414" s="50">
        <f t="shared" si="72"/>
        <v>0</v>
      </c>
      <c r="J414" s="50">
        <f t="shared" si="73"/>
        <v>323.34765558397271</v>
      </c>
      <c r="K414" s="50">
        <f t="shared" si="76"/>
        <v>786.38393903284282</v>
      </c>
      <c r="L414" s="50">
        <f t="shared" si="74"/>
        <v>1185723.7447231286</v>
      </c>
      <c r="M414" s="50"/>
      <c r="N414" s="117">
        <f t="shared" si="71"/>
        <v>1185723.7447231286</v>
      </c>
      <c r="O414" s="33"/>
      <c r="Q414" s="120"/>
      <c r="R414" s="120"/>
    </row>
    <row r="415" spans="1:18" s="31" customFormat="1" x14ac:dyDescent="0.25">
      <c r="A415" s="35"/>
      <c r="B415" s="51" t="s">
        <v>783</v>
      </c>
      <c r="C415" s="35">
        <v>4</v>
      </c>
      <c r="D415" s="55">
        <v>33.507600000000004</v>
      </c>
      <c r="E415" s="128">
        <v>1813</v>
      </c>
      <c r="F415" s="192">
        <v>612083.80000000005</v>
      </c>
      <c r="G415" s="41">
        <v>100</v>
      </c>
      <c r="H415" s="50">
        <f t="shared" si="75"/>
        <v>612083.80000000005</v>
      </c>
      <c r="I415" s="50">
        <f t="shared" si="72"/>
        <v>0</v>
      </c>
      <c r="J415" s="50">
        <f t="shared" si="73"/>
        <v>337.6082735797022</v>
      </c>
      <c r="K415" s="50">
        <f t="shared" si="76"/>
        <v>772.12332103711333</v>
      </c>
      <c r="L415" s="50">
        <f t="shared" si="74"/>
        <v>1314446.7579854983</v>
      </c>
      <c r="M415" s="50"/>
      <c r="N415" s="117">
        <f t="shared" si="71"/>
        <v>1314446.7579854983</v>
      </c>
      <c r="O415" s="33"/>
      <c r="Q415" s="120"/>
      <c r="R415" s="120"/>
    </row>
    <row r="416" spans="1:18" s="31" customFormat="1" x14ac:dyDescent="0.25">
      <c r="A416" s="35"/>
      <c r="B416" s="51" t="s">
        <v>283</v>
      </c>
      <c r="C416" s="35">
        <v>4</v>
      </c>
      <c r="D416" s="55">
        <v>26.096699999999998</v>
      </c>
      <c r="E416" s="128">
        <v>1253</v>
      </c>
      <c r="F416" s="192">
        <v>472959.4</v>
      </c>
      <c r="G416" s="41">
        <v>100</v>
      </c>
      <c r="H416" s="50">
        <f t="shared" si="75"/>
        <v>472959.4</v>
      </c>
      <c r="I416" s="50">
        <f t="shared" si="72"/>
        <v>0</v>
      </c>
      <c r="J416" s="50">
        <f t="shared" si="73"/>
        <v>377.4616121308859</v>
      </c>
      <c r="K416" s="50">
        <f t="shared" si="76"/>
        <v>732.26998248592963</v>
      </c>
      <c r="L416" s="50">
        <f t="shared" si="74"/>
        <v>1154202.2266002279</v>
      </c>
      <c r="M416" s="50"/>
      <c r="N416" s="117">
        <f t="shared" si="71"/>
        <v>1154202.2266002279</v>
      </c>
      <c r="O416" s="33"/>
      <c r="Q416" s="120"/>
      <c r="R416" s="120"/>
    </row>
    <row r="417" spans="1:18" s="31" customFormat="1" x14ac:dyDescent="0.25">
      <c r="A417" s="35"/>
      <c r="B417" s="51" t="s">
        <v>230</v>
      </c>
      <c r="C417" s="35">
        <v>4</v>
      </c>
      <c r="D417" s="54">
        <v>24.5121</v>
      </c>
      <c r="E417" s="128">
        <v>1939</v>
      </c>
      <c r="F417" s="192">
        <v>383599.3</v>
      </c>
      <c r="G417" s="41">
        <v>100</v>
      </c>
      <c r="H417" s="50">
        <f t="shared" si="75"/>
        <v>383599.3</v>
      </c>
      <c r="I417" s="50">
        <f t="shared" si="72"/>
        <v>0</v>
      </c>
      <c r="J417" s="50">
        <f t="shared" si="73"/>
        <v>197.83357400722022</v>
      </c>
      <c r="K417" s="50">
        <f t="shared" si="76"/>
        <v>911.89802060959528</v>
      </c>
      <c r="L417" s="50">
        <f t="shared" si="74"/>
        <v>1460813.5994333297</v>
      </c>
      <c r="M417" s="50"/>
      <c r="N417" s="117">
        <f t="shared" si="71"/>
        <v>1460813.5994333297</v>
      </c>
      <c r="O417" s="33"/>
      <c r="Q417" s="120"/>
      <c r="R417" s="120"/>
    </row>
    <row r="418" spans="1:18" s="31" customFormat="1" x14ac:dyDescent="0.25">
      <c r="A418" s="35"/>
      <c r="B418" s="51" t="s">
        <v>284</v>
      </c>
      <c r="C418" s="35">
        <v>4</v>
      </c>
      <c r="D418" s="55">
        <v>32.277900000000002</v>
      </c>
      <c r="E418" s="128">
        <v>2806</v>
      </c>
      <c r="F418" s="192">
        <v>660951.6</v>
      </c>
      <c r="G418" s="41">
        <v>100</v>
      </c>
      <c r="H418" s="50">
        <f t="shared" si="75"/>
        <v>660951.6</v>
      </c>
      <c r="I418" s="50">
        <f t="shared" si="72"/>
        <v>0</v>
      </c>
      <c r="J418" s="50">
        <f t="shared" si="73"/>
        <v>235.54939415538132</v>
      </c>
      <c r="K418" s="50">
        <f t="shared" si="76"/>
        <v>874.18220046143415</v>
      </c>
      <c r="L418" s="50">
        <f t="shared" si="74"/>
        <v>1576756.1519819156</v>
      </c>
      <c r="M418" s="50"/>
      <c r="N418" s="117">
        <f t="shared" si="71"/>
        <v>1576756.1519819156</v>
      </c>
      <c r="O418" s="33"/>
      <c r="Q418" s="120"/>
      <c r="R418" s="120"/>
    </row>
    <row r="419" spans="1:18" s="31" customFormat="1" x14ac:dyDescent="0.25">
      <c r="A419" s="35"/>
      <c r="B419" s="51" t="s">
        <v>285</v>
      </c>
      <c r="C419" s="35">
        <v>4</v>
      </c>
      <c r="D419" s="55">
        <v>17.488699999999998</v>
      </c>
      <c r="E419" s="128">
        <v>1300</v>
      </c>
      <c r="F419" s="192">
        <v>405059.8</v>
      </c>
      <c r="G419" s="41">
        <v>100</v>
      </c>
      <c r="H419" s="50">
        <f t="shared" si="75"/>
        <v>405059.8</v>
      </c>
      <c r="I419" s="50">
        <f t="shared" si="72"/>
        <v>0</v>
      </c>
      <c r="J419" s="50">
        <f t="shared" si="73"/>
        <v>311.58446153846154</v>
      </c>
      <c r="K419" s="50">
        <f t="shared" si="76"/>
        <v>798.14713307835405</v>
      </c>
      <c r="L419" s="50">
        <f t="shared" si="74"/>
        <v>1203483.5734370106</v>
      </c>
      <c r="M419" s="50"/>
      <c r="N419" s="117">
        <f t="shared" si="71"/>
        <v>1203483.5734370106</v>
      </c>
      <c r="O419" s="33"/>
      <c r="Q419" s="120"/>
      <c r="R419" s="120"/>
    </row>
    <row r="420" spans="1:18" s="31" customFormat="1" x14ac:dyDescent="0.25">
      <c r="A420" s="35"/>
      <c r="B420" s="51" t="s">
        <v>286</v>
      </c>
      <c r="C420" s="35">
        <v>4</v>
      </c>
      <c r="D420" s="55">
        <v>45.682399999999994</v>
      </c>
      <c r="E420" s="128">
        <v>2060</v>
      </c>
      <c r="F420" s="192">
        <v>732982.1</v>
      </c>
      <c r="G420" s="41">
        <v>100</v>
      </c>
      <c r="H420" s="50">
        <f t="shared" si="75"/>
        <v>732982.1</v>
      </c>
      <c r="I420" s="50">
        <f t="shared" si="72"/>
        <v>0</v>
      </c>
      <c r="J420" s="50">
        <f t="shared" si="73"/>
        <v>355.81655339805826</v>
      </c>
      <c r="K420" s="50">
        <f t="shared" si="76"/>
        <v>753.91504121875732</v>
      </c>
      <c r="L420" s="50">
        <f t="shared" si="74"/>
        <v>1379441.0951054022</v>
      </c>
      <c r="M420" s="50"/>
      <c r="N420" s="117">
        <f t="shared" si="71"/>
        <v>1379441.0951054022</v>
      </c>
      <c r="O420" s="33"/>
      <c r="Q420" s="120"/>
      <c r="R420" s="120"/>
    </row>
    <row r="421" spans="1:18" s="31" customFormat="1" x14ac:dyDescent="0.25">
      <c r="A421" s="35"/>
      <c r="B421" s="51"/>
      <c r="C421" s="35"/>
      <c r="D421" s="55">
        <v>0</v>
      </c>
      <c r="E421" s="130"/>
      <c r="F421" s="32"/>
      <c r="G421" s="41"/>
      <c r="H421" s="42"/>
      <c r="I421" s="50"/>
      <c r="J421" s="32"/>
      <c r="K421" s="50"/>
      <c r="L421" s="50"/>
      <c r="M421" s="50"/>
      <c r="N421" s="117"/>
      <c r="O421" s="33"/>
      <c r="Q421" s="120"/>
      <c r="R421" s="120"/>
    </row>
    <row r="422" spans="1:18" s="31" customFormat="1" x14ac:dyDescent="0.25">
      <c r="A422" s="30" t="s">
        <v>287</v>
      </c>
      <c r="B422" s="43" t="s">
        <v>2</v>
      </c>
      <c r="C422" s="44"/>
      <c r="D422" s="3">
        <v>1072.5956999999999</v>
      </c>
      <c r="E422" s="131">
        <f>E423</f>
        <v>82062</v>
      </c>
      <c r="F422" s="37"/>
      <c r="G422" s="41"/>
      <c r="H422" s="37">
        <f>H424</f>
        <v>7999528.25</v>
      </c>
      <c r="I422" s="37">
        <f>I424</f>
        <v>-7999528.25</v>
      </c>
      <c r="J422" s="37"/>
      <c r="K422" s="50"/>
      <c r="L422" s="50"/>
      <c r="M422" s="46">
        <f>M424</f>
        <v>53553888.474137165</v>
      </c>
      <c r="N422" s="115">
        <f t="shared" si="71"/>
        <v>53553888.474137165</v>
      </c>
      <c r="O422" s="33"/>
      <c r="Q422" s="120"/>
      <c r="R422" s="120"/>
    </row>
    <row r="423" spans="1:18" s="31" customFormat="1" x14ac:dyDescent="0.25">
      <c r="A423" s="30" t="s">
        <v>287</v>
      </c>
      <c r="B423" s="43" t="s">
        <v>3</v>
      </c>
      <c r="C423" s="44"/>
      <c r="D423" s="3">
        <v>1072.5956999999999</v>
      </c>
      <c r="E423" s="131">
        <f>SUM(E425:E457)</f>
        <v>82062</v>
      </c>
      <c r="F423" s="37">
        <f>SUM(F425:F457)</f>
        <v>58167845.300000004</v>
      </c>
      <c r="G423" s="41"/>
      <c r="H423" s="37">
        <f>SUM(H425:H457)</f>
        <v>42168788.799999997</v>
      </c>
      <c r="I423" s="37">
        <f>SUM(I425:I457)</f>
        <v>15999056.5</v>
      </c>
      <c r="J423" s="37"/>
      <c r="K423" s="50"/>
      <c r="L423" s="37">
        <f>SUM(L425:L457)</f>
        <v>44332816.601366788</v>
      </c>
      <c r="M423" s="50"/>
      <c r="N423" s="115">
        <f t="shared" si="71"/>
        <v>44332816.601366788</v>
      </c>
      <c r="O423" s="33"/>
      <c r="Q423" s="120"/>
      <c r="R423" s="120"/>
    </row>
    <row r="424" spans="1:18" s="31" customFormat="1" x14ac:dyDescent="0.25">
      <c r="A424" s="35"/>
      <c r="B424" s="51" t="s">
        <v>26</v>
      </c>
      <c r="C424" s="35">
        <v>2</v>
      </c>
      <c r="D424" s="55">
        <v>0</v>
      </c>
      <c r="E424" s="133"/>
      <c r="F424" s="50"/>
      <c r="G424" s="41">
        <v>25</v>
      </c>
      <c r="H424" s="50">
        <f>F433*G424/100</f>
        <v>7999528.25</v>
      </c>
      <c r="I424" s="50">
        <f t="shared" si="72"/>
        <v>-7999528.25</v>
      </c>
      <c r="J424" s="50"/>
      <c r="K424" s="50"/>
      <c r="L424" s="50"/>
      <c r="M424" s="50">
        <f>($L$7*$L$8*E422/$L$10)+($L$7*$L$9*D422/$L$11)</f>
        <v>53553888.474137165</v>
      </c>
      <c r="N424" s="117">
        <f t="shared" si="71"/>
        <v>53553888.474137165</v>
      </c>
      <c r="O424" s="33"/>
      <c r="Q424" s="120"/>
      <c r="R424" s="120"/>
    </row>
    <row r="425" spans="1:18" s="31" customFormat="1" x14ac:dyDescent="0.25">
      <c r="A425" s="35"/>
      <c r="B425" s="51" t="s">
        <v>288</v>
      </c>
      <c r="C425" s="35">
        <v>4</v>
      </c>
      <c r="D425" s="55">
        <v>34.587399999999995</v>
      </c>
      <c r="E425" s="128">
        <v>2450</v>
      </c>
      <c r="F425" s="193">
        <v>3126332.6</v>
      </c>
      <c r="G425" s="41">
        <v>100</v>
      </c>
      <c r="H425" s="50">
        <f>F425*G425/100</f>
        <v>3126332.6</v>
      </c>
      <c r="I425" s="50">
        <f t="shared" si="72"/>
        <v>0</v>
      </c>
      <c r="J425" s="50">
        <f t="shared" ref="J425:J457" si="77">F425/E425</f>
        <v>1276.0541224489796</v>
      </c>
      <c r="K425" s="50">
        <f t="shared" ref="K425:K457" si="78">$J$11*$J$19-J425</f>
        <v>-166.32252783216404</v>
      </c>
      <c r="L425" s="50">
        <f t="shared" ref="L425:L457" si="79">IF(K425&gt;0,$J$7*$J$8*(K425/$K$19),0)+$J$7*$J$9*(E425/$E$19)+$J$7*$J$10*(D425/$D$19)</f>
        <v>504754.15989898448</v>
      </c>
      <c r="M425" s="50"/>
      <c r="N425" s="117">
        <f t="shared" si="71"/>
        <v>504754.15989898448</v>
      </c>
      <c r="O425" s="33"/>
      <c r="Q425" s="120"/>
      <c r="R425" s="120"/>
    </row>
    <row r="426" spans="1:18" s="31" customFormat="1" x14ac:dyDescent="0.25">
      <c r="A426" s="35"/>
      <c r="B426" s="51" t="s">
        <v>289</v>
      </c>
      <c r="C426" s="35">
        <v>4</v>
      </c>
      <c r="D426" s="55">
        <v>23.7818</v>
      </c>
      <c r="E426" s="128">
        <v>1167</v>
      </c>
      <c r="F426" s="193">
        <v>348304.7</v>
      </c>
      <c r="G426" s="41">
        <v>100</v>
      </c>
      <c r="H426" s="50">
        <f t="shared" ref="H426:H457" si="80">F426*G426/100</f>
        <v>348304.7</v>
      </c>
      <c r="I426" s="50">
        <f t="shared" si="72"/>
        <v>0</v>
      </c>
      <c r="J426" s="50">
        <f t="shared" si="77"/>
        <v>298.46161096829479</v>
      </c>
      <c r="K426" s="50">
        <f t="shared" si="78"/>
        <v>811.26998364852079</v>
      </c>
      <c r="L426" s="50">
        <f t="shared" si="79"/>
        <v>1224942.1568612149</v>
      </c>
      <c r="M426" s="50"/>
      <c r="N426" s="117">
        <f t="shared" si="71"/>
        <v>1224942.1568612149</v>
      </c>
      <c r="O426" s="33"/>
      <c r="Q426" s="120"/>
      <c r="R426" s="120"/>
    </row>
    <row r="427" spans="1:18" s="31" customFormat="1" x14ac:dyDescent="0.25">
      <c r="A427" s="35"/>
      <c r="B427" s="51" t="s">
        <v>784</v>
      </c>
      <c r="C427" s="35">
        <v>4</v>
      </c>
      <c r="D427" s="55">
        <v>19.7803</v>
      </c>
      <c r="E427" s="128">
        <v>1186</v>
      </c>
      <c r="F427" s="193">
        <v>391679.6</v>
      </c>
      <c r="G427" s="41">
        <v>100</v>
      </c>
      <c r="H427" s="50">
        <f t="shared" si="80"/>
        <v>391679.6</v>
      </c>
      <c r="I427" s="50">
        <f t="shared" si="72"/>
        <v>0</v>
      </c>
      <c r="J427" s="50">
        <f t="shared" si="77"/>
        <v>330.25261382799323</v>
      </c>
      <c r="K427" s="50">
        <f t="shared" si="78"/>
        <v>779.47898078882235</v>
      </c>
      <c r="L427" s="50">
        <f t="shared" si="79"/>
        <v>1173984.8225515389</v>
      </c>
      <c r="M427" s="50"/>
      <c r="N427" s="117">
        <f t="shared" si="71"/>
        <v>1173984.8225515389</v>
      </c>
      <c r="O427" s="33"/>
      <c r="Q427" s="120"/>
      <c r="R427" s="120"/>
    </row>
    <row r="428" spans="1:18" s="31" customFormat="1" x14ac:dyDescent="0.25">
      <c r="A428" s="35"/>
      <c r="B428" s="51" t="s">
        <v>290</v>
      </c>
      <c r="C428" s="35">
        <v>4</v>
      </c>
      <c r="D428" s="55">
        <v>46.573199999999993</v>
      </c>
      <c r="E428" s="128">
        <v>2472</v>
      </c>
      <c r="F428" s="193">
        <v>732993.5</v>
      </c>
      <c r="G428" s="41">
        <v>100</v>
      </c>
      <c r="H428" s="50">
        <f t="shared" si="80"/>
        <v>732993.5</v>
      </c>
      <c r="I428" s="50">
        <f t="shared" si="72"/>
        <v>0</v>
      </c>
      <c r="J428" s="50">
        <f t="shared" si="77"/>
        <v>296.51840614886731</v>
      </c>
      <c r="K428" s="50">
        <f t="shared" si="78"/>
        <v>813.21318846794816</v>
      </c>
      <c r="L428" s="50">
        <f t="shared" si="79"/>
        <v>1513953.7711278733</v>
      </c>
      <c r="M428" s="50"/>
      <c r="N428" s="117">
        <f t="shared" si="71"/>
        <v>1513953.7711278733</v>
      </c>
      <c r="O428" s="33"/>
      <c r="Q428" s="120"/>
      <c r="R428" s="120"/>
    </row>
    <row r="429" spans="1:18" s="31" customFormat="1" x14ac:dyDescent="0.25">
      <c r="A429" s="35"/>
      <c r="B429" s="51" t="s">
        <v>291</v>
      </c>
      <c r="C429" s="35">
        <v>4</v>
      </c>
      <c r="D429" s="55">
        <v>31.337299999999999</v>
      </c>
      <c r="E429" s="128">
        <v>2622</v>
      </c>
      <c r="F429" s="193">
        <v>1037560</v>
      </c>
      <c r="G429" s="41">
        <v>100</v>
      </c>
      <c r="H429" s="50">
        <f t="shared" si="80"/>
        <v>1037560</v>
      </c>
      <c r="I429" s="50">
        <f t="shared" si="72"/>
        <v>0</v>
      </c>
      <c r="J429" s="50">
        <f t="shared" si="77"/>
        <v>395.71319603356216</v>
      </c>
      <c r="K429" s="50">
        <f t="shared" si="78"/>
        <v>714.01839858325343</v>
      </c>
      <c r="L429" s="50">
        <f t="shared" si="79"/>
        <v>1357158.7125741041</v>
      </c>
      <c r="M429" s="50"/>
      <c r="N429" s="117">
        <f t="shared" si="71"/>
        <v>1357158.7125741041</v>
      </c>
      <c r="O429" s="33"/>
      <c r="Q429" s="120"/>
      <c r="R429" s="120"/>
    </row>
    <row r="430" spans="1:18" s="31" customFormat="1" x14ac:dyDescent="0.25">
      <c r="A430" s="35"/>
      <c r="B430" s="51" t="s">
        <v>292</v>
      </c>
      <c r="C430" s="35">
        <v>4</v>
      </c>
      <c r="D430" s="55">
        <v>18.4437</v>
      </c>
      <c r="E430" s="128">
        <v>1481</v>
      </c>
      <c r="F430" s="193">
        <v>515131.4</v>
      </c>
      <c r="G430" s="41">
        <v>100</v>
      </c>
      <c r="H430" s="50">
        <f t="shared" si="80"/>
        <v>515131.4</v>
      </c>
      <c r="I430" s="50">
        <f t="shared" si="72"/>
        <v>0</v>
      </c>
      <c r="J430" s="50">
        <f t="shared" si="77"/>
        <v>347.82673869007431</v>
      </c>
      <c r="K430" s="50">
        <f t="shared" si="78"/>
        <v>761.90485592674122</v>
      </c>
      <c r="L430" s="50">
        <f t="shared" si="79"/>
        <v>1191582.0590999648</v>
      </c>
      <c r="M430" s="50"/>
      <c r="N430" s="117">
        <f t="shared" si="71"/>
        <v>1191582.0590999648</v>
      </c>
      <c r="O430" s="33"/>
      <c r="Q430" s="120"/>
      <c r="R430" s="120"/>
    </row>
    <row r="431" spans="1:18" s="31" customFormat="1" x14ac:dyDescent="0.25">
      <c r="A431" s="35"/>
      <c r="B431" s="51" t="s">
        <v>293</v>
      </c>
      <c r="C431" s="35">
        <v>4</v>
      </c>
      <c r="D431" s="55">
        <v>52.673500000000004</v>
      </c>
      <c r="E431" s="128">
        <v>2908</v>
      </c>
      <c r="F431" s="193">
        <v>775426.5</v>
      </c>
      <c r="G431" s="41">
        <v>100</v>
      </c>
      <c r="H431" s="50">
        <f t="shared" si="80"/>
        <v>775426.5</v>
      </c>
      <c r="I431" s="50">
        <f t="shared" si="72"/>
        <v>0</v>
      </c>
      <c r="J431" s="50">
        <f t="shared" si="77"/>
        <v>266.65285419532324</v>
      </c>
      <c r="K431" s="50">
        <f t="shared" si="78"/>
        <v>843.07874042149228</v>
      </c>
      <c r="L431" s="50">
        <f t="shared" si="79"/>
        <v>1638698.1883546733</v>
      </c>
      <c r="M431" s="50"/>
      <c r="N431" s="117">
        <f t="shared" si="71"/>
        <v>1638698.1883546733</v>
      </c>
      <c r="O431" s="33"/>
      <c r="Q431" s="120"/>
      <c r="R431" s="120"/>
    </row>
    <row r="432" spans="1:18" s="31" customFormat="1" x14ac:dyDescent="0.25">
      <c r="A432" s="35"/>
      <c r="B432" s="51" t="s">
        <v>294</v>
      </c>
      <c r="C432" s="35">
        <v>4</v>
      </c>
      <c r="D432" s="55">
        <v>25.634499999999999</v>
      </c>
      <c r="E432" s="128">
        <v>1600</v>
      </c>
      <c r="F432" s="193">
        <v>415931.9</v>
      </c>
      <c r="G432" s="41">
        <v>100</v>
      </c>
      <c r="H432" s="50">
        <f t="shared" si="80"/>
        <v>415931.9</v>
      </c>
      <c r="I432" s="50">
        <f t="shared" si="72"/>
        <v>0</v>
      </c>
      <c r="J432" s="50">
        <f t="shared" si="77"/>
        <v>259.95743750000003</v>
      </c>
      <c r="K432" s="50">
        <f t="shared" si="78"/>
        <v>849.77415711681556</v>
      </c>
      <c r="L432" s="50">
        <f t="shared" si="79"/>
        <v>1342034.4200174296</v>
      </c>
      <c r="M432" s="50"/>
      <c r="N432" s="117">
        <f t="shared" si="71"/>
        <v>1342034.4200174296</v>
      </c>
      <c r="O432" s="33"/>
      <c r="Q432" s="120"/>
      <c r="R432" s="120"/>
    </row>
    <row r="433" spans="1:18" s="31" customFormat="1" x14ac:dyDescent="0.25">
      <c r="A433" s="35"/>
      <c r="B433" s="51" t="s">
        <v>287</v>
      </c>
      <c r="C433" s="35">
        <v>3</v>
      </c>
      <c r="D433" s="55">
        <v>21.541399999999999</v>
      </c>
      <c r="E433" s="128">
        <v>16110</v>
      </c>
      <c r="F433" s="193">
        <v>31998113</v>
      </c>
      <c r="G433" s="41">
        <v>50</v>
      </c>
      <c r="H433" s="50">
        <f t="shared" si="80"/>
        <v>15999056.5</v>
      </c>
      <c r="I433" s="50">
        <f t="shared" si="72"/>
        <v>15999056.5</v>
      </c>
      <c r="J433" s="50">
        <f t="shared" si="77"/>
        <v>1986.2267535692117</v>
      </c>
      <c r="K433" s="50">
        <f t="shared" si="78"/>
        <v>-876.4951589523962</v>
      </c>
      <c r="L433" s="50">
        <f t="shared" si="79"/>
        <v>2476943.5562871518</v>
      </c>
      <c r="M433" s="50"/>
      <c r="N433" s="117">
        <f t="shared" si="71"/>
        <v>2476943.5562871518</v>
      </c>
      <c r="O433" s="33"/>
      <c r="Q433" s="120"/>
      <c r="R433" s="120"/>
    </row>
    <row r="434" spans="1:18" s="31" customFormat="1" x14ac:dyDescent="0.25">
      <c r="A434" s="35"/>
      <c r="B434" s="51" t="s">
        <v>295</v>
      </c>
      <c r="C434" s="35">
        <v>4</v>
      </c>
      <c r="D434" s="55">
        <v>22.109099999999998</v>
      </c>
      <c r="E434" s="128">
        <v>2113</v>
      </c>
      <c r="F434" s="193">
        <v>1337677.8999999999</v>
      </c>
      <c r="G434" s="41">
        <v>100</v>
      </c>
      <c r="H434" s="50">
        <f t="shared" si="80"/>
        <v>1337677.8999999999</v>
      </c>
      <c r="I434" s="50">
        <f t="shared" si="72"/>
        <v>0</v>
      </c>
      <c r="J434" s="50">
        <f t="shared" si="77"/>
        <v>633.07046852815893</v>
      </c>
      <c r="K434" s="50">
        <f t="shared" si="78"/>
        <v>476.6611260886566</v>
      </c>
      <c r="L434" s="50">
        <f t="shared" si="79"/>
        <v>964639.10153829237</v>
      </c>
      <c r="M434" s="50"/>
      <c r="N434" s="117">
        <f t="shared" si="71"/>
        <v>964639.10153829237</v>
      </c>
      <c r="O434" s="33"/>
      <c r="Q434" s="120"/>
      <c r="R434" s="120"/>
    </row>
    <row r="435" spans="1:18" s="31" customFormat="1" x14ac:dyDescent="0.25">
      <c r="A435" s="35"/>
      <c r="B435" s="51" t="s">
        <v>296</v>
      </c>
      <c r="C435" s="35">
        <v>4</v>
      </c>
      <c r="D435" s="55">
        <v>62.467600000000004</v>
      </c>
      <c r="E435" s="128">
        <v>3189</v>
      </c>
      <c r="F435" s="193">
        <v>1571870.8</v>
      </c>
      <c r="G435" s="41">
        <v>100</v>
      </c>
      <c r="H435" s="50">
        <f t="shared" si="80"/>
        <v>1571870.8</v>
      </c>
      <c r="I435" s="50">
        <f t="shared" si="72"/>
        <v>0</v>
      </c>
      <c r="J435" s="50">
        <f t="shared" si="77"/>
        <v>492.90398243963625</v>
      </c>
      <c r="K435" s="50">
        <f t="shared" si="78"/>
        <v>616.82761217717928</v>
      </c>
      <c r="L435" s="50">
        <f t="shared" si="79"/>
        <v>1454191.1113839659</v>
      </c>
      <c r="M435" s="50"/>
      <c r="N435" s="117">
        <f t="shared" si="71"/>
        <v>1454191.1113839659</v>
      </c>
      <c r="O435" s="33"/>
      <c r="Q435" s="120"/>
      <c r="R435" s="120"/>
    </row>
    <row r="436" spans="1:18" s="31" customFormat="1" x14ac:dyDescent="0.25">
      <c r="A436" s="35"/>
      <c r="B436" s="51" t="s">
        <v>297</v>
      </c>
      <c r="C436" s="35">
        <v>4</v>
      </c>
      <c r="D436" s="55">
        <v>27.094299999999997</v>
      </c>
      <c r="E436" s="128">
        <v>1955</v>
      </c>
      <c r="F436" s="193">
        <v>575654.30000000005</v>
      </c>
      <c r="G436" s="41">
        <v>100</v>
      </c>
      <c r="H436" s="50">
        <f t="shared" si="80"/>
        <v>575654.30000000005</v>
      </c>
      <c r="I436" s="50">
        <f t="shared" si="72"/>
        <v>0</v>
      </c>
      <c r="J436" s="50">
        <f t="shared" si="77"/>
        <v>294.45232736572893</v>
      </c>
      <c r="K436" s="50">
        <f t="shared" si="78"/>
        <v>815.27926725108659</v>
      </c>
      <c r="L436" s="50">
        <f t="shared" si="79"/>
        <v>1360054.934352637</v>
      </c>
      <c r="M436" s="50"/>
      <c r="N436" s="117">
        <f t="shared" si="71"/>
        <v>1360054.934352637</v>
      </c>
      <c r="O436" s="33"/>
      <c r="Q436" s="120"/>
      <c r="R436" s="120"/>
    </row>
    <row r="437" spans="1:18" s="31" customFormat="1" x14ac:dyDescent="0.25">
      <c r="A437" s="35"/>
      <c r="B437" s="51" t="s">
        <v>298</v>
      </c>
      <c r="C437" s="35">
        <v>4</v>
      </c>
      <c r="D437" s="55">
        <v>30.487299999999998</v>
      </c>
      <c r="E437" s="128">
        <v>976</v>
      </c>
      <c r="F437" s="193">
        <v>189081.60000000001</v>
      </c>
      <c r="G437" s="41">
        <v>100</v>
      </c>
      <c r="H437" s="50">
        <f t="shared" si="80"/>
        <v>189081.60000000001</v>
      </c>
      <c r="I437" s="50">
        <f t="shared" si="72"/>
        <v>0</v>
      </c>
      <c r="J437" s="50">
        <f t="shared" si="77"/>
        <v>193.73114754098361</v>
      </c>
      <c r="K437" s="50">
        <f t="shared" si="78"/>
        <v>916.00044707583197</v>
      </c>
      <c r="L437" s="50">
        <f t="shared" si="79"/>
        <v>1347282.6110570754</v>
      </c>
      <c r="M437" s="50"/>
      <c r="N437" s="117">
        <f t="shared" si="71"/>
        <v>1347282.6110570754</v>
      </c>
      <c r="O437" s="33"/>
      <c r="Q437" s="120"/>
      <c r="R437" s="120"/>
    </row>
    <row r="438" spans="1:18" s="31" customFormat="1" x14ac:dyDescent="0.25">
      <c r="A438" s="35"/>
      <c r="B438" s="51" t="s">
        <v>299</v>
      </c>
      <c r="C438" s="35">
        <v>4</v>
      </c>
      <c r="D438" s="55">
        <v>25.811999999999998</v>
      </c>
      <c r="E438" s="128">
        <v>1041</v>
      </c>
      <c r="F438" s="193">
        <v>274151.90000000002</v>
      </c>
      <c r="G438" s="41">
        <v>100</v>
      </c>
      <c r="H438" s="50">
        <f t="shared" si="80"/>
        <v>274151.90000000002</v>
      </c>
      <c r="I438" s="50">
        <f t="shared" si="72"/>
        <v>0</v>
      </c>
      <c r="J438" s="50">
        <f t="shared" si="77"/>
        <v>263.35437079731031</v>
      </c>
      <c r="K438" s="50">
        <f t="shared" si="78"/>
        <v>846.37722381950516</v>
      </c>
      <c r="L438" s="50">
        <f t="shared" si="79"/>
        <v>1255872.9397411549</v>
      </c>
      <c r="M438" s="50"/>
      <c r="N438" s="117">
        <f t="shared" si="71"/>
        <v>1255872.9397411549</v>
      </c>
      <c r="O438" s="33"/>
      <c r="Q438" s="120"/>
      <c r="R438" s="120"/>
    </row>
    <row r="439" spans="1:18" s="31" customFormat="1" x14ac:dyDescent="0.25">
      <c r="A439" s="35"/>
      <c r="B439" s="51" t="s">
        <v>300</v>
      </c>
      <c r="C439" s="35">
        <v>4</v>
      </c>
      <c r="D439" s="55">
        <v>18.983499999999999</v>
      </c>
      <c r="E439" s="128">
        <v>1415</v>
      </c>
      <c r="F439" s="193">
        <v>802164.1</v>
      </c>
      <c r="G439" s="41">
        <v>100</v>
      </c>
      <c r="H439" s="50">
        <f t="shared" si="80"/>
        <v>802164.1</v>
      </c>
      <c r="I439" s="50">
        <f t="shared" si="72"/>
        <v>0</v>
      </c>
      <c r="J439" s="50">
        <f t="shared" si="77"/>
        <v>566.9004240282685</v>
      </c>
      <c r="K439" s="50">
        <f t="shared" si="78"/>
        <v>542.83117058854702</v>
      </c>
      <c r="L439" s="50">
        <f t="shared" si="79"/>
        <v>926216.93011496752</v>
      </c>
      <c r="M439" s="50"/>
      <c r="N439" s="117">
        <f t="shared" si="71"/>
        <v>926216.93011496752</v>
      </c>
      <c r="O439" s="33"/>
      <c r="Q439" s="120"/>
      <c r="R439" s="120"/>
    </row>
    <row r="440" spans="1:18" s="31" customFormat="1" x14ac:dyDescent="0.25">
      <c r="A440" s="35"/>
      <c r="B440" s="51" t="s">
        <v>785</v>
      </c>
      <c r="C440" s="35">
        <v>4</v>
      </c>
      <c r="D440" s="55">
        <v>35.002099999999999</v>
      </c>
      <c r="E440" s="128">
        <v>2350</v>
      </c>
      <c r="F440" s="193">
        <v>436359.7</v>
      </c>
      <c r="G440" s="41">
        <v>100</v>
      </c>
      <c r="H440" s="50">
        <f t="shared" si="80"/>
        <v>436359.7</v>
      </c>
      <c r="I440" s="50">
        <f t="shared" si="72"/>
        <v>0</v>
      </c>
      <c r="J440" s="50">
        <f t="shared" si="77"/>
        <v>185.68497872340427</v>
      </c>
      <c r="K440" s="50">
        <f t="shared" si="78"/>
        <v>924.04661589341129</v>
      </c>
      <c r="L440" s="50">
        <f t="shared" si="79"/>
        <v>1578956.8580976203</v>
      </c>
      <c r="M440" s="50"/>
      <c r="N440" s="117">
        <f t="shared" si="71"/>
        <v>1578956.8580976203</v>
      </c>
      <c r="O440" s="33"/>
      <c r="Q440" s="120"/>
      <c r="R440" s="120"/>
    </row>
    <row r="441" spans="1:18" s="31" customFormat="1" x14ac:dyDescent="0.25">
      <c r="A441" s="35"/>
      <c r="B441" s="51" t="s">
        <v>301</v>
      </c>
      <c r="C441" s="35">
        <v>4</v>
      </c>
      <c r="D441" s="55">
        <v>22.695900000000002</v>
      </c>
      <c r="E441" s="128">
        <v>1870</v>
      </c>
      <c r="F441" s="193">
        <v>637879.5</v>
      </c>
      <c r="G441" s="41">
        <v>100</v>
      </c>
      <c r="H441" s="50">
        <f t="shared" si="80"/>
        <v>637879.5</v>
      </c>
      <c r="I441" s="50">
        <f t="shared" si="72"/>
        <v>0</v>
      </c>
      <c r="J441" s="50">
        <f t="shared" si="77"/>
        <v>341.11203208556151</v>
      </c>
      <c r="K441" s="50">
        <f t="shared" si="78"/>
        <v>768.61956253125402</v>
      </c>
      <c r="L441" s="50">
        <f t="shared" si="79"/>
        <v>1274556.7098042644</v>
      </c>
      <c r="M441" s="50"/>
      <c r="N441" s="117">
        <f t="shared" si="71"/>
        <v>1274556.7098042644</v>
      </c>
      <c r="O441" s="33"/>
      <c r="Q441" s="120"/>
      <c r="R441" s="120"/>
    </row>
    <row r="442" spans="1:18" s="31" customFormat="1" x14ac:dyDescent="0.25">
      <c r="A442" s="35"/>
      <c r="B442" s="51" t="s">
        <v>302</v>
      </c>
      <c r="C442" s="35">
        <v>4</v>
      </c>
      <c r="D442" s="55">
        <v>29.061799999999998</v>
      </c>
      <c r="E442" s="128">
        <v>1153</v>
      </c>
      <c r="F442" s="193">
        <v>406013.1</v>
      </c>
      <c r="G442" s="41">
        <v>100</v>
      </c>
      <c r="H442" s="50">
        <f t="shared" si="80"/>
        <v>406013.1</v>
      </c>
      <c r="I442" s="50">
        <f t="shared" si="72"/>
        <v>0</v>
      </c>
      <c r="J442" s="50">
        <f t="shared" si="77"/>
        <v>352.13625325238507</v>
      </c>
      <c r="K442" s="50">
        <f t="shared" si="78"/>
        <v>757.5953413644304</v>
      </c>
      <c r="L442" s="50">
        <f t="shared" si="79"/>
        <v>1181301.6229346793</v>
      </c>
      <c r="M442" s="50"/>
      <c r="N442" s="117">
        <f t="shared" si="71"/>
        <v>1181301.6229346793</v>
      </c>
      <c r="O442" s="33"/>
      <c r="Q442" s="120"/>
      <c r="R442" s="120"/>
    </row>
    <row r="443" spans="1:18" s="31" customFormat="1" x14ac:dyDescent="0.25">
      <c r="A443" s="35"/>
      <c r="B443" s="51" t="s">
        <v>303</v>
      </c>
      <c r="C443" s="35">
        <v>4</v>
      </c>
      <c r="D443" s="55">
        <v>43.259</v>
      </c>
      <c r="E443" s="128">
        <v>2437</v>
      </c>
      <c r="F443" s="193">
        <v>1321120.1000000001</v>
      </c>
      <c r="G443" s="41">
        <v>100</v>
      </c>
      <c r="H443" s="50">
        <f t="shared" si="80"/>
        <v>1321120.1000000001</v>
      </c>
      <c r="I443" s="50">
        <f t="shared" si="72"/>
        <v>0</v>
      </c>
      <c r="J443" s="50">
        <f t="shared" si="77"/>
        <v>542.10919162905213</v>
      </c>
      <c r="K443" s="50">
        <f t="shared" si="78"/>
        <v>567.62240298776339</v>
      </c>
      <c r="L443" s="50">
        <f t="shared" si="79"/>
        <v>1206219.8260248508</v>
      </c>
      <c r="M443" s="50"/>
      <c r="N443" s="117">
        <f t="shared" si="71"/>
        <v>1206219.8260248508</v>
      </c>
      <c r="O443" s="33"/>
      <c r="Q443" s="120"/>
      <c r="R443" s="120"/>
    </row>
    <row r="444" spans="1:18" s="31" customFormat="1" x14ac:dyDescent="0.25">
      <c r="A444" s="35"/>
      <c r="B444" s="51" t="s">
        <v>304</v>
      </c>
      <c r="C444" s="35">
        <v>4</v>
      </c>
      <c r="D444" s="55">
        <v>19.787700000000001</v>
      </c>
      <c r="E444" s="128">
        <v>1428</v>
      </c>
      <c r="F444" s="193">
        <v>320976.90000000002</v>
      </c>
      <c r="G444" s="41">
        <v>100</v>
      </c>
      <c r="H444" s="50">
        <f t="shared" si="80"/>
        <v>320976.90000000002</v>
      </c>
      <c r="I444" s="50">
        <f t="shared" si="72"/>
        <v>0</v>
      </c>
      <c r="J444" s="50">
        <f t="shared" si="77"/>
        <v>224.77373949579834</v>
      </c>
      <c r="K444" s="50">
        <f t="shared" si="78"/>
        <v>884.95785512101725</v>
      </c>
      <c r="L444" s="50">
        <f t="shared" si="79"/>
        <v>1334017.6404874369</v>
      </c>
      <c r="M444" s="50"/>
      <c r="N444" s="117">
        <f t="shared" si="71"/>
        <v>1334017.6404874369</v>
      </c>
      <c r="O444" s="33"/>
      <c r="Q444" s="120"/>
      <c r="R444" s="120"/>
    </row>
    <row r="445" spans="1:18" s="31" customFormat="1" x14ac:dyDescent="0.25">
      <c r="A445" s="35"/>
      <c r="B445" s="51" t="s">
        <v>305</v>
      </c>
      <c r="C445" s="35">
        <v>4</v>
      </c>
      <c r="D445" s="55">
        <v>50.122700000000002</v>
      </c>
      <c r="E445" s="128">
        <v>1911</v>
      </c>
      <c r="F445" s="193">
        <v>965211.7</v>
      </c>
      <c r="G445" s="41">
        <v>100</v>
      </c>
      <c r="H445" s="50">
        <f t="shared" si="80"/>
        <v>965211.7</v>
      </c>
      <c r="I445" s="50">
        <f t="shared" si="72"/>
        <v>0</v>
      </c>
      <c r="J445" s="50">
        <f t="shared" si="77"/>
        <v>505.0819989534275</v>
      </c>
      <c r="K445" s="50">
        <f t="shared" si="78"/>
        <v>604.64959566338803</v>
      </c>
      <c r="L445" s="50">
        <f t="shared" si="79"/>
        <v>1199865.362196364</v>
      </c>
      <c r="M445" s="50"/>
      <c r="N445" s="117">
        <f t="shared" si="71"/>
        <v>1199865.362196364</v>
      </c>
      <c r="O445" s="33"/>
      <c r="Q445" s="120"/>
      <c r="R445" s="120"/>
    </row>
    <row r="446" spans="1:18" s="31" customFormat="1" x14ac:dyDescent="0.25">
      <c r="A446" s="35"/>
      <c r="B446" s="51" t="s">
        <v>786</v>
      </c>
      <c r="C446" s="35">
        <v>4</v>
      </c>
      <c r="D446" s="55">
        <v>36.563299999999998</v>
      </c>
      <c r="E446" s="128">
        <v>2439</v>
      </c>
      <c r="F446" s="193">
        <v>809177.7</v>
      </c>
      <c r="G446" s="41">
        <v>100</v>
      </c>
      <c r="H446" s="50">
        <f t="shared" si="80"/>
        <v>809177.7</v>
      </c>
      <c r="I446" s="50">
        <f t="shared" si="72"/>
        <v>0</v>
      </c>
      <c r="J446" s="50">
        <f t="shared" si="77"/>
        <v>331.76617466174662</v>
      </c>
      <c r="K446" s="50">
        <f t="shared" si="78"/>
        <v>777.96541995506891</v>
      </c>
      <c r="L446" s="50">
        <f t="shared" si="79"/>
        <v>1426644.0707463203</v>
      </c>
      <c r="M446" s="50"/>
      <c r="N446" s="117">
        <f t="shared" si="71"/>
        <v>1426644.0707463203</v>
      </c>
      <c r="O446" s="33"/>
      <c r="Q446" s="120"/>
      <c r="R446" s="120"/>
    </row>
    <row r="447" spans="1:18" s="31" customFormat="1" x14ac:dyDescent="0.25">
      <c r="A447" s="35"/>
      <c r="B447" s="51" t="s">
        <v>306</v>
      </c>
      <c r="C447" s="35">
        <v>4</v>
      </c>
      <c r="D447" s="55">
        <v>44.360399999999998</v>
      </c>
      <c r="E447" s="128">
        <v>2428</v>
      </c>
      <c r="F447" s="193">
        <v>525175</v>
      </c>
      <c r="G447" s="41">
        <v>100</v>
      </c>
      <c r="H447" s="50">
        <f t="shared" si="80"/>
        <v>525175</v>
      </c>
      <c r="I447" s="50">
        <f t="shared" si="72"/>
        <v>0</v>
      </c>
      <c r="J447" s="50">
        <f t="shared" si="77"/>
        <v>216.29942339373972</v>
      </c>
      <c r="K447" s="50">
        <f t="shared" si="78"/>
        <v>893.43217122307578</v>
      </c>
      <c r="L447" s="50">
        <f t="shared" si="79"/>
        <v>1592773.5620433129</v>
      </c>
      <c r="M447" s="50"/>
      <c r="N447" s="117">
        <f t="shared" si="71"/>
        <v>1592773.5620433129</v>
      </c>
      <c r="O447" s="33"/>
      <c r="Q447" s="120"/>
      <c r="R447" s="120"/>
    </row>
    <row r="448" spans="1:18" s="31" customFormat="1" x14ac:dyDescent="0.25">
      <c r="A448" s="35"/>
      <c r="B448" s="51" t="s">
        <v>307</v>
      </c>
      <c r="C448" s="35">
        <v>4</v>
      </c>
      <c r="D448" s="55">
        <v>21.852300000000003</v>
      </c>
      <c r="E448" s="128">
        <v>781</v>
      </c>
      <c r="F448" s="193">
        <v>101038</v>
      </c>
      <c r="G448" s="41">
        <v>100</v>
      </c>
      <c r="H448" s="50">
        <f t="shared" si="80"/>
        <v>101038</v>
      </c>
      <c r="I448" s="50">
        <f t="shared" si="72"/>
        <v>0</v>
      </c>
      <c r="J448" s="50">
        <f t="shared" si="77"/>
        <v>129.37003841229193</v>
      </c>
      <c r="K448" s="50">
        <f t="shared" si="78"/>
        <v>980.36155620452359</v>
      </c>
      <c r="L448" s="50">
        <f t="shared" si="79"/>
        <v>1358785.0833859264</v>
      </c>
      <c r="M448" s="50"/>
      <c r="N448" s="117">
        <f t="shared" si="71"/>
        <v>1358785.0833859264</v>
      </c>
      <c r="O448" s="33"/>
      <c r="Q448" s="120"/>
      <c r="R448" s="120"/>
    </row>
    <row r="449" spans="1:18" s="31" customFormat="1" x14ac:dyDescent="0.25">
      <c r="A449" s="35"/>
      <c r="B449" s="51" t="s">
        <v>308</v>
      </c>
      <c r="C449" s="35">
        <v>4</v>
      </c>
      <c r="D449" s="55">
        <v>22.801199999999998</v>
      </c>
      <c r="E449" s="128">
        <v>1248</v>
      </c>
      <c r="F449" s="193">
        <v>276364.90000000002</v>
      </c>
      <c r="G449" s="41">
        <v>100</v>
      </c>
      <c r="H449" s="50">
        <f t="shared" si="80"/>
        <v>276364.90000000002</v>
      </c>
      <c r="I449" s="50">
        <f t="shared" si="72"/>
        <v>0</v>
      </c>
      <c r="J449" s="50">
        <f t="shared" si="77"/>
        <v>221.44623397435899</v>
      </c>
      <c r="K449" s="50">
        <f t="shared" si="78"/>
        <v>888.28536064245657</v>
      </c>
      <c r="L449" s="50">
        <f t="shared" si="79"/>
        <v>1323567.2497279104</v>
      </c>
      <c r="M449" s="50"/>
      <c r="N449" s="117">
        <f t="shared" si="71"/>
        <v>1323567.2497279104</v>
      </c>
      <c r="O449" s="33"/>
      <c r="Q449" s="120"/>
      <c r="R449" s="120"/>
    </row>
    <row r="450" spans="1:18" s="31" customFormat="1" x14ac:dyDescent="0.25">
      <c r="A450" s="35"/>
      <c r="B450" s="51" t="s">
        <v>309</v>
      </c>
      <c r="C450" s="35">
        <v>4</v>
      </c>
      <c r="D450" s="55">
        <v>31.886900000000004</v>
      </c>
      <c r="E450" s="128">
        <v>3276</v>
      </c>
      <c r="F450" s="193">
        <v>683490.2</v>
      </c>
      <c r="G450" s="41">
        <v>100</v>
      </c>
      <c r="H450" s="50">
        <f t="shared" si="80"/>
        <v>683490.2</v>
      </c>
      <c r="I450" s="50">
        <f t="shared" si="72"/>
        <v>0</v>
      </c>
      <c r="J450" s="50">
        <f t="shared" si="77"/>
        <v>208.63559218559217</v>
      </c>
      <c r="K450" s="50">
        <f t="shared" si="78"/>
        <v>901.09600243122338</v>
      </c>
      <c r="L450" s="50">
        <f t="shared" si="79"/>
        <v>1676519.7695816257</v>
      </c>
      <c r="M450" s="50"/>
      <c r="N450" s="117">
        <f t="shared" ref="N450:N513" si="81">L450+M450</f>
        <v>1676519.7695816257</v>
      </c>
      <c r="O450" s="33"/>
      <c r="Q450" s="120"/>
      <c r="R450" s="120"/>
    </row>
    <row r="451" spans="1:18" s="31" customFormat="1" x14ac:dyDescent="0.25">
      <c r="A451" s="35"/>
      <c r="B451" s="51" t="s">
        <v>310</v>
      </c>
      <c r="C451" s="35">
        <v>4</v>
      </c>
      <c r="D451" s="55">
        <v>28.262299999999996</v>
      </c>
      <c r="E451" s="128">
        <v>1004</v>
      </c>
      <c r="F451" s="193">
        <v>610029.69999999995</v>
      </c>
      <c r="G451" s="41">
        <v>100</v>
      </c>
      <c r="H451" s="50">
        <f t="shared" si="80"/>
        <v>610029.69999999995</v>
      </c>
      <c r="I451" s="50">
        <f t="shared" si="72"/>
        <v>0</v>
      </c>
      <c r="J451" s="50">
        <f t="shared" si="77"/>
        <v>607.59930278884462</v>
      </c>
      <c r="K451" s="50">
        <f t="shared" si="78"/>
        <v>502.1322918279709</v>
      </c>
      <c r="L451" s="50">
        <f t="shared" si="79"/>
        <v>855331.60379185132</v>
      </c>
      <c r="M451" s="50"/>
      <c r="N451" s="117">
        <f t="shared" si="81"/>
        <v>855331.60379185132</v>
      </c>
      <c r="O451" s="33"/>
      <c r="Q451" s="120"/>
      <c r="R451" s="120"/>
    </row>
    <row r="452" spans="1:18" s="31" customFormat="1" x14ac:dyDescent="0.25">
      <c r="A452" s="35"/>
      <c r="B452" s="51" t="s">
        <v>311</v>
      </c>
      <c r="C452" s="35">
        <v>4</v>
      </c>
      <c r="D452" s="55">
        <v>58.896599999999999</v>
      </c>
      <c r="E452" s="128">
        <v>2216</v>
      </c>
      <c r="F452" s="193">
        <v>669735.5</v>
      </c>
      <c r="G452" s="41">
        <v>100</v>
      </c>
      <c r="H452" s="50">
        <f t="shared" si="80"/>
        <v>669735.5</v>
      </c>
      <c r="I452" s="50">
        <f t="shared" ref="I452:I515" si="82">F452-H452</f>
        <v>0</v>
      </c>
      <c r="J452" s="50">
        <f t="shared" si="77"/>
        <v>302.22721119133575</v>
      </c>
      <c r="K452" s="50">
        <f t="shared" si="78"/>
        <v>807.50438342547977</v>
      </c>
      <c r="L452" s="50">
        <f t="shared" si="79"/>
        <v>1519677.7434049316</v>
      </c>
      <c r="M452" s="50"/>
      <c r="N452" s="117">
        <f t="shared" si="81"/>
        <v>1519677.7434049316</v>
      </c>
      <c r="O452" s="33"/>
      <c r="Q452" s="120"/>
      <c r="R452" s="120"/>
    </row>
    <row r="453" spans="1:18" s="31" customFormat="1" x14ac:dyDescent="0.25">
      <c r="A453" s="35"/>
      <c r="B453" s="51" t="s">
        <v>312</v>
      </c>
      <c r="C453" s="35">
        <v>4</v>
      </c>
      <c r="D453" s="55">
        <v>18.635300000000001</v>
      </c>
      <c r="E453" s="128">
        <v>3897</v>
      </c>
      <c r="F453" s="193">
        <v>3447661.3</v>
      </c>
      <c r="G453" s="41">
        <v>100</v>
      </c>
      <c r="H453" s="50">
        <f t="shared" si="80"/>
        <v>3447661.3</v>
      </c>
      <c r="I453" s="50">
        <f t="shared" si="82"/>
        <v>0</v>
      </c>
      <c r="J453" s="50">
        <f t="shared" si="77"/>
        <v>884.6962535283551</v>
      </c>
      <c r="K453" s="50">
        <f t="shared" si="78"/>
        <v>225.03534108846043</v>
      </c>
      <c r="L453" s="50">
        <f t="shared" si="79"/>
        <v>918877.87474686629</v>
      </c>
      <c r="M453" s="50"/>
      <c r="N453" s="117">
        <f t="shared" si="81"/>
        <v>918877.87474686629</v>
      </c>
      <c r="O453" s="33"/>
      <c r="Q453" s="120"/>
      <c r="R453" s="120"/>
    </row>
    <row r="454" spans="1:18" s="31" customFormat="1" x14ac:dyDescent="0.25">
      <c r="A454" s="35"/>
      <c r="B454" s="51" t="s">
        <v>313</v>
      </c>
      <c r="C454" s="35">
        <v>4</v>
      </c>
      <c r="D454" s="55">
        <v>32.360300000000002</v>
      </c>
      <c r="E454" s="128">
        <v>1859</v>
      </c>
      <c r="F454" s="193">
        <v>789351.4</v>
      </c>
      <c r="G454" s="41">
        <v>100</v>
      </c>
      <c r="H454" s="50">
        <f t="shared" si="80"/>
        <v>789351.4</v>
      </c>
      <c r="I454" s="50">
        <f t="shared" si="82"/>
        <v>0</v>
      </c>
      <c r="J454" s="50">
        <f t="shared" si="77"/>
        <v>424.61075847229694</v>
      </c>
      <c r="K454" s="50">
        <f t="shared" si="78"/>
        <v>685.12083614451853</v>
      </c>
      <c r="L454" s="50">
        <f t="shared" si="79"/>
        <v>1214198.6886959474</v>
      </c>
      <c r="M454" s="50"/>
      <c r="N454" s="117">
        <f t="shared" si="81"/>
        <v>1214198.6886959474</v>
      </c>
      <c r="O454" s="33"/>
      <c r="Q454" s="120"/>
      <c r="R454" s="120"/>
    </row>
    <row r="455" spans="1:18" s="31" customFormat="1" x14ac:dyDescent="0.25">
      <c r="A455" s="35"/>
      <c r="B455" s="51" t="s">
        <v>314</v>
      </c>
      <c r="C455" s="35">
        <v>4</v>
      </c>
      <c r="D455" s="55">
        <v>50.483599999999996</v>
      </c>
      <c r="E455" s="128">
        <v>4310</v>
      </c>
      <c r="F455" s="193">
        <v>1053471</v>
      </c>
      <c r="G455" s="41">
        <v>100</v>
      </c>
      <c r="H455" s="50">
        <f t="shared" si="80"/>
        <v>1053471</v>
      </c>
      <c r="I455" s="50">
        <f t="shared" si="82"/>
        <v>0</v>
      </c>
      <c r="J455" s="50">
        <f t="shared" si="77"/>
        <v>244.42482598607887</v>
      </c>
      <c r="K455" s="50">
        <f t="shared" si="78"/>
        <v>865.30676863073666</v>
      </c>
      <c r="L455" s="50">
        <f t="shared" si="79"/>
        <v>1863790.4323986988</v>
      </c>
      <c r="M455" s="50"/>
      <c r="N455" s="117">
        <f t="shared" si="81"/>
        <v>1863790.4323986988</v>
      </c>
      <c r="O455" s="33"/>
      <c r="Q455" s="120"/>
      <c r="R455" s="120"/>
    </row>
    <row r="456" spans="1:18" s="31" customFormat="1" x14ac:dyDescent="0.25">
      <c r="A456" s="35"/>
      <c r="B456" s="51" t="s">
        <v>315</v>
      </c>
      <c r="C456" s="35">
        <v>4</v>
      </c>
      <c r="D456" s="55">
        <v>42.430799999999998</v>
      </c>
      <c r="E456" s="128">
        <v>3295</v>
      </c>
      <c r="F456" s="193">
        <v>693159.3</v>
      </c>
      <c r="G456" s="41">
        <v>100</v>
      </c>
      <c r="H456" s="50">
        <f t="shared" si="80"/>
        <v>693159.3</v>
      </c>
      <c r="I456" s="50">
        <f t="shared" si="82"/>
        <v>0</v>
      </c>
      <c r="J456" s="50">
        <f t="shared" si="77"/>
        <v>210.36701062215479</v>
      </c>
      <c r="K456" s="50">
        <f t="shared" si="78"/>
        <v>899.36458399466073</v>
      </c>
      <c r="L456" s="50">
        <f t="shared" si="79"/>
        <v>1720423.7588289431</v>
      </c>
      <c r="M456" s="50"/>
      <c r="N456" s="117">
        <f t="shared" si="81"/>
        <v>1720423.7588289431</v>
      </c>
      <c r="O456" s="33"/>
      <c r="Q456" s="120"/>
      <c r="R456" s="120"/>
    </row>
    <row r="457" spans="1:18" s="31" customFormat="1" x14ac:dyDescent="0.25">
      <c r="A457" s="35"/>
      <c r="B457" s="51" t="s">
        <v>316</v>
      </c>
      <c r="C457" s="35">
        <v>4</v>
      </c>
      <c r="D457" s="55">
        <v>22.826599999999999</v>
      </c>
      <c r="E457" s="128">
        <v>1475</v>
      </c>
      <c r="F457" s="193">
        <v>329556.5</v>
      </c>
      <c r="G457" s="41">
        <v>100</v>
      </c>
      <c r="H457" s="50">
        <f t="shared" si="80"/>
        <v>329556.5</v>
      </c>
      <c r="I457" s="50">
        <f t="shared" si="82"/>
        <v>0</v>
      </c>
      <c r="J457" s="50">
        <f t="shared" si="77"/>
        <v>223.42813559322033</v>
      </c>
      <c r="K457" s="50">
        <f t="shared" si="78"/>
        <v>886.30345902359522</v>
      </c>
      <c r="L457" s="50">
        <f t="shared" si="79"/>
        <v>1354999.2695082165</v>
      </c>
      <c r="M457" s="50"/>
      <c r="N457" s="117">
        <f t="shared" si="81"/>
        <v>1354999.2695082165</v>
      </c>
      <c r="O457" s="33"/>
      <c r="Q457" s="120"/>
      <c r="R457" s="120"/>
    </row>
    <row r="458" spans="1:18" s="31" customFormat="1" x14ac:dyDescent="0.25">
      <c r="A458" s="35"/>
      <c r="B458" s="51"/>
      <c r="C458" s="35"/>
      <c r="D458" s="55">
        <v>0</v>
      </c>
      <c r="E458" s="130"/>
      <c r="F458" s="32"/>
      <c r="G458" s="41"/>
      <c r="H458" s="42"/>
      <c r="I458" s="50"/>
      <c r="J458" s="50"/>
      <c r="K458" s="50"/>
      <c r="L458" s="50"/>
      <c r="M458" s="50"/>
      <c r="N458" s="117"/>
      <c r="O458" s="33"/>
      <c r="Q458" s="120"/>
      <c r="R458" s="120"/>
    </row>
    <row r="459" spans="1:18" s="31" customFormat="1" x14ac:dyDescent="0.25">
      <c r="A459" s="30" t="s">
        <v>317</v>
      </c>
      <c r="B459" s="43" t="s">
        <v>2</v>
      </c>
      <c r="C459" s="44"/>
      <c r="D459" s="3">
        <v>1108.1904</v>
      </c>
      <c r="E459" s="131">
        <f>E460</f>
        <v>77800</v>
      </c>
      <c r="F459" s="37"/>
      <c r="G459" s="41"/>
      <c r="H459" s="37">
        <f>H461</f>
        <v>7578875.25</v>
      </c>
      <c r="I459" s="37">
        <f>I461</f>
        <v>-7578875.25</v>
      </c>
      <c r="J459" s="50"/>
      <c r="K459" s="50"/>
      <c r="L459" s="50"/>
      <c r="M459" s="46">
        <f>M461</f>
        <v>52629910.737319291</v>
      </c>
      <c r="N459" s="115">
        <f t="shared" si="81"/>
        <v>52629910.737319291</v>
      </c>
      <c r="O459" s="33"/>
      <c r="Q459" s="120"/>
      <c r="R459" s="120"/>
    </row>
    <row r="460" spans="1:18" s="31" customFormat="1" x14ac:dyDescent="0.25">
      <c r="A460" s="30" t="s">
        <v>317</v>
      </c>
      <c r="B460" s="43" t="s">
        <v>3</v>
      </c>
      <c r="C460" s="44"/>
      <c r="D460" s="3">
        <v>1108.1904</v>
      </c>
      <c r="E460" s="131">
        <f>SUM(E462:E501)</f>
        <v>77800</v>
      </c>
      <c r="F460" s="37">
        <f>SUM(F462:F501)</f>
        <v>64723828.899999999</v>
      </c>
      <c r="G460" s="41"/>
      <c r="H460" s="37">
        <f>SUM(H462:H501)</f>
        <v>49566078.400000006</v>
      </c>
      <c r="I460" s="37">
        <f>SUM(I462:I501)</f>
        <v>15157750.5</v>
      </c>
      <c r="J460" s="50"/>
      <c r="K460" s="50"/>
      <c r="L460" s="37">
        <f>SUM(L462:L501)</f>
        <v>45536429.521930873</v>
      </c>
      <c r="M460" s="46"/>
      <c r="N460" s="115">
        <f t="shared" si="81"/>
        <v>45536429.521930873</v>
      </c>
      <c r="O460" s="33"/>
      <c r="Q460" s="120"/>
      <c r="R460" s="120"/>
    </row>
    <row r="461" spans="1:18" s="31" customFormat="1" x14ac:dyDescent="0.25">
      <c r="A461" s="35"/>
      <c r="B461" s="51" t="s">
        <v>26</v>
      </c>
      <c r="C461" s="35">
        <v>2</v>
      </c>
      <c r="D461" s="55">
        <v>0</v>
      </c>
      <c r="E461" s="132"/>
      <c r="F461" s="50"/>
      <c r="G461" s="41">
        <v>25</v>
      </c>
      <c r="H461" s="50">
        <f>F473*G461/100</f>
        <v>7578875.25</v>
      </c>
      <c r="I461" s="50">
        <f t="shared" si="82"/>
        <v>-7578875.25</v>
      </c>
      <c r="J461" s="50"/>
      <c r="K461" s="50"/>
      <c r="L461" s="50"/>
      <c r="M461" s="50">
        <f>($L$7*$L$8*E459/$L$10)+($L$7*$L$9*D459/$L$11)</f>
        <v>52629910.737319291</v>
      </c>
      <c r="N461" s="117">
        <f t="shared" si="81"/>
        <v>52629910.737319291</v>
      </c>
      <c r="O461" s="33"/>
      <c r="Q461" s="120"/>
      <c r="R461" s="120"/>
    </row>
    <row r="462" spans="1:18" s="31" customFormat="1" x14ac:dyDescent="0.25">
      <c r="A462" s="35"/>
      <c r="B462" s="51" t="s">
        <v>262</v>
      </c>
      <c r="C462" s="35">
        <v>4</v>
      </c>
      <c r="D462" s="55">
        <v>45.602799999999995</v>
      </c>
      <c r="E462" s="128">
        <v>1185</v>
      </c>
      <c r="F462" s="194">
        <v>326742</v>
      </c>
      <c r="G462" s="41">
        <v>100</v>
      </c>
      <c r="H462" s="50">
        <f>F462*G462/100</f>
        <v>326742</v>
      </c>
      <c r="I462" s="50">
        <f t="shared" si="82"/>
        <v>0</v>
      </c>
      <c r="J462" s="50">
        <f t="shared" ref="J462:J501" si="83">F462/E462</f>
        <v>275.73164556962024</v>
      </c>
      <c r="K462" s="50">
        <f t="shared" ref="K462:K501" si="84">$J$11*$J$19-J462</f>
        <v>833.99994904719529</v>
      </c>
      <c r="L462" s="50">
        <f t="shared" ref="L462:L501" si="85">IF(K462&gt;0,$J$7*$J$8*(K462/$K$19),0)+$J$7*$J$9*(E462/$E$19)+$J$7*$J$10*(D462/$D$19)</f>
        <v>1343604.5553598853</v>
      </c>
      <c r="M462" s="50"/>
      <c r="N462" s="117">
        <f t="shared" si="81"/>
        <v>1343604.5553598853</v>
      </c>
      <c r="O462" s="33"/>
      <c r="Q462" s="120"/>
      <c r="R462" s="120"/>
    </row>
    <row r="463" spans="1:18" s="31" customFormat="1" x14ac:dyDescent="0.25">
      <c r="A463" s="35"/>
      <c r="B463" s="51" t="s">
        <v>318</v>
      </c>
      <c r="C463" s="35">
        <v>4</v>
      </c>
      <c r="D463" s="55">
        <v>27.1677</v>
      </c>
      <c r="E463" s="128">
        <v>2024</v>
      </c>
      <c r="F463" s="194">
        <v>664469.69999999995</v>
      </c>
      <c r="G463" s="41">
        <v>100</v>
      </c>
      <c r="H463" s="50">
        <f t="shared" ref="H463:H501" si="86">F463*G463/100</f>
        <v>664469.69999999995</v>
      </c>
      <c r="I463" s="50">
        <f t="shared" si="82"/>
        <v>0</v>
      </c>
      <c r="J463" s="50">
        <f t="shared" si="83"/>
        <v>328.29530632411064</v>
      </c>
      <c r="K463" s="50">
        <f t="shared" si="84"/>
        <v>781.43628829270483</v>
      </c>
      <c r="L463" s="50">
        <f t="shared" si="85"/>
        <v>1330763.2965901755</v>
      </c>
      <c r="M463" s="50"/>
      <c r="N463" s="117">
        <f t="shared" si="81"/>
        <v>1330763.2965901755</v>
      </c>
      <c r="O463" s="33"/>
      <c r="Q463" s="120"/>
      <c r="R463" s="120"/>
    </row>
    <row r="464" spans="1:18" s="31" customFormat="1" x14ac:dyDescent="0.25">
      <c r="A464" s="35"/>
      <c r="B464" s="51" t="s">
        <v>787</v>
      </c>
      <c r="C464" s="35">
        <v>4</v>
      </c>
      <c r="D464" s="55">
        <v>26.518599999999999</v>
      </c>
      <c r="E464" s="128">
        <v>1749</v>
      </c>
      <c r="F464" s="194">
        <v>652598.9</v>
      </c>
      <c r="G464" s="41">
        <v>100</v>
      </c>
      <c r="H464" s="50">
        <f t="shared" si="86"/>
        <v>652598.9</v>
      </c>
      <c r="I464" s="50">
        <f t="shared" si="82"/>
        <v>0</v>
      </c>
      <c r="J464" s="50">
        <f t="shared" si="83"/>
        <v>373.12687249857061</v>
      </c>
      <c r="K464" s="50">
        <f t="shared" si="84"/>
        <v>736.60472211824492</v>
      </c>
      <c r="L464" s="50">
        <f t="shared" si="85"/>
        <v>1234576.9130970386</v>
      </c>
      <c r="M464" s="50"/>
      <c r="N464" s="117">
        <f t="shared" si="81"/>
        <v>1234576.9130970386</v>
      </c>
      <c r="O464" s="33"/>
      <c r="Q464" s="120"/>
      <c r="R464" s="120"/>
    </row>
    <row r="465" spans="1:18" s="31" customFormat="1" x14ac:dyDescent="0.25">
      <c r="A465" s="35"/>
      <c r="B465" s="51" t="s">
        <v>319</v>
      </c>
      <c r="C465" s="35">
        <v>4</v>
      </c>
      <c r="D465" s="55">
        <v>22.964099999999998</v>
      </c>
      <c r="E465" s="128">
        <v>893</v>
      </c>
      <c r="F465" s="194">
        <v>286749</v>
      </c>
      <c r="G465" s="41">
        <v>100</v>
      </c>
      <c r="H465" s="50">
        <f t="shared" si="86"/>
        <v>286749</v>
      </c>
      <c r="I465" s="50">
        <f t="shared" si="82"/>
        <v>0</v>
      </c>
      <c r="J465" s="50">
        <f t="shared" si="83"/>
        <v>321.10750279955209</v>
      </c>
      <c r="K465" s="50">
        <f t="shared" si="84"/>
        <v>788.62409181726343</v>
      </c>
      <c r="L465" s="50">
        <f t="shared" si="85"/>
        <v>1154320.5965827373</v>
      </c>
      <c r="M465" s="50"/>
      <c r="N465" s="117">
        <f t="shared" si="81"/>
        <v>1154320.5965827373</v>
      </c>
      <c r="O465" s="33"/>
      <c r="Q465" s="120"/>
      <c r="R465" s="120"/>
    </row>
    <row r="466" spans="1:18" s="31" customFormat="1" x14ac:dyDescent="0.25">
      <c r="A466" s="35"/>
      <c r="B466" s="51" t="s">
        <v>320</v>
      </c>
      <c r="C466" s="35">
        <v>4</v>
      </c>
      <c r="D466" s="55">
        <v>23.157800000000002</v>
      </c>
      <c r="E466" s="128">
        <v>1063</v>
      </c>
      <c r="F466" s="194">
        <v>655084.30000000005</v>
      </c>
      <c r="G466" s="41">
        <v>100</v>
      </c>
      <c r="H466" s="50">
        <f t="shared" si="86"/>
        <v>655084.30000000005</v>
      </c>
      <c r="I466" s="50">
        <f t="shared" si="82"/>
        <v>0</v>
      </c>
      <c r="J466" s="50">
        <f t="shared" si="83"/>
        <v>616.25992474129828</v>
      </c>
      <c r="K466" s="50">
        <f t="shared" si="84"/>
        <v>493.47166987551725</v>
      </c>
      <c r="L466" s="50">
        <f t="shared" si="85"/>
        <v>833012.13227295992</v>
      </c>
      <c r="M466" s="50"/>
      <c r="N466" s="117">
        <f t="shared" si="81"/>
        <v>833012.13227295992</v>
      </c>
      <c r="O466" s="33"/>
      <c r="Q466" s="120"/>
      <c r="R466" s="120"/>
    </row>
    <row r="467" spans="1:18" s="31" customFormat="1" x14ac:dyDescent="0.25">
      <c r="A467" s="35"/>
      <c r="B467" s="51" t="s">
        <v>321</v>
      </c>
      <c r="C467" s="35">
        <v>4</v>
      </c>
      <c r="D467" s="55">
        <v>52.364100000000001</v>
      </c>
      <c r="E467" s="128">
        <v>2919</v>
      </c>
      <c r="F467" s="194">
        <v>987205.6</v>
      </c>
      <c r="G467" s="41">
        <v>100</v>
      </c>
      <c r="H467" s="50">
        <f t="shared" si="86"/>
        <v>987205.6</v>
      </c>
      <c r="I467" s="50">
        <f t="shared" si="82"/>
        <v>0</v>
      </c>
      <c r="J467" s="50">
        <f t="shared" si="83"/>
        <v>338.19993148338472</v>
      </c>
      <c r="K467" s="50">
        <f t="shared" si="84"/>
        <v>771.53166313343081</v>
      </c>
      <c r="L467" s="50">
        <f t="shared" si="85"/>
        <v>1554873.7105014906</v>
      </c>
      <c r="M467" s="50"/>
      <c r="N467" s="117">
        <f t="shared" si="81"/>
        <v>1554873.7105014906</v>
      </c>
      <c r="O467" s="33"/>
      <c r="Q467" s="120"/>
      <c r="R467" s="120"/>
    </row>
    <row r="468" spans="1:18" s="31" customFormat="1" x14ac:dyDescent="0.25">
      <c r="A468" s="35"/>
      <c r="B468" s="51" t="s">
        <v>197</v>
      </c>
      <c r="C468" s="35">
        <v>4</v>
      </c>
      <c r="D468" s="55">
        <v>28.741099999999999</v>
      </c>
      <c r="E468" s="128">
        <v>1475</v>
      </c>
      <c r="F468" s="194">
        <v>370105.59999999998</v>
      </c>
      <c r="G468" s="41">
        <v>100</v>
      </c>
      <c r="H468" s="50">
        <f t="shared" si="86"/>
        <v>370105.59999999998</v>
      </c>
      <c r="I468" s="50">
        <f t="shared" si="82"/>
        <v>0</v>
      </c>
      <c r="J468" s="50">
        <f t="shared" si="83"/>
        <v>250.91905084745761</v>
      </c>
      <c r="K468" s="50">
        <f t="shared" si="84"/>
        <v>858.81254376935794</v>
      </c>
      <c r="L468" s="50">
        <f t="shared" si="85"/>
        <v>1346840.4235644939</v>
      </c>
      <c r="M468" s="50"/>
      <c r="N468" s="117">
        <f t="shared" si="81"/>
        <v>1346840.4235644939</v>
      </c>
      <c r="O468" s="33"/>
      <c r="Q468" s="120"/>
      <c r="R468" s="120"/>
    </row>
    <row r="469" spans="1:18" s="31" customFormat="1" x14ac:dyDescent="0.25">
      <c r="A469" s="35"/>
      <c r="B469" s="51" t="s">
        <v>322</v>
      </c>
      <c r="C469" s="35">
        <v>4</v>
      </c>
      <c r="D469" s="55">
        <v>30.527899999999999</v>
      </c>
      <c r="E469" s="128">
        <v>1928</v>
      </c>
      <c r="F469" s="194">
        <v>463574</v>
      </c>
      <c r="G469" s="41">
        <v>100</v>
      </c>
      <c r="H469" s="50">
        <f t="shared" si="86"/>
        <v>463574</v>
      </c>
      <c r="I469" s="50">
        <f t="shared" si="82"/>
        <v>0</v>
      </c>
      <c r="J469" s="50">
        <f t="shared" si="83"/>
        <v>240.44294605809128</v>
      </c>
      <c r="K469" s="50">
        <f t="shared" si="84"/>
        <v>869.28864855872428</v>
      </c>
      <c r="L469" s="50">
        <f t="shared" si="85"/>
        <v>1433647.9117400739</v>
      </c>
      <c r="M469" s="50"/>
      <c r="N469" s="117">
        <f t="shared" si="81"/>
        <v>1433647.9117400739</v>
      </c>
      <c r="O469" s="33"/>
      <c r="Q469" s="120"/>
      <c r="R469" s="120"/>
    </row>
    <row r="470" spans="1:18" s="31" customFormat="1" x14ac:dyDescent="0.25">
      <c r="A470" s="35"/>
      <c r="B470" s="51" t="s">
        <v>323</v>
      </c>
      <c r="C470" s="35">
        <v>4</v>
      </c>
      <c r="D470" s="55">
        <v>35.814700000000002</v>
      </c>
      <c r="E470" s="128">
        <v>2122</v>
      </c>
      <c r="F470" s="194">
        <v>1614712.4</v>
      </c>
      <c r="G470" s="41">
        <v>100</v>
      </c>
      <c r="H470" s="50">
        <f t="shared" si="86"/>
        <v>1614712.4</v>
      </c>
      <c r="I470" s="50">
        <f t="shared" si="82"/>
        <v>0</v>
      </c>
      <c r="J470" s="50">
        <f t="shared" si="83"/>
        <v>760.93892554194156</v>
      </c>
      <c r="K470" s="50">
        <f t="shared" si="84"/>
        <v>348.79266907487397</v>
      </c>
      <c r="L470" s="50">
        <f t="shared" si="85"/>
        <v>871564.72798085539</v>
      </c>
      <c r="M470" s="50"/>
      <c r="N470" s="117">
        <f t="shared" si="81"/>
        <v>871564.72798085539</v>
      </c>
      <c r="O470" s="33"/>
      <c r="Q470" s="120"/>
      <c r="R470" s="120"/>
    </row>
    <row r="471" spans="1:18" s="31" customFormat="1" x14ac:dyDescent="0.25">
      <c r="A471" s="35"/>
      <c r="B471" s="51" t="s">
        <v>324</v>
      </c>
      <c r="C471" s="35">
        <v>4</v>
      </c>
      <c r="D471" s="55">
        <v>50.043500000000009</v>
      </c>
      <c r="E471" s="128">
        <v>3059</v>
      </c>
      <c r="F471" s="194">
        <v>548746.4</v>
      </c>
      <c r="G471" s="41">
        <v>100</v>
      </c>
      <c r="H471" s="50">
        <f t="shared" si="86"/>
        <v>548746.4</v>
      </c>
      <c r="I471" s="50">
        <f t="shared" si="82"/>
        <v>0</v>
      </c>
      <c r="J471" s="50">
        <f t="shared" si="83"/>
        <v>179.38751225890815</v>
      </c>
      <c r="K471" s="50">
        <f t="shared" si="84"/>
        <v>930.34408235790738</v>
      </c>
      <c r="L471" s="50">
        <f t="shared" si="85"/>
        <v>1753018.3750730325</v>
      </c>
      <c r="M471" s="50"/>
      <c r="N471" s="117">
        <f t="shared" si="81"/>
        <v>1753018.3750730325</v>
      </c>
      <c r="O471" s="33"/>
      <c r="Q471" s="120"/>
      <c r="R471" s="120"/>
    </row>
    <row r="472" spans="1:18" s="31" customFormat="1" x14ac:dyDescent="0.25">
      <c r="A472" s="35"/>
      <c r="B472" s="51" t="s">
        <v>325</v>
      </c>
      <c r="C472" s="35">
        <v>4</v>
      </c>
      <c r="D472" s="55">
        <v>22.613199999999999</v>
      </c>
      <c r="E472" s="128">
        <v>1336</v>
      </c>
      <c r="F472" s="194">
        <v>640364.9</v>
      </c>
      <c r="G472" s="41">
        <v>100</v>
      </c>
      <c r="H472" s="50">
        <f t="shared" si="86"/>
        <v>640364.9</v>
      </c>
      <c r="I472" s="50">
        <f t="shared" si="82"/>
        <v>0</v>
      </c>
      <c r="J472" s="50">
        <f t="shared" si="83"/>
        <v>479.31504491017967</v>
      </c>
      <c r="K472" s="50">
        <f t="shared" si="84"/>
        <v>630.41654970663581</v>
      </c>
      <c r="L472" s="50">
        <f t="shared" si="85"/>
        <v>1032410.4388086165</v>
      </c>
      <c r="M472" s="50"/>
      <c r="N472" s="117">
        <f t="shared" si="81"/>
        <v>1032410.4388086165</v>
      </c>
      <c r="O472" s="33"/>
      <c r="Q472" s="120"/>
      <c r="R472" s="120"/>
    </row>
    <row r="473" spans="1:18" s="31" customFormat="1" x14ac:dyDescent="0.25">
      <c r="A473" s="35"/>
      <c r="B473" s="51" t="s">
        <v>869</v>
      </c>
      <c r="C473" s="35">
        <v>3</v>
      </c>
      <c r="D473" s="55">
        <v>15.1205</v>
      </c>
      <c r="E473" s="128">
        <v>12639</v>
      </c>
      <c r="F473" s="194">
        <v>30315501</v>
      </c>
      <c r="G473" s="41">
        <v>50</v>
      </c>
      <c r="H473" s="50">
        <f t="shared" si="86"/>
        <v>15157750.5</v>
      </c>
      <c r="I473" s="50">
        <f t="shared" si="82"/>
        <v>15157750.5</v>
      </c>
      <c r="J473" s="50">
        <f t="shared" si="83"/>
        <v>2398.5680037977686</v>
      </c>
      <c r="K473" s="50">
        <f t="shared" si="84"/>
        <v>-1288.8364091809531</v>
      </c>
      <c r="L473" s="50">
        <f t="shared" si="85"/>
        <v>1935991.8556756731</v>
      </c>
      <c r="M473" s="50"/>
      <c r="N473" s="117">
        <f t="shared" si="81"/>
        <v>1935991.8556756731</v>
      </c>
      <c r="O473" s="33"/>
      <c r="Q473" s="120"/>
      <c r="R473" s="120"/>
    </row>
    <row r="474" spans="1:18" s="31" customFormat="1" x14ac:dyDescent="0.25">
      <c r="A474" s="35"/>
      <c r="B474" s="51" t="s">
        <v>326</v>
      </c>
      <c r="C474" s="35">
        <v>4</v>
      </c>
      <c r="D474" s="55">
        <v>24.532899999999998</v>
      </c>
      <c r="E474" s="128">
        <v>1478</v>
      </c>
      <c r="F474" s="194">
        <v>299993</v>
      </c>
      <c r="G474" s="41">
        <v>100</v>
      </c>
      <c r="H474" s="50">
        <f t="shared" si="86"/>
        <v>299993</v>
      </c>
      <c r="I474" s="50">
        <f t="shared" si="82"/>
        <v>0</v>
      </c>
      <c r="J474" s="50">
        <f t="shared" si="83"/>
        <v>202.97225981055482</v>
      </c>
      <c r="K474" s="50">
        <f t="shared" si="84"/>
        <v>906.75933480626077</v>
      </c>
      <c r="L474" s="50">
        <f t="shared" si="85"/>
        <v>1386493.4285128035</v>
      </c>
      <c r="M474" s="50"/>
      <c r="N474" s="117">
        <f t="shared" si="81"/>
        <v>1386493.4285128035</v>
      </c>
      <c r="O474" s="33"/>
      <c r="Q474" s="120"/>
      <c r="R474" s="120"/>
    </row>
    <row r="475" spans="1:18" s="31" customFormat="1" x14ac:dyDescent="0.25">
      <c r="A475" s="35"/>
      <c r="B475" s="51" t="s">
        <v>327</v>
      </c>
      <c r="C475" s="35">
        <v>4</v>
      </c>
      <c r="D475" s="55">
        <v>34.783699999999996</v>
      </c>
      <c r="E475" s="128">
        <v>2121</v>
      </c>
      <c r="F475" s="194">
        <v>1012604.1</v>
      </c>
      <c r="G475" s="41">
        <v>100</v>
      </c>
      <c r="H475" s="50">
        <f t="shared" si="86"/>
        <v>1012604.1</v>
      </c>
      <c r="I475" s="50">
        <f t="shared" si="82"/>
        <v>0</v>
      </c>
      <c r="J475" s="50">
        <f t="shared" si="83"/>
        <v>477.4182461103253</v>
      </c>
      <c r="K475" s="50">
        <f t="shared" si="84"/>
        <v>632.31334850649023</v>
      </c>
      <c r="L475" s="50">
        <f t="shared" si="85"/>
        <v>1200821.3322222892</v>
      </c>
      <c r="M475" s="50"/>
      <c r="N475" s="117">
        <f t="shared" si="81"/>
        <v>1200821.3322222892</v>
      </c>
      <c r="O475" s="33"/>
      <c r="Q475" s="120"/>
      <c r="R475" s="120"/>
    </row>
    <row r="476" spans="1:18" s="31" customFormat="1" x14ac:dyDescent="0.25">
      <c r="A476" s="35"/>
      <c r="B476" s="51" t="s">
        <v>328</v>
      </c>
      <c r="C476" s="35">
        <v>4</v>
      </c>
      <c r="D476" s="55">
        <v>42.847299999999997</v>
      </c>
      <c r="E476" s="128">
        <v>3083</v>
      </c>
      <c r="F476" s="194">
        <v>2029305.1</v>
      </c>
      <c r="G476" s="41">
        <v>100</v>
      </c>
      <c r="H476" s="50">
        <f t="shared" si="86"/>
        <v>2029305.1</v>
      </c>
      <c r="I476" s="50">
        <f t="shared" si="82"/>
        <v>0</v>
      </c>
      <c r="J476" s="50">
        <f t="shared" si="83"/>
        <v>658.22416477457023</v>
      </c>
      <c r="K476" s="50">
        <f t="shared" si="84"/>
        <v>451.5074298422453</v>
      </c>
      <c r="L476" s="50">
        <f t="shared" si="85"/>
        <v>1163693.2116091016</v>
      </c>
      <c r="M476" s="50"/>
      <c r="N476" s="117">
        <f t="shared" si="81"/>
        <v>1163693.2116091016</v>
      </c>
      <c r="O476" s="33"/>
      <c r="Q476" s="120"/>
      <c r="R476" s="120"/>
    </row>
    <row r="477" spans="1:18" s="31" customFormat="1" x14ac:dyDescent="0.25">
      <c r="A477" s="35"/>
      <c r="B477" s="51" t="s">
        <v>329</v>
      </c>
      <c r="C477" s="35">
        <v>4</v>
      </c>
      <c r="D477" s="55">
        <v>27.030799999999999</v>
      </c>
      <c r="E477" s="128">
        <v>1667</v>
      </c>
      <c r="F477" s="194">
        <v>3274343.1</v>
      </c>
      <c r="G477" s="41">
        <v>100</v>
      </c>
      <c r="H477" s="50">
        <f t="shared" si="86"/>
        <v>3274343.1</v>
      </c>
      <c r="I477" s="50">
        <f t="shared" si="82"/>
        <v>0</v>
      </c>
      <c r="J477" s="50">
        <f t="shared" si="83"/>
        <v>1964.2130173965209</v>
      </c>
      <c r="K477" s="50">
        <f t="shared" si="84"/>
        <v>-854.48142277970533</v>
      </c>
      <c r="L477" s="50">
        <f t="shared" si="85"/>
        <v>357742.41949765553</v>
      </c>
      <c r="M477" s="50"/>
      <c r="N477" s="117">
        <f t="shared" si="81"/>
        <v>357742.41949765553</v>
      </c>
      <c r="O477" s="33"/>
      <c r="Q477" s="120"/>
      <c r="R477" s="120"/>
    </row>
    <row r="478" spans="1:18" s="31" customFormat="1" x14ac:dyDescent="0.25">
      <c r="A478" s="35"/>
      <c r="B478" s="51" t="s">
        <v>330</v>
      </c>
      <c r="C478" s="35">
        <v>4</v>
      </c>
      <c r="D478" s="55">
        <v>20.4026</v>
      </c>
      <c r="E478" s="128">
        <v>1339</v>
      </c>
      <c r="F478" s="194">
        <v>795139.3</v>
      </c>
      <c r="G478" s="41">
        <v>100</v>
      </c>
      <c r="H478" s="50">
        <f t="shared" si="86"/>
        <v>795139.3</v>
      </c>
      <c r="I478" s="50">
        <f t="shared" si="82"/>
        <v>0</v>
      </c>
      <c r="J478" s="50">
        <f t="shared" si="83"/>
        <v>593.8306945481703</v>
      </c>
      <c r="K478" s="50">
        <f t="shared" si="84"/>
        <v>515.90090006864523</v>
      </c>
      <c r="L478" s="50">
        <f t="shared" si="85"/>
        <v>889062.34050342313</v>
      </c>
      <c r="M478" s="50"/>
      <c r="N478" s="117">
        <f t="shared" si="81"/>
        <v>889062.34050342313</v>
      </c>
      <c r="O478" s="33"/>
      <c r="Q478" s="120"/>
      <c r="R478" s="120"/>
    </row>
    <row r="479" spans="1:18" s="31" customFormat="1" x14ac:dyDescent="0.25">
      <c r="A479" s="35"/>
      <c r="B479" s="51" t="s">
        <v>301</v>
      </c>
      <c r="C479" s="35">
        <v>4</v>
      </c>
      <c r="D479" s="55">
        <v>38.792499999999997</v>
      </c>
      <c r="E479" s="128">
        <v>1504</v>
      </c>
      <c r="F479" s="194">
        <v>320670.5</v>
      </c>
      <c r="G479" s="41">
        <v>100</v>
      </c>
      <c r="H479" s="50">
        <f t="shared" si="86"/>
        <v>320670.5</v>
      </c>
      <c r="I479" s="50">
        <f t="shared" si="82"/>
        <v>0</v>
      </c>
      <c r="J479" s="50">
        <f t="shared" si="83"/>
        <v>213.21176861702128</v>
      </c>
      <c r="K479" s="50">
        <f t="shared" si="84"/>
        <v>896.51982599979419</v>
      </c>
      <c r="L479" s="50">
        <f t="shared" si="85"/>
        <v>1436620.8588381894</v>
      </c>
      <c r="M479" s="50"/>
      <c r="N479" s="117">
        <f t="shared" si="81"/>
        <v>1436620.8588381894</v>
      </c>
      <c r="O479" s="33"/>
      <c r="Q479" s="120"/>
      <c r="R479" s="120"/>
    </row>
    <row r="480" spans="1:18" s="31" customFormat="1" x14ac:dyDescent="0.25">
      <c r="A480" s="35"/>
      <c r="B480" s="51" t="s">
        <v>331</v>
      </c>
      <c r="C480" s="35">
        <v>4</v>
      </c>
      <c r="D480" s="55">
        <v>27.402800000000003</v>
      </c>
      <c r="E480" s="128">
        <v>1457</v>
      </c>
      <c r="F480" s="194">
        <v>482424.3</v>
      </c>
      <c r="G480" s="41">
        <v>100</v>
      </c>
      <c r="H480" s="50">
        <f t="shared" si="86"/>
        <v>482424.3</v>
      </c>
      <c r="I480" s="50">
        <f t="shared" si="82"/>
        <v>0</v>
      </c>
      <c r="J480" s="50">
        <f t="shared" si="83"/>
        <v>331.10796156485929</v>
      </c>
      <c r="K480" s="50">
        <f t="shared" si="84"/>
        <v>778.62363305195618</v>
      </c>
      <c r="L480" s="50">
        <f t="shared" si="85"/>
        <v>1244338.6584578443</v>
      </c>
      <c r="M480" s="50"/>
      <c r="N480" s="117">
        <f t="shared" si="81"/>
        <v>1244338.6584578443</v>
      </c>
      <c r="O480" s="33"/>
      <c r="Q480" s="120"/>
      <c r="R480" s="120"/>
    </row>
    <row r="481" spans="1:18" s="31" customFormat="1" x14ac:dyDescent="0.25">
      <c r="A481" s="35"/>
      <c r="B481" s="51" t="s">
        <v>332</v>
      </c>
      <c r="C481" s="35">
        <v>4</v>
      </c>
      <c r="D481" s="55">
        <v>19.755499999999998</v>
      </c>
      <c r="E481" s="128">
        <v>1611</v>
      </c>
      <c r="F481" s="194">
        <v>3139837.7</v>
      </c>
      <c r="G481" s="41">
        <v>100</v>
      </c>
      <c r="H481" s="50">
        <f t="shared" si="86"/>
        <v>3139837.7</v>
      </c>
      <c r="I481" s="50">
        <f t="shared" si="82"/>
        <v>0</v>
      </c>
      <c r="J481" s="50">
        <f t="shared" si="83"/>
        <v>1948.9991930477966</v>
      </c>
      <c r="K481" s="50">
        <f t="shared" si="84"/>
        <v>-839.26759843098102</v>
      </c>
      <c r="L481" s="50">
        <f t="shared" si="85"/>
        <v>319682.97849603946</v>
      </c>
      <c r="M481" s="50"/>
      <c r="N481" s="117">
        <f t="shared" si="81"/>
        <v>319682.97849603946</v>
      </c>
      <c r="O481" s="33"/>
      <c r="Q481" s="120"/>
      <c r="R481" s="120"/>
    </row>
    <row r="482" spans="1:18" s="31" customFormat="1" x14ac:dyDescent="0.25">
      <c r="A482" s="35"/>
      <c r="B482" s="51" t="s">
        <v>333</v>
      </c>
      <c r="C482" s="35">
        <v>4</v>
      </c>
      <c r="D482" s="55">
        <v>31.557099999999998</v>
      </c>
      <c r="E482" s="128">
        <v>823</v>
      </c>
      <c r="F482" s="194">
        <v>223400.3</v>
      </c>
      <c r="G482" s="41">
        <v>100</v>
      </c>
      <c r="H482" s="50">
        <f t="shared" si="86"/>
        <v>223400.3</v>
      </c>
      <c r="I482" s="50">
        <f t="shared" si="82"/>
        <v>0</v>
      </c>
      <c r="J482" s="50">
        <f t="shared" si="83"/>
        <v>271.44629404617251</v>
      </c>
      <c r="K482" s="50">
        <f t="shared" si="84"/>
        <v>838.28530057064302</v>
      </c>
      <c r="L482" s="50">
        <f t="shared" si="85"/>
        <v>1237522.5340513871</v>
      </c>
      <c r="M482" s="50"/>
      <c r="N482" s="117">
        <f t="shared" si="81"/>
        <v>1237522.5340513871</v>
      </c>
      <c r="O482" s="33"/>
      <c r="Q482" s="120"/>
      <c r="R482" s="120"/>
    </row>
    <row r="483" spans="1:18" s="31" customFormat="1" x14ac:dyDescent="0.25">
      <c r="A483" s="35"/>
      <c r="B483" s="51" t="s">
        <v>334</v>
      </c>
      <c r="C483" s="35">
        <v>4</v>
      </c>
      <c r="D483" s="55">
        <v>3.6592000000000002</v>
      </c>
      <c r="E483" s="128">
        <v>1814</v>
      </c>
      <c r="F483" s="194">
        <v>2668864.2999999998</v>
      </c>
      <c r="G483" s="41">
        <v>100</v>
      </c>
      <c r="H483" s="50">
        <f t="shared" si="86"/>
        <v>2668864.2999999998</v>
      </c>
      <c r="I483" s="50">
        <f t="shared" si="82"/>
        <v>0</v>
      </c>
      <c r="J483" s="50">
        <f t="shared" si="83"/>
        <v>1471.2592613009922</v>
      </c>
      <c r="K483" s="50">
        <f t="shared" si="84"/>
        <v>-361.52766668417667</v>
      </c>
      <c r="L483" s="50">
        <f t="shared" si="85"/>
        <v>283951.43544376094</v>
      </c>
      <c r="M483" s="50"/>
      <c r="N483" s="117">
        <f t="shared" si="81"/>
        <v>283951.43544376094</v>
      </c>
      <c r="O483" s="33"/>
      <c r="Q483" s="120"/>
      <c r="R483" s="120"/>
    </row>
    <row r="484" spans="1:18" s="31" customFormat="1" x14ac:dyDescent="0.25">
      <c r="A484" s="35"/>
      <c r="B484" s="51" t="s">
        <v>335</v>
      </c>
      <c r="C484" s="35">
        <v>4</v>
      </c>
      <c r="D484" s="55">
        <v>3.3653</v>
      </c>
      <c r="E484" s="128">
        <v>1892</v>
      </c>
      <c r="F484" s="194">
        <v>1088708.8999999999</v>
      </c>
      <c r="G484" s="41">
        <v>100</v>
      </c>
      <c r="H484" s="50">
        <f t="shared" si="86"/>
        <v>1088708.8999999999</v>
      </c>
      <c r="I484" s="50">
        <f t="shared" si="82"/>
        <v>0</v>
      </c>
      <c r="J484" s="50">
        <f t="shared" si="83"/>
        <v>575.4275369978858</v>
      </c>
      <c r="K484" s="50">
        <f t="shared" si="84"/>
        <v>534.30405761892973</v>
      </c>
      <c r="L484" s="50">
        <f t="shared" si="85"/>
        <v>923036.41459430906</v>
      </c>
      <c r="M484" s="50"/>
      <c r="N484" s="117">
        <f t="shared" si="81"/>
        <v>923036.41459430906</v>
      </c>
      <c r="O484" s="33"/>
      <c r="Q484" s="120"/>
      <c r="R484" s="120"/>
    </row>
    <row r="485" spans="1:18" s="31" customFormat="1" x14ac:dyDescent="0.25">
      <c r="A485" s="35"/>
      <c r="B485" s="51" t="s">
        <v>336</v>
      </c>
      <c r="C485" s="35">
        <v>4</v>
      </c>
      <c r="D485" s="55">
        <v>13.880999999999998</v>
      </c>
      <c r="E485" s="128">
        <v>957</v>
      </c>
      <c r="F485" s="194">
        <v>253519.9</v>
      </c>
      <c r="G485" s="41">
        <v>100</v>
      </c>
      <c r="H485" s="50">
        <f t="shared" si="86"/>
        <v>253519.9</v>
      </c>
      <c r="I485" s="50">
        <f t="shared" si="82"/>
        <v>0</v>
      </c>
      <c r="J485" s="50">
        <f t="shared" si="83"/>
        <v>264.91107628004181</v>
      </c>
      <c r="K485" s="50">
        <f t="shared" si="84"/>
        <v>844.82051833677372</v>
      </c>
      <c r="L485" s="50">
        <f t="shared" si="85"/>
        <v>1192788.2171523178</v>
      </c>
      <c r="M485" s="50"/>
      <c r="N485" s="117">
        <f t="shared" si="81"/>
        <v>1192788.2171523178</v>
      </c>
      <c r="O485" s="33"/>
      <c r="Q485" s="120"/>
      <c r="R485" s="120"/>
    </row>
    <row r="486" spans="1:18" s="31" customFormat="1" x14ac:dyDescent="0.25">
      <c r="A486" s="35"/>
      <c r="B486" s="51" t="s">
        <v>337</v>
      </c>
      <c r="C486" s="35">
        <v>4</v>
      </c>
      <c r="D486" s="55">
        <v>30.09</v>
      </c>
      <c r="E486" s="128">
        <v>949</v>
      </c>
      <c r="F486" s="194">
        <v>374940.2</v>
      </c>
      <c r="G486" s="41">
        <v>100</v>
      </c>
      <c r="H486" s="50">
        <f t="shared" si="86"/>
        <v>374940.2</v>
      </c>
      <c r="I486" s="50">
        <f t="shared" si="82"/>
        <v>0</v>
      </c>
      <c r="J486" s="50">
        <f t="shared" si="83"/>
        <v>395.08977871443625</v>
      </c>
      <c r="K486" s="50">
        <f t="shared" si="84"/>
        <v>714.64181590237922</v>
      </c>
      <c r="L486" s="50">
        <f t="shared" si="85"/>
        <v>1104713.3147300067</v>
      </c>
      <c r="M486" s="50"/>
      <c r="N486" s="117">
        <f t="shared" si="81"/>
        <v>1104713.3147300067</v>
      </c>
      <c r="O486" s="33"/>
      <c r="Q486" s="120"/>
      <c r="R486" s="120"/>
    </row>
    <row r="487" spans="1:18" s="31" customFormat="1" x14ac:dyDescent="0.25">
      <c r="A487" s="35"/>
      <c r="B487" s="51" t="s">
        <v>338</v>
      </c>
      <c r="C487" s="35">
        <v>4</v>
      </c>
      <c r="D487" s="55">
        <v>55.488399999999999</v>
      </c>
      <c r="E487" s="128">
        <v>2778</v>
      </c>
      <c r="F487" s="194">
        <v>597251</v>
      </c>
      <c r="G487" s="41">
        <v>100</v>
      </c>
      <c r="H487" s="50">
        <f t="shared" si="86"/>
        <v>597251</v>
      </c>
      <c r="I487" s="50">
        <f t="shared" si="82"/>
        <v>0</v>
      </c>
      <c r="J487" s="50">
        <f t="shared" si="83"/>
        <v>214.99316054715624</v>
      </c>
      <c r="K487" s="50">
        <f t="shared" si="84"/>
        <v>894.73843406965932</v>
      </c>
      <c r="L487" s="50">
        <f t="shared" si="85"/>
        <v>1691722.6577790105</v>
      </c>
      <c r="M487" s="50"/>
      <c r="N487" s="117">
        <f t="shared" si="81"/>
        <v>1691722.6577790105</v>
      </c>
      <c r="O487" s="33"/>
      <c r="Q487" s="120"/>
      <c r="R487" s="120"/>
    </row>
    <row r="488" spans="1:18" s="31" customFormat="1" x14ac:dyDescent="0.25">
      <c r="A488" s="35"/>
      <c r="B488" s="51" t="s">
        <v>339</v>
      </c>
      <c r="C488" s="35">
        <v>4</v>
      </c>
      <c r="D488" s="55">
        <v>30.717099999999999</v>
      </c>
      <c r="E488" s="128">
        <v>1749</v>
      </c>
      <c r="F488" s="194">
        <v>1850221.8</v>
      </c>
      <c r="G488" s="41">
        <v>100</v>
      </c>
      <c r="H488" s="50">
        <f t="shared" si="86"/>
        <v>1850221.8</v>
      </c>
      <c r="I488" s="50">
        <f t="shared" si="82"/>
        <v>0</v>
      </c>
      <c r="J488" s="50">
        <f t="shared" si="83"/>
        <v>1057.8740994854202</v>
      </c>
      <c r="K488" s="50">
        <f t="shared" si="84"/>
        <v>51.857495131395353</v>
      </c>
      <c r="L488" s="50">
        <f t="shared" si="85"/>
        <v>445999.63584503811</v>
      </c>
      <c r="M488" s="50"/>
      <c r="N488" s="117">
        <f t="shared" si="81"/>
        <v>445999.63584503811</v>
      </c>
      <c r="O488" s="33"/>
      <c r="Q488" s="120"/>
      <c r="R488" s="120"/>
    </row>
    <row r="489" spans="1:18" s="31" customFormat="1" x14ac:dyDescent="0.25">
      <c r="A489" s="35"/>
      <c r="B489" s="51" t="s">
        <v>340</v>
      </c>
      <c r="C489" s="35">
        <v>4</v>
      </c>
      <c r="D489" s="55">
        <v>26.287699999999997</v>
      </c>
      <c r="E489" s="128">
        <v>1562</v>
      </c>
      <c r="F489" s="194">
        <v>823318.2</v>
      </c>
      <c r="G489" s="41">
        <v>100</v>
      </c>
      <c r="H489" s="50">
        <f t="shared" si="86"/>
        <v>823318.2</v>
      </c>
      <c r="I489" s="50">
        <f t="shared" si="82"/>
        <v>0</v>
      </c>
      <c r="J489" s="50">
        <f t="shared" si="83"/>
        <v>527.09231754161328</v>
      </c>
      <c r="K489" s="50">
        <f t="shared" si="84"/>
        <v>582.63927707520224</v>
      </c>
      <c r="L489" s="50">
        <f t="shared" si="85"/>
        <v>1024730.9281237694</v>
      </c>
      <c r="M489" s="50"/>
      <c r="N489" s="117">
        <f t="shared" si="81"/>
        <v>1024730.9281237694</v>
      </c>
      <c r="O489" s="33"/>
      <c r="Q489" s="120"/>
      <c r="R489" s="120"/>
    </row>
    <row r="490" spans="1:18" s="31" customFormat="1" x14ac:dyDescent="0.25">
      <c r="A490" s="35"/>
      <c r="B490" s="51" t="s">
        <v>341</v>
      </c>
      <c r="C490" s="35">
        <v>4</v>
      </c>
      <c r="D490" s="55">
        <v>25.453600000000002</v>
      </c>
      <c r="E490" s="128">
        <v>1271</v>
      </c>
      <c r="F490" s="194">
        <v>385165.4</v>
      </c>
      <c r="G490" s="41">
        <v>100</v>
      </c>
      <c r="H490" s="50">
        <f t="shared" si="86"/>
        <v>385165.4</v>
      </c>
      <c r="I490" s="50">
        <f t="shared" si="82"/>
        <v>0</v>
      </c>
      <c r="J490" s="50">
        <f t="shared" si="83"/>
        <v>303.04122738001575</v>
      </c>
      <c r="K490" s="50">
        <f t="shared" si="84"/>
        <v>806.69036723679983</v>
      </c>
      <c r="L490" s="50">
        <f t="shared" si="85"/>
        <v>1241812.2892077076</v>
      </c>
      <c r="M490" s="50"/>
      <c r="N490" s="117">
        <f t="shared" si="81"/>
        <v>1241812.2892077076</v>
      </c>
      <c r="O490" s="33"/>
      <c r="Q490" s="120"/>
      <c r="R490" s="120"/>
    </row>
    <row r="491" spans="1:18" s="31" customFormat="1" x14ac:dyDescent="0.25">
      <c r="A491" s="35"/>
      <c r="B491" s="51" t="s">
        <v>342</v>
      </c>
      <c r="C491" s="35">
        <v>4</v>
      </c>
      <c r="D491" s="55">
        <v>29.825800000000001</v>
      </c>
      <c r="E491" s="128">
        <v>2092</v>
      </c>
      <c r="F491" s="194">
        <v>705779.1</v>
      </c>
      <c r="G491" s="41">
        <v>100</v>
      </c>
      <c r="H491" s="50">
        <f t="shared" si="86"/>
        <v>705779.1</v>
      </c>
      <c r="I491" s="50">
        <f t="shared" si="82"/>
        <v>0</v>
      </c>
      <c r="J491" s="50">
        <f t="shared" si="83"/>
        <v>337.37050669216057</v>
      </c>
      <c r="K491" s="50">
        <f t="shared" si="84"/>
        <v>772.36108792465495</v>
      </c>
      <c r="L491" s="50">
        <f t="shared" si="85"/>
        <v>1341039.1538417395</v>
      </c>
      <c r="M491" s="50"/>
      <c r="N491" s="117">
        <f t="shared" si="81"/>
        <v>1341039.1538417395</v>
      </c>
      <c r="O491" s="33"/>
      <c r="Q491" s="120"/>
      <c r="R491" s="120"/>
    </row>
    <row r="492" spans="1:18" s="31" customFormat="1" x14ac:dyDescent="0.25">
      <c r="A492" s="35"/>
      <c r="B492" s="51" t="s">
        <v>788</v>
      </c>
      <c r="C492" s="35">
        <v>4</v>
      </c>
      <c r="D492" s="55">
        <v>33.023499999999999</v>
      </c>
      <c r="E492" s="128">
        <v>2525</v>
      </c>
      <c r="F492" s="194">
        <v>1026438.2</v>
      </c>
      <c r="G492" s="41">
        <v>100</v>
      </c>
      <c r="H492" s="50">
        <f t="shared" si="86"/>
        <v>1026438.2</v>
      </c>
      <c r="I492" s="50">
        <f t="shared" si="82"/>
        <v>0</v>
      </c>
      <c r="J492" s="50">
        <f t="shared" si="83"/>
        <v>406.51017821782176</v>
      </c>
      <c r="K492" s="50">
        <f t="shared" si="84"/>
        <v>703.22141639899382</v>
      </c>
      <c r="L492" s="50">
        <f t="shared" si="85"/>
        <v>1336966.804997415</v>
      </c>
      <c r="M492" s="50"/>
      <c r="N492" s="117">
        <f t="shared" si="81"/>
        <v>1336966.804997415</v>
      </c>
      <c r="O492" s="33"/>
      <c r="Q492" s="120"/>
      <c r="R492" s="120"/>
    </row>
    <row r="493" spans="1:18" s="31" customFormat="1" x14ac:dyDescent="0.25">
      <c r="A493" s="35"/>
      <c r="B493" s="51" t="s">
        <v>343</v>
      </c>
      <c r="C493" s="35">
        <v>4</v>
      </c>
      <c r="D493" s="55">
        <v>30.994699999999998</v>
      </c>
      <c r="E493" s="128">
        <v>1126</v>
      </c>
      <c r="F493" s="194">
        <v>429141.9</v>
      </c>
      <c r="G493" s="41">
        <v>100</v>
      </c>
      <c r="H493" s="50">
        <f t="shared" si="86"/>
        <v>429141.9</v>
      </c>
      <c r="I493" s="50">
        <f t="shared" si="82"/>
        <v>0</v>
      </c>
      <c r="J493" s="50">
        <f t="shared" si="83"/>
        <v>381.1206927175844</v>
      </c>
      <c r="K493" s="50">
        <f t="shared" si="84"/>
        <v>728.61090189923107</v>
      </c>
      <c r="L493" s="50">
        <f t="shared" si="85"/>
        <v>1151097.157534051</v>
      </c>
      <c r="M493" s="50"/>
      <c r="N493" s="117">
        <f t="shared" si="81"/>
        <v>1151097.157534051</v>
      </c>
      <c r="O493" s="33"/>
      <c r="Q493" s="120"/>
      <c r="R493" s="120"/>
    </row>
    <row r="494" spans="1:18" s="31" customFormat="1" x14ac:dyDescent="0.25">
      <c r="A494" s="35"/>
      <c r="B494" s="51" t="s">
        <v>344</v>
      </c>
      <c r="C494" s="35">
        <v>4</v>
      </c>
      <c r="D494" s="55">
        <v>35.313499999999998</v>
      </c>
      <c r="E494" s="128">
        <v>2270</v>
      </c>
      <c r="F494" s="194">
        <v>775154.1</v>
      </c>
      <c r="G494" s="41">
        <v>100</v>
      </c>
      <c r="H494" s="50">
        <f t="shared" si="86"/>
        <v>775154.1</v>
      </c>
      <c r="I494" s="50">
        <f t="shared" si="82"/>
        <v>0</v>
      </c>
      <c r="J494" s="50">
        <f t="shared" si="83"/>
        <v>341.47757709251101</v>
      </c>
      <c r="K494" s="50">
        <f t="shared" si="84"/>
        <v>768.25401752430457</v>
      </c>
      <c r="L494" s="50">
        <f t="shared" si="85"/>
        <v>1385045.1108669562</v>
      </c>
      <c r="M494" s="50"/>
      <c r="N494" s="117">
        <f t="shared" si="81"/>
        <v>1385045.1108669562</v>
      </c>
      <c r="O494" s="33"/>
      <c r="Q494" s="120"/>
      <c r="R494" s="120"/>
    </row>
    <row r="495" spans="1:18" s="31" customFormat="1" x14ac:dyDescent="0.25">
      <c r="A495" s="35"/>
      <c r="B495" s="51" t="s">
        <v>143</v>
      </c>
      <c r="C495" s="35">
        <v>4</v>
      </c>
      <c r="D495" s="55">
        <v>21.177500000000002</v>
      </c>
      <c r="E495" s="128">
        <v>1068</v>
      </c>
      <c r="F495" s="194">
        <v>299436.90000000002</v>
      </c>
      <c r="G495" s="41">
        <v>100</v>
      </c>
      <c r="H495" s="50">
        <f t="shared" si="86"/>
        <v>299436.90000000002</v>
      </c>
      <c r="I495" s="50">
        <f t="shared" si="82"/>
        <v>0</v>
      </c>
      <c r="J495" s="50">
        <f t="shared" si="83"/>
        <v>280.37162921348317</v>
      </c>
      <c r="K495" s="50">
        <f t="shared" si="84"/>
        <v>829.35996540333235</v>
      </c>
      <c r="L495" s="50">
        <f t="shared" si="85"/>
        <v>1220897.3468521221</v>
      </c>
      <c r="M495" s="50"/>
      <c r="N495" s="117">
        <f t="shared" si="81"/>
        <v>1220897.3468521221</v>
      </c>
      <c r="O495" s="33"/>
      <c r="Q495" s="120"/>
      <c r="R495" s="120"/>
    </row>
    <row r="496" spans="1:18" s="31" customFormat="1" x14ac:dyDescent="0.25">
      <c r="A496" s="35"/>
      <c r="B496" s="51" t="s">
        <v>789</v>
      </c>
      <c r="C496" s="35">
        <v>4</v>
      </c>
      <c r="D496" s="55">
        <v>3.9474999999999998</v>
      </c>
      <c r="E496" s="128">
        <v>891</v>
      </c>
      <c r="F496" s="194">
        <v>861518.1</v>
      </c>
      <c r="G496" s="41">
        <v>100</v>
      </c>
      <c r="H496" s="50">
        <f t="shared" si="86"/>
        <v>861518.1</v>
      </c>
      <c r="I496" s="50">
        <f t="shared" si="82"/>
        <v>0</v>
      </c>
      <c r="J496" s="50">
        <f t="shared" si="83"/>
        <v>966.91144781144783</v>
      </c>
      <c r="K496" s="50">
        <f t="shared" si="84"/>
        <v>142.8201468053677</v>
      </c>
      <c r="L496" s="50">
        <f t="shared" si="85"/>
        <v>316323.18318686803</v>
      </c>
      <c r="M496" s="50"/>
      <c r="N496" s="117">
        <f t="shared" si="81"/>
        <v>316323.18318686803</v>
      </c>
      <c r="O496" s="33"/>
      <c r="Q496" s="120"/>
      <c r="R496" s="120"/>
    </row>
    <row r="497" spans="1:18" s="31" customFormat="1" x14ac:dyDescent="0.25">
      <c r="A497" s="35"/>
      <c r="B497" s="51" t="s">
        <v>345</v>
      </c>
      <c r="C497" s="35">
        <v>4</v>
      </c>
      <c r="D497" s="55">
        <v>27.792899999999999</v>
      </c>
      <c r="E497" s="128">
        <v>1156</v>
      </c>
      <c r="F497" s="194">
        <v>340871.2</v>
      </c>
      <c r="G497" s="41">
        <v>100</v>
      </c>
      <c r="H497" s="50">
        <f t="shared" si="86"/>
        <v>340871.2</v>
      </c>
      <c r="I497" s="50">
        <f t="shared" si="82"/>
        <v>0</v>
      </c>
      <c r="J497" s="50">
        <f t="shared" si="83"/>
        <v>294.87128027681661</v>
      </c>
      <c r="K497" s="50">
        <f t="shared" si="84"/>
        <v>814.86031433999892</v>
      </c>
      <c r="L497" s="50">
        <f t="shared" si="85"/>
        <v>1243941.0059749165</v>
      </c>
      <c r="M497" s="50"/>
      <c r="N497" s="117">
        <f t="shared" si="81"/>
        <v>1243941.0059749165</v>
      </c>
      <c r="O497" s="33"/>
      <c r="Q497" s="120"/>
      <c r="R497" s="120"/>
    </row>
    <row r="498" spans="1:18" s="31" customFormat="1" x14ac:dyDescent="0.25">
      <c r="A498" s="35"/>
      <c r="B498" s="51" t="s">
        <v>790</v>
      </c>
      <c r="C498" s="35">
        <v>4</v>
      </c>
      <c r="D498" s="55">
        <v>28.8416</v>
      </c>
      <c r="E498" s="128">
        <v>2885</v>
      </c>
      <c r="F498" s="194">
        <v>2194134.5</v>
      </c>
      <c r="G498" s="41">
        <v>100</v>
      </c>
      <c r="H498" s="50">
        <f t="shared" si="86"/>
        <v>2194134.5</v>
      </c>
      <c r="I498" s="50">
        <f t="shared" si="82"/>
        <v>0</v>
      </c>
      <c r="J498" s="50">
        <f t="shared" si="83"/>
        <v>760.5318890814558</v>
      </c>
      <c r="K498" s="50">
        <f t="shared" si="84"/>
        <v>349.19970553535973</v>
      </c>
      <c r="L498" s="50">
        <f t="shared" si="85"/>
        <v>956664.0732811006</v>
      </c>
      <c r="M498" s="50"/>
      <c r="N498" s="117">
        <f t="shared" si="81"/>
        <v>956664.0732811006</v>
      </c>
      <c r="O498" s="33"/>
      <c r="Q498" s="120"/>
      <c r="R498" s="120"/>
    </row>
    <row r="499" spans="1:18" s="31" customFormat="1" x14ac:dyDescent="0.25">
      <c r="A499" s="35"/>
      <c r="B499" s="51" t="s">
        <v>791</v>
      </c>
      <c r="C499" s="35">
        <v>4</v>
      </c>
      <c r="D499" s="55">
        <v>24.596599999999999</v>
      </c>
      <c r="E499" s="128">
        <v>951</v>
      </c>
      <c r="F499" s="194">
        <v>211938</v>
      </c>
      <c r="G499" s="41">
        <v>100</v>
      </c>
      <c r="H499" s="50">
        <f t="shared" si="86"/>
        <v>211938</v>
      </c>
      <c r="I499" s="50">
        <f t="shared" si="82"/>
        <v>0</v>
      </c>
      <c r="J499" s="50">
        <f t="shared" si="83"/>
        <v>222.85804416403786</v>
      </c>
      <c r="K499" s="50">
        <f t="shared" si="84"/>
        <v>886.87355045277764</v>
      </c>
      <c r="L499" s="50">
        <f t="shared" si="85"/>
        <v>1285208.9746589803</v>
      </c>
      <c r="M499" s="50"/>
      <c r="N499" s="117">
        <f t="shared" si="81"/>
        <v>1285208.9746589803</v>
      </c>
      <c r="O499" s="33"/>
      <c r="Q499" s="120"/>
      <c r="R499" s="120"/>
    </row>
    <row r="500" spans="1:18" s="31" customFormat="1" x14ac:dyDescent="0.25">
      <c r="A500" s="35"/>
      <c r="B500" s="51" t="s">
        <v>346</v>
      </c>
      <c r="C500" s="35">
        <v>4</v>
      </c>
      <c r="D500" s="55">
        <v>21.978000000000002</v>
      </c>
      <c r="E500" s="128">
        <v>1606</v>
      </c>
      <c r="F500" s="194">
        <v>415024</v>
      </c>
      <c r="G500" s="41">
        <v>100</v>
      </c>
      <c r="H500" s="50">
        <f t="shared" si="86"/>
        <v>415024</v>
      </c>
      <c r="I500" s="50">
        <f t="shared" si="82"/>
        <v>0</v>
      </c>
      <c r="J500" s="50">
        <f t="shared" si="83"/>
        <v>258.42092154420919</v>
      </c>
      <c r="K500" s="50">
        <f t="shared" si="84"/>
        <v>851.31067307260628</v>
      </c>
      <c r="L500" s="50">
        <f t="shared" si="85"/>
        <v>1329777.2623710029</v>
      </c>
      <c r="M500" s="50"/>
      <c r="N500" s="117">
        <f t="shared" si="81"/>
        <v>1329777.2623710029</v>
      </c>
      <c r="O500" s="33"/>
      <c r="Q500" s="120"/>
      <c r="R500" s="120"/>
    </row>
    <row r="501" spans="1:18" s="31" customFormat="1" x14ac:dyDescent="0.25">
      <c r="A501" s="35"/>
      <c r="B501" s="51" t="s">
        <v>347</v>
      </c>
      <c r="C501" s="35">
        <v>4</v>
      </c>
      <c r="D501" s="55">
        <v>14.0153</v>
      </c>
      <c r="E501" s="128">
        <v>783</v>
      </c>
      <c r="F501" s="194">
        <v>318832</v>
      </c>
      <c r="G501" s="41">
        <v>100</v>
      </c>
      <c r="H501" s="50">
        <f t="shared" si="86"/>
        <v>318832</v>
      </c>
      <c r="I501" s="50">
        <f t="shared" si="82"/>
        <v>0</v>
      </c>
      <c r="J501" s="50">
        <f t="shared" si="83"/>
        <v>407.19284802043421</v>
      </c>
      <c r="K501" s="50">
        <f t="shared" si="84"/>
        <v>702.53874659638132</v>
      </c>
      <c r="L501" s="50">
        <f t="shared" si="85"/>
        <v>1000111.8560540311</v>
      </c>
      <c r="M501" s="50"/>
      <c r="N501" s="117">
        <f t="shared" si="81"/>
        <v>1000111.8560540311</v>
      </c>
      <c r="O501" s="33"/>
      <c r="Q501" s="120"/>
      <c r="R501" s="120"/>
    </row>
    <row r="502" spans="1:18" s="31" customFormat="1" x14ac:dyDescent="0.25">
      <c r="A502" s="35"/>
      <c r="B502" s="4"/>
      <c r="C502" s="4"/>
      <c r="D502" s="55">
        <v>0</v>
      </c>
      <c r="E502" s="130"/>
      <c r="F502" s="32"/>
      <c r="G502" s="41"/>
      <c r="H502" s="42"/>
      <c r="I502" s="50"/>
      <c r="J502" s="50"/>
      <c r="K502" s="50"/>
      <c r="L502" s="50"/>
      <c r="M502" s="50"/>
      <c r="N502" s="117"/>
      <c r="O502" s="33"/>
      <c r="Q502" s="120"/>
      <c r="R502" s="120"/>
    </row>
    <row r="503" spans="1:18" s="31" customFormat="1" x14ac:dyDescent="0.25">
      <c r="A503" s="30" t="s">
        <v>348</v>
      </c>
      <c r="B503" s="43" t="s">
        <v>2</v>
      </c>
      <c r="C503" s="44"/>
      <c r="D503" s="3">
        <v>754.17770000000007</v>
      </c>
      <c r="E503" s="131">
        <f>E504</f>
        <v>52763</v>
      </c>
      <c r="F503" s="37"/>
      <c r="G503" s="41"/>
      <c r="H503" s="37">
        <f>H505</f>
        <v>4687478.9000000004</v>
      </c>
      <c r="I503" s="37">
        <f>I505</f>
        <v>-4687478.9000000004</v>
      </c>
      <c r="J503" s="50"/>
      <c r="K503" s="50"/>
      <c r="L503" s="50"/>
      <c r="M503" s="46">
        <f>M505</f>
        <v>35746188.488360338</v>
      </c>
      <c r="N503" s="115">
        <f t="shared" si="81"/>
        <v>35746188.488360338</v>
      </c>
      <c r="O503" s="33"/>
      <c r="Q503" s="120"/>
      <c r="R503" s="120"/>
    </row>
    <row r="504" spans="1:18" s="31" customFormat="1" x14ac:dyDescent="0.25">
      <c r="A504" s="30" t="s">
        <v>348</v>
      </c>
      <c r="B504" s="43" t="s">
        <v>3</v>
      </c>
      <c r="C504" s="44"/>
      <c r="D504" s="3">
        <v>754.17770000000007</v>
      </c>
      <c r="E504" s="131">
        <f>SUM(E506:E524)</f>
        <v>52763</v>
      </c>
      <c r="F504" s="37">
        <f>SUM(F506:F524)</f>
        <v>34932856.000000007</v>
      </c>
      <c r="G504" s="41"/>
      <c r="H504" s="37">
        <f>SUM(H506:H524)</f>
        <v>25557898.199999999</v>
      </c>
      <c r="I504" s="37">
        <f>SUM(I506:I524)</f>
        <v>9374957.8000000007</v>
      </c>
      <c r="J504" s="50"/>
      <c r="K504" s="50"/>
      <c r="L504" s="37">
        <f>SUM(L506:L524)</f>
        <v>26731750.827222895</v>
      </c>
      <c r="M504" s="50"/>
      <c r="N504" s="115">
        <f t="shared" si="81"/>
        <v>26731750.827222895</v>
      </c>
      <c r="O504" s="33"/>
      <c r="Q504" s="120"/>
      <c r="R504" s="120"/>
    </row>
    <row r="505" spans="1:18" s="31" customFormat="1" x14ac:dyDescent="0.25">
      <c r="A505" s="35"/>
      <c r="B505" s="51" t="s">
        <v>26</v>
      </c>
      <c r="C505" s="35">
        <v>2</v>
      </c>
      <c r="D505" s="55">
        <v>0</v>
      </c>
      <c r="E505" s="134"/>
      <c r="F505" s="50"/>
      <c r="G505" s="41">
        <v>25</v>
      </c>
      <c r="H505" s="50">
        <f>F516*G505/100</f>
        <v>4687478.9000000004</v>
      </c>
      <c r="I505" s="50">
        <f t="shared" si="82"/>
        <v>-4687478.9000000004</v>
      </c>
      <c r="J505" s="50"/>
      <c r="K505" s="50"/>
      <c r="L505" s="50"/>
      <c r="M505" s="50">
        <f>($L$7*$L$8*E503/$L$10)+($L$7*$L$9*D503/$L$11)</f>
        <v>35746188.488360338</v>
      </c>
      <c r="N505" s="117">
        <f t="shared" si="81"/>
        <v>35746188.488360338</v>
      </c>
      <c r="O505" s="33"/>
      <c r="Q505" s="120"/>
      <c r="R505" s="120"/>
    </row>
    <row r="506" spans="1:18" s="31" customFormat="1" x14ac:dyDescent="0.25">
      <c r="A506" s="35"/>
      <c r="B506" s="51" t="s">
        <v>349</v>
      </c>
      <c r="C506" s="35">
        <v>4</v>
      </c>
      <c r="D506" s="55">
        <v>77.823599999999999</v>
      </c>
      <c r="E506" s="128">
        <v>4904</v>
      </c>
      <c r="F506" s="195">
        <v>2217751.2000000002</v>
      </c>
      <c r="G506" s="41">
        <v>100</v>
      </c>
      <c r="H506" s="50">
        <f>F506*G506/100</f>
        <v>2217751.2000000002</v>
      </c>
      <c r="I506" s="50">
        <f t="shared" si="82"/>
        <v>0</v>
      </c>
      <c r="J506" s="50">
        <f t="shared" ref="J506:J524" si="87">F506/E506</f>
        <v>452.23311582381734</v>
      </c>
      <c r="K506" s="50">
        <f t="shared" ref="K506:K524" si="88">$J$11*$J$19-J506</f>
        <v>657.49847879299818</v>
      </c>
      <c r="L506" s="50">
        <f t="shared" ref="L506:L524" si="89">IF(K506&gt;0,$J$7*$J$8*(K506/$K$19),0)+$J$7*$J$9*(E506/$E$19)+$J$7*$J$10*(D506/$D$19)</f>
        <v>1819159.625759474</v>
      </c>
      <c r="M506" s="50"/>
      <c r="N506" s="117">
        <f t="shared" si="81"/>
        <v>1819159.625759474</v>
      </c>
      <c r="O506" s="33"/>
      <c r="Q506" s="120"/>
      <c r="R506" s="120"/>
    </row>
    <row r="507" spans="1:18" s="31" customFormat="1" x14ac:dyDescent="0.25">
      <c r="A507" s="35"/>
      <c r="B507" s="51" t="s">
        <v>350</v>
      </c>
      <c r="C507" s="35">
        <v>4</v>
      </c>
      <c r="D507" s="55">
        <v>26.140100000000004</v>
      </c>
      <c r="E507" s="128">
        <v>1502</v>
      </c>
      <c r="F507" s="195">
        <v>488087.3</v>
      </c>
      <c r="G507" s="41">
        <v>100</v>
      </c>
      <c r="H507" s="50">
        <f t="shared" ref="H507:H524" si="90">F507*G507/100</f>
        <v>488087.3</v>
      </c>
      <c r="I507" s="50">
        <f t="shared" si="82"/>
        <v>0</v>
      </c>
      <c r="J507" s="50">
        <f t="shared" si="87"/>
        <v>324.95825565912116</v>
      </c>
      <c r="K507" s="50">
        <f t="shared" si="88"/>
        <v>784.77333895769436</v>
      </c>
      <c r="L507" s="50">
        <f t="shared" si="89"/>
        <v>1253083.4418650102</v>
      </c>
      <c r="M507" s="50"/>
      <c r="N507" s="117">
        <f t="shared" si="81"/>
        <v>1253083.4418650102</v>
      </c>
      <c r="O507" s="33"/>
      <c r="Q507" s="120"/>
      <c r="R507" s="120"/>
    </row>
    <row r="508" spans="1:18" s="31" customFormat="1" x14ac:dyDescent="0.25">
      <c r="A508" s="35"/>
      <c r="B508" s="51" t="s">
        <v>351</v>
      </c>
      <c r="C508" s="35">
        <v>4</v>
      </c>
      <c r="D508" s="55">
        <v>36.946100000000001</v>
      </c>
      <c r="E508" s="128">
        <v>1802</v>
      </c>
      <c r="F508" s="195">
        <v>635984.30000000005</v>
      </c>
      <c r="G508" s="41">
        <v>100</v>
      </c>
      <c r="H508" s="50">
        <f t="shared" si="90"/>
        <v>635984.30000000005</v>
      </c>
      <c r="I508" s="50">
        <f t="shared" si="82"/>
        <v>0</v>
      </c>
      <c r="J508" s="50">
        <f t="shared" si="87"/>
        <v>352.93246392896782</v>
      </c>
      <c r="K508" s="50">
        <f t="shared" si="88"/>
        <v>756.79913068784776</v>
      </c>
      <c r="L508" s="50">
        <f t="shared" si="89"/>
        <v>1308846.7973701993</v>
      </c>
      <c r="M508" s="50"/>
      <c r="N508" s="117">
        <f t="shared" si="81"/>
        <v>1308846.7973701993</v>
      </c>
      <c r="O508" s="33"/>
      <c r="Q508" s="120"/>
      <c r="R508" s="120"/>
    </row>
    <row r="509" spans="1:18" s="31" customFormat="1" x14ac:dyDescent="0.25">
      <c r="A509" s="35"/>
      <c r="B509" s="51" t="s">
        <v>352</v>
      </c>
      <c r="C509" s="35">
        <v>4</v>
      </c>
      <c r="D509" s="55">
        <v>50.619700000000009</v>
      </c>
      <c r="E509" s="128">
        <v>3107</v>
      </c>
      <c r="F509" s="195">
        <v>1233802.7</v>
      </c>
      <c r="G509" s="41">
        <v>100</v>
      </c>
      <c r="H509" s="50">
        <f t="shared" si="90"/>
        <v>1233802.7</v>
      </c>
      <c r="I509" s="50">
        <f t="shared" si="82"/>
        <v>0</v>
      </c>
      <c r="J509" s="50">
        <f t="shared" si="87"/>
        <v>397.10418410041842</v>
      </c>
      <c r="K509" s="50">
        <f t="shared" si="88"/>
        <v>712.62741051639705</v>
      </c>
      <c r="L509" s="50">
        <f t="shared" si="89"/>
        <v>1506303.2023603139</v>
      </c>
      <c r="M509" s="50"/>
      <c r="N509" s="117">
        <f t="shared" si="81"/>
        <v>1506303.2023603139</v>
      </c>
      <c r="O509" s="33"/>
      <c r="Q509" s="120"/>
      <c r="R509" s="120"/>
    </row>
    <row r="510" spans="1:18" s="31" customFormat="1" x14ac:dyDescent="0.25">
      <c r="A510" s="35"/>
      <c r="B510" s="51" t="s">
        <v>353</v>
      </c>
      <c r="C510" s="35">
        <v>4</v>
      </c>
      <c r="D510" s="55">
        <v>35.986699999999999</v>
      </c>
      <c r="E510" s="128">
        <v>2276</v>
      </c>
      <c r="F510" s="195">
        <v>1509895.3</v>
      </c>
      <c r="G510" s="41">
        <v>100</v>
      </c>
      <c r="H510" s="50">
        <f t="shared" si="90"/>
        <v>1509895.3</v>
      </c>
      <c r="I510" s="50">
        <f t="shared" si="82"/>
        <v>0</v>
      </c>
      <c r="J510" s="50">
        <f t="shared" si="87"/>
        <v>663.39863796133568</v>
      </c>
      <c r="K510" s="50">
        <f t="shared" si="88"/>
        <v>446.33295665547985</v>
      </c>
      <c r="L510" s="50">
        <f t="shared" si="89"/>
        <v>1009880.4257848472</v>
      </c>
      <c r="M510" s="50"/>
      <c r="N510" s="117">
        <f t="shared" si="81"/>
        <v>1009880.4257848472</v>
      </c>
      <c r="O510" s="33"/>
      <c r="Q510" s="120"/>
      <c r="R510" s="120"/>
    </row>
    <row r="511" spans="1:18" s="31" customFormat="1" x14ac:dyDescent="0.25">
      <c r="A511" s="35"/>
      <c r="B511" s="51" t="s">
        <v>354</v>
      </c>
      <c r="C511" s="35">
        <v>4</v>
      </c>
      <c r="D511" s="55">
        <v>52.303999999999995</v>
      </c>
      <c r="E511" s="128">
        <v>2559</v>
      </c>
      <c r="F511" s="195">
        <v>783404.6</v>
      </c>
      <c r="G511" s="41">
        <v>100</v>
      </c>
      <c r="H511" s="50">
        <f t="shared" si="90"/>
        <v>783404.6</v>
      </c>
      <c r="I511" s="50">
        <f t="shared" si="82"/>
        <v>0</v>
      </c>
      <c r="J511" s="50">
        <f t="shared" si="87"/>
        <v>306.13700664321999</v>
      </c>
      <c r="K511" s="50">
        <f t="shared" si="88"/>
        <v>803.59458797359548</v>
      </c>
      <c r="L511" s="50">
        <f t="shared" si="89"/>
        <v>1538974.7614684764</v>
      </c>
      <c r="M511" s="50"/>
      <c r="N511" s="117">
        <f t="shared" si="81"/>
        <v>1538974.7614684764</v>
      </c>
      <c r="O511" s="33"/>
      <c r="Q511" s="120"/>
      <c r="R511" s="120"/>
    </row>
    <row r="512" spans="1:18" s="31" customFormat="1" x14ac:dyDescent="0.25">
      <c r="A512" s="35"/>
      <c r="B512" s="51" t="s">
        <v>355</v>
      </c>
      <c r="C512" s="35">
        <v>4</v>
      </c>
      <c r="D512" s="55">
        <v>49.512799999999999</v>
      </c>
      <c r="E512" s="128">
        <v>2950</v>
      </c>
      <c r="F512" s="195">
        <v>962805.8</v>
      </c>
      <c r="G512" s="41">
        <v>100</v>
      </c>
      <c r="H512" s="50">
        <f t="shared" si="90"/>
        <v>962805.8</v>
      </c>
      <c r="I512" s="50">
        <f t="shared" si="82"/>
        <v>0</v>
      </c>
      <c r="J512" s="50">
        <f t="shared" si="87"/>
        <v>326.37484745762714</v>
      </c>
      <c r="K512" s="50">
        <f t="shared" si="88"/>
        <v>783.35674715918844</v>
      </c>
      <c r="L512" s="50">
        <f t="shared" si="89"/>
        <v>1561723.515878716</v>
      </c>
      <c r="M512" s="50"/>
      <c r="N512" s="117">
        <f t="shared" si="81"/>
        <v>1561723.515878716</v>
      </c>
      <c r="O512" s="33"/>
      <c r="Q512" s="120"/>
      <c r="R512" s="120"/>
    </row>
    <row r="513" spans="1:18" s="31" customFormat="1" x14ac:dyDescent="0.25">
      <c r="A513" s="35"/>
      <c r="B513" s="51" t="s">
        <v>356</v>
      </c>
      <c r="C513" s="35">
        <v>4</v>
      </c>
      <c r="D513" s="55">
        <v>29.011799999999997</v>
      </c>
      <c r="E513" s="128">
        <v>1748</v>
      </c>
      <c r="F513" s="195">
        <v>633135.80000000005</v>
      </c>
      <c r="G513" s="41">
        <v>100</v>
      </c>
      <c r="H513" s="50">
        <f t="shared" si="90"/>
        <v>633135.80000000005</v>
      </c>
      <c r="I513" s="50">
        <f t="shared" si="82"/>
        <v>0</v>
      </c>
      <c r="J513" s="50">
        <f t="shared" si="87"/>
        <v>362.20583524027461</v>
      </c>
      <c r="K513" s="50">
        <f t="shared" si="88"/>
        <v>747.52575937654092</v>
      </c>
      <c r="L513" s="50">
        <f t="shared" si="89"/>
        <v>1257476.5788269455</v>
      </c>
      <c r="M513" s="50"/>
      <c r="N513" s="117">
        <f t="shared" si="81"/>
        <v>1257476.5788269455</v>
      </c>
      <c r="O513" s="33"/>
      <c r="Q513" s="120"/>
      <c r="R513" s="120"/>
    </row>
    <row r="514" spans="1:18" s="31" customFormat="1" x14ac:dyDescent="0.25">
      <c r="A514" s="35"/>
      <c r="B514" s="51" t="s">
        <v>357</v>
      </c>
      <c r="C514" s="35">
        <v>4</v>
      </c>
      <c r="D514" s="55">
        <v>18.760599999999997</v>
      </c>
      <c r="E514" s="128">
        <v>712</v>
      </c>
      <c r="F514" s="195">
        <v>285035.40000000002</v>
      </c>
      <c r="G514" s="41">
        <v>100</v>
      </c>
      <c r="H514" s="50">
        <f t="shared" si="90"/>
        <v>285035.40000000002</v>
      </c>
      <c r="I514" s="50">
        <f t="shared" si="82"/>
        <v>0</v>
      </c>
      <c r="J514" s="50">
        <f t="shared" si="87"/>
        <v>400.33061797752811</v>
      </c>
      <c r="K514" s="50">
        <f t="shared" si="88"/>
        <v>709.40097663928736</v>
      </c>
      <c r="L514" s="50">
        <f t="shared" si="89"/>
        <v>1017066.6360485835</v>
      </c>
      <c r="M514" s="50"/>
      <c r="N514" s="117">
        <f t="shared" ref="N514:N577" si="91">L514+M514</f>
        <v>1017066.6360485835</v>
      </c>
      <c r="O514" s="33"/>
      <c r="Q514" s="120"/>
      <c r="R514" s="120"/>
    </row>
    <row r="515" spans="1:18" s="31" customFormat="1" x14ac:dyDescent="0.25">
      <c r="A515" s="35"/>
      <c r="B515" s="51" t="s">
        <v>358</v>
      </c>
      <c r="C515" s="35">
        <v>4</v>
      </c>
      <c r="D515" s="55">
        <v>35.272599999999997</v>
      </c>
      <c r="E515" s="128">
        <v>2890</v>
      </c>
      <c r="F515" s="195">
        <v>821627.2</v>
      </c>
      <c r="G515" s="41">
        <v>100</v>
      </c>
      <c r="H515" s="50">
        <f t="shared" si="90"/>
        <v>821627.2</v>
      </c>
      <c r="I515" s="50">
        <f t="shared" si="82"/>
        <v>0</v>
      </c>
      <c r="J515" s="50">
        <f t="shared" si="87"/>
        <v>284.30006920415224</v>
      </c>
      <c r="K515" s="50">
        <f t="shared" si="88"/>
        <v>825.43152541266329</v>
      </c>
      <c r="L515" s="50">
        <f t="shared" si="89"/>
        <v>1544094.6861937046</v>
      </c>
      <c r="M515" s="50"/>
      <c r="N515" s="117">
        <f t="shared" si="91"/>
        <v>1544094.6861937046</v>
      </c>
      <c r="O515" s="33"/>
      <c r="Q515" s="120"/>
      <c r="R515" s="120"/>
    </row>
    <row r="516" spans="1:18" s="31" customFormat="1" x14ac:dyDescent="0.25">
      <c r="A516" s="35"/>
      <c r="B516" s="51" t="s">
        <v>859</v>
      </c>
      <c r="C516" s="35">
        <v>3</v>
      </c>
      <c r="D516" s="55">
        <v>31.216999999999999</v>
      </c>
      <c r="E516" s="128">
        <v>9764</v>
      </c>
      <c r="F516" s="195">
        <v>18749915.600000001</v>
      </c>
      <c r="G516" s="41">
        <v>50</v>
      </c>
      <c r="H516" s="50">
        <f t="shared" si="90"/>
        <v>9374957.8000000007</v>
      </c>
      <c r="I516" s="50">
        <f t="shared" ref="I516:I579" si="92">F516-H516</f>
        <v>9374957.8000000007</v>
      </c>
      <c r="J516" s="50">
        <f t="shared" si="87"/>
        <v>1920.3108971732897</v>
      </c>
      <c r="K516" s="50">
        <f t="shared" si="88"/>
        <v>-810.5793025564742</v>
      </c>
      <c r="L516" s="50">
        <f t="shared" si="89"/>
        <v>1575511.8333705883</v>
      </c>
      <c r="M516" s="50"/>
      <c r="N516" s="117">
        <f t="shared" si="91"/>
        <v>1575511.8333705883</v>
      </c>
      <c r="O516" s="33"/>
      <c r="Q516" s="120"/>
      <c r="R516" s="120"/>
    </row>
    <row r="517" spans="1:18" s="31" customFormat="1" x14ac:dyDescent="0.25">
      <c r="A517" s="35"/>
      <c r="B517" s="51" t="s">
        <v>792</v>
      </c>
      <c r="C517" s="35">
        <v>4</v>
      </c>
      <c r="D517" s="55">
        <v>42.3553</v>
      </c>
      <c r="E517" s="128">
        <v>3383</v>
      </c>
      <c r="F517" s="195">
        <v>1366265.4</v>
      </c>
      <c r="G517" s="41">
        <v>100</v>
      </c>
      <c r="H517" s="50">
        <f t="shared" si="90"/>
        <v>1366265.4</v>
      </c>
      <c r="I517" s="50">
        <f t="shared" si="92"/>
        <v>0</v>
      </c>
      <c r="J517" s="50">
        <f t="shared" si="87"/>
        <v>403.86207508128876</v>
      </c>
      <c r="K517" s="50">
        <f t="shared" si="88"/>
        <v>705.86951953552671</v>
      </c>
      <c r="L517" s="50">
        <f t="shared" si="89"/>
        <v>1505476.2989367079</v>
      </c>
      <c r="M517" s="50"/>
      <c r="N517" s="117">
        <f t="shared" si="91"/>
        <v>1505476.2989367079</v>
      </c>
      <c r="O517" s="33"/>
      <c r="Q517" s="120"/>
      <c r="R517" s="120"/>
    </row>
    <row r="518" spans="1:18" s="31" customFormat="1" x14ac:dyDescent="0.25">
      <c r="A518" s="35"/>
      <c r="B518" s="51" t="s">
        <v>359</v>
      </c>
      <c r="C518" s="35">
        <v>4</v>
      </c>
      <c r="D518" s="55">
        <v>58.2791</v>
      </c>
      <c r="E518" s="128">
        <v>2367</v>
      </c>
      <c r="F518" s="195">
        <v>918227.9</v>
      </c>
      <c r="G518" s="41">
        <v>100</v>
      </c>
      <c r="H518" s="50">
        <f t="shared" si="90"/>
        <v>918227.9</v>
      </c>
      <c r="I518" s="50">
        <f t="shared" si="92"/>
        <v>0</v>
      </c>
      <c r="J518" s="50">
        <f t="shared" si="87"/>
        <v>387.92898183354458</v>
      </c>
      <c r="K518" s="50">
        <f t="shared" si="88"/>
        <v>721.80261278327089</v>
      </c>
      <c r="L518" s="50">
        <f t="shared" si="89"/>
        <v>1438696.8144655274</v>
      </c>
      <c r="M518" s="50"/>
      <c r="N518" s="117">
        <f t="shared" si="91"/>
        <v>1438696.8144655274</v>
      </c>
      <c r="O518" s="33"/>
      <c r="Q518" s="120"/>
      <c r="R518" s="120"/>
    </row>
    <row r="519" spans="1:18" s="31" customFormat="1" x14ac:dyDescent="0.25">
      <c r="A519" s="35"/>
      <c r="B519" s="51" t="s">
        <v>360</v>
      </c>
      <c r="C519" s="35">
        <v>4</v>
      </c>
      <c r="D519" s="55">
        <v>21.251799999999999</v>
      </c>
      <c r="E519" s="128">
        <v>1515</v>
      </c>
      <c r="F519" s="195">
        <v>361446.5</v>
      </c>
      <c r="G519" s="41">
        <v>100</v>
      </c>
      <c r="H519" s="50">
        <f t="shared" si="90"/>
        <v>361446.5</v>
      </c>
      <c r="I519" s="50">
        <f t="shared" si="92"/>
        <v>0</v>
      </c>
      <c r="J519" s="50">
        <f t="shared" si="87"/>
        <v>238.57854785478548</v>
      </c>
      <c r="K519" s="50">
        <f t="shared" si="88"/>
        <v>871.15304676203004</v>
      </c>
      <c r="L519" s="50">
        <f t="shared" si="89"/>
        <v>1336662.1028682883</v>
      </c>
      <c r="M519" s="50"/>
      <c r="N519" s="117">
        <f t="shared" si="91"/>
        <v>1336662.1028682883</v>
      </c>
      <c r="O519" s="33"/>
      <c r="Q519" s="120"/>
      <c r="R519" s="120"/>
    </row>
    <row r="520" spans="1:18" s="31" customFormat="1" x14ac:dyDescent="0.25">
      <c r="A520" s="35"/>
      <c r="B520" s="51" t="s">
        <v>361</v>
      </c>
      <c r="C520" s="35">
        <v>4</v>
      </c>
      <c r="D520" s="55">
        <v>24.685799999999997</v>
      </c>
      <c r="E520" s="128">
        <v>1604</v>
      </c>
      <c r="F520" s="195">
        <v>634270.6</v>
      </c>
      <c r="G520" s="41">
        <v>100</v>
      </c>
      <c r="H520" s="50">
        <f t="shared" si="90"/>
        <v>634270.6</v>
      </c>
      <c r="I520" s="50">
        <f t="shared" si="92"/>
        <v>0</v>
      </c>
      <c r="J520" s="50">
        <f t="shared" si="87"/>
        <v>395.43054862842894</v>
      </c>
      <c r="K520" s="50">
        <f t="shared" si="88"/>
        <v>714.30104598838659</v>
      </c>
      <c r="L520" s="50">
        <f t="shared" si="89"/>
        <v>1179334.8536556929</v>
      </c>
      <c r="M520" s="50"/>
      <c r="N520" s="117">
        <f t="shared" si="91"/>
        <v>1179334.8536556929</v>
      </c>
      <c r="O520" s="33"/>
      <c r="Q520" s="120"/>
      <c r="R520" s="120"/>
    </row>
    <row r="521" spans="1:18" s="31" customFormat="1" x14ac:dyDescent="0.25">
      <c r="A521" s="35"/>
      <c r="B521" s="51" t="s">
        <v>362</v>
      </c>
      <c r="C521" s="35">
        <v>4</v>
      </c>
      <c r="D521" s="55">
        <v>25.828000000000003</v>
      </c>
      <c r="E521" s="128">
        <v>2005</v>
      </c>
      <c r="F521" s="195">
        <v>620538.6</v>
      </c>
      <c r="G521" s="41">
        <v>100</v>
      </c>
      <c r="H521" s="50">
        <f t="shared" si="90"/>
        <v>620538.6</v>
      </c>
      <c r="I521" s="50">
        <f t="shared" si="92"/>
        <v>0</v>
      </c>
      <c r="J521" s="50">
        <f t="shared" si="87"/>
        <v>309.49556109725683</v>
      </c>
      <c r="K521" s="50">
        <f t="shared" si="88"/>
        <v>800.23603351955876</v>
      </c>
      <c r="L521" s="50">
        <f t="shared" si="89"/>
        <v>1344588.4650709045</v>
      </c>
      <c r="M521" s="50"/>
      <c r="N521" s="117">
        <f t="shared" si="91"/>
        <v>1344588.4650709045</v>
      </c>
      <c r="O521" s="33"/>
      <c r="Q521" s="120"/>
      <c r="R521" s="120"/>
    </row>
    <row r="522" spans="1:18" s="31" customFormat="1" x14ac:dyDescent="0.25">
      <c r="A522" s="35"/>
      <c r="B522" s="51" t="s">
        <v>363</v>
      </c>
      <c r="C522" s="35">
        <v>4</v>
      </c>
      <c r="D522" s="55">
        <v>71.106899999999996</v>
      </c>
      <c r="E522" s="128">
        <v>4131</v>
      </c>
      <c r="F522" s="195">
        <v>1889976.5</v>
      </c>
      <c r="G522" s="41">
        <v>100</v>
      </c>
      <c r="H522" s="50">
        <f t="shared" si="90"/>
        <v>1889976.5</v>
      </c>
      <c r="I522" s="50">
        <f t="shared" si="92"/>
        <v>0</v>
      </c>
      <c r="J522" s="50">
        <f t="shared" si="87"/>
        <v>457.51065117404988</v>
      </c>
      <c r="K522" s="50">
        <f t="shared" si="88"/>
        <v>652.2209434427657</v>
      </c>
      <c r="L522" s="50">
        <f t="shared" si="89"/>
        <v>1670855.7336127807</v>
      </c>
      <c r="M522" s="50"/>
      <c r="N522" s="117">
        <f t="shared" si="91"/>
        <v>1670855.7336127807</v>
      </c>
      <c r="O522" s="33"/>
      <c r="Q522" s="120"/>
      <c r="R522" s="120"/>
    </row>
    <row r="523" spans="1:18" s="31" customFormat="1" x14ac:dyDescent="0.25">
      <c r="A523" s="35"/>
      <c r="B523" s="51" t="s">
        <v>260</v>
      </c>
      <c r="C523" s="35">
        <v>4</v>
      </c>
      <c r="D523" s="55">
        <v>30.144199999999998</v>
      </c>
      <c r="E523" s="128">
        <v>1724</v>
      </c>
      <c r="F523" s="195">
        <v>469191.6</v>
      </c>
      <c r="G523" s="41">
        <v>100</v>
      </c>
      <c r="H523" s="50">
        <f t="shared" si="90"/>
        <v>469191.6</v>
      </c>
      <c r="I523" s="50">
        <f t="shared" si="92"/>
        <v>0</v>
      </c>
      <c r="J523" s="50">
        <f t="shared" si="87"/>
        <v>272.15290023201857</v>
      </c>
      <c r="K523" s="50">
        <f t="shared" si="88"/>
        <v>837.57869438479702</v>
      </c>
      <c r="L523" s="50">
        <f t="shared" si="89"/>
        <v>1364515.4308132762</v>
      </c>
      <c r="M523" s="50"/>
      <c r="N523" s="117">
        <f t="shared" si="91"/>
        <v>1364515.4308132762</v>
      </c>
      <c r="O523" s="33"/>
      <c r="Q523" s="120"/>
      <c r="R523" s="120"/>
    </row>
    <row r="524" spans="1:18" s="31" customFormat="1" x14ac:dyDescent="0.25">
      <c r="A524" s="35"/>
      <c r="B524" s="51" t="s">
        <v>285</v>
      </c>
      <c r="C524" s="35">
        <v>4</v>
      </c>
      <c r="D524" s="55">
        <v>36.931599999999996</v>
      </c>
      <c r="E524" s="128">
        <v>1820</v>
      </c>
      <c r="F524" s="195">
        <v>351493.7</v>
      </c>
      <c r="G524" s="41">
        <v>100</v>
      </c>
      <c r="H524" s="50">
        <f t="shared" si="90"/>
        <v>351493.7</v>
      </c>
      <c r="I524" s="50">
        <f t="shared" si="92"/>
        <v>0</v>
      </c>
      <c r="J524" s="50">
        <f t="shared" si="87"/>
        <v>193.12840659340659</v>
      </c>
      <c r="K524" s="50">
        <f t="shared" si="88"/>
        <v>916.60318802340896</v>
      </c>
      <c r="L524" s="50">
        <f t="shared" si="89"/>
        <v>1499499.622872862</v>
      </c>
      <c r="M524" s="50"/>
      <c r="N524" s="117">
        <f t="shared" si="91"/>
        <v>1499499.622872862</v>
      </c>
      <c r="O524" s="33"/>
      <c r="Q524" s="120"/>
      <c r="R524" s="120"/>
    </row>
    <row r="525" spans="1:18" s="31" customFormat="1" x14ac:dyDescent="0.25">
      <c r="A525" s="35"/>
      <c r="B525" s="4"/>
      <c r="C525" s="4"/>
      <c r="D525" s="55">
        <v>0</v>
      </c>
      <c r="E525" s="130"/>
      <c r="F525" s="32"/>
      <c r="G525" s="41"/>
      <c r="H525" s="42"/>
      <c r="I525" s="50"/>
      <c r="J525" s="50"/>
      <c r="K525" s="50"/>
      <c r="L525" s="50"/>
      <c r="M525" s="50"/>
      <c r="N525" s="117"/>
      <c r="O525" s="33"/>
      <c r="Q525" s="120"/>
      <c r="R525" s="120"/>
    </row>
    <row r="526" spans="1:18" s="31" customFormat="1" x14ac:dyDescent="0.25">
      <c r="A526" s="30" t="s">
        <v>298</v>
      </c>
      <c r="B526" s="43" t="s">
        <v>2</v>
      </c>
      <c r="C526" s="44"/>
      <c r="D526" s="3">
        <v>1472.1347000000003</v>
      </c>
      <c r="E526" s="131">
        <f>E527</f>
        <v>109465</v>
      </c>
      <c r="F526" s="37"/>
      <c r="G526" s="41"/>
      <c r="H526" s="37">
        <f>H528</f>
        <v>10824352.824999999</v>
      </c>
      <c r="I526" s="37">
        <f>I528</f>
        <v>-10824352.824999999</v>
      </c>
      <c r="J526" s="50"/>
      <c r="K526" s="50"/>
      <c r="L526" s="50"/>
      <c r="M526" s="46">
        <f>M528</f>
        <v>72278715.940352157</v>
      </c>
      <c r="N526" s="115">
        <f t="shared" si="91"/>
        <v>72278715.940352157</v>
      </c>
      <c r="O526" s="33"/>
      <c r="Q526" s="120"/>
      <c r="R526" s="120"/>
    </row>
    <row r="527" spans="1:18" s="31" customFormat="1" x14ac:dyDescent="0.25">
      <c r="A527" s="30" t="s">
        <v>298</v>
      </c>
      <c r="B527" s="43" t="s">
        <v>3</v>
      </c>
      <c r="C527" s="44"/>
      <c r="D527" s="3">
        <v>1472.1347000000003</v>
      </c>
      <c r="E527" s="131">
        <f>SUM(E529:E567)</f>
        <v>109465</v>
      </c>
      <c r="F527" s="37">
        <f>SUM(F529:F567)</f>
        <v>80082974.5</v>
      </c>
      <c r="G527" s="41"/>
      <c r="H527" s="37">
        <f>SUM(H529:H567)</f>
        <v>58434268.850000009</v>
      </c>
      <c r="I527" s="37">
        <f>SUM(I529:I567)</f>
        <v>21648705.649999999</v>
      </c>
      <c r="J527" s="50"/>
      <c r="K527" s="50"/>
      <c r="L527" s="37">
        <f>SUM(L529:L567)</f>
        <v>56029543.873846442</v>
      </c>
      <c r="M527" s="50"/>
      <c r="N527" s="115">
        <f t="shared" si="91"/>
        <v>56029543.873846442</v>
      </c>
      <c r="O527" s="33"/>
      <c r="Q527" s="120"/>
      <c r="R527" s="120"/>
    </row>
    <row r="528" spans="1:18" s="31" customFormat="1" x14ac:dyDescent="0.25">
      <c r="A528" s="35"/>
      <c r="B528" s="51" t="s">
        <v>26</v>
      </c>
      <c r="C528" s="35">
        <v>2</v>
      </c>
      <c r="D528" s="55">
        <v>0</v>
      </c>
      <c r="E528" s="134"/>
      <c r="F528" s="50"/>
      <c r="G528" s="41">
        <v>25</v>
      </c>
      <c r="H528" s="50">
        <f>F547*G528/100</f>
        <v>10824352.824999999</v>
      </c>
      <c r="I528" s="50">
        <f t="shared" si="92"/>
        <v>-10824352.824999999</v>
      </c>
      <c r="J528" s="50"/>
      <c r="K528" s="50"/>
      <c r="L528" s="50"/>
      <c r="M528" s="50">
        <f>($L$7*$L$8*E526/$L$10)+($L$7*$L$9*D526/$L$11)</f>
        <v>72278715.940352157</v>
      </c>
      <c r="N528" s="117">
        <f t="shared" si="91"/>
        <v>72278715.940352157</v>
      </c>
      <c r="O528" s="33"/>
      <c r="Q528" s="120"/>
      <c r="R528" s="120"/>
    </row>
    <row r="529" spans="1:18" s="31" customFormat="1" x14ac:dyDescent="0.25">
      <c r="A529" s="35"/>
      <c r="B529" s="51" t="s">
        <v>364</v>
      </c>
      <c r="C529" s="35">
        <v>4</v>
      </c>
      <c r="D529" s="55">
        <v>29.834200000000003</v>
      </c>
      <c r="E529" s="128">
        <v>1581</v>
      </c>
      <c r="F529" s="196">
        <v>276217.40000000002</v>
      </c>
      <c r="G529" s="41">
        <v>100</v>
      </c>
      <c r="H529" s="50">
        <f>F529*G529/100</f>
        <v>276217.40000000002</v>
      </c>
      <c r="I529" s="50">
        <f t="shared" si="92"/>
        <v>0</v>
      </c>
      <c r="J529" s="50">
        <f t="shared" ref="J529:J567" si="93">F529/E529</f>
        <v>174.71056293485137</v>
      </c>
      <c r="K529" s="50">
        <f t="shared" ref="K529:K567" si="94">$J$11*$J$19-J529</f>
        <v>935.02103168196413</v>
      </c>
      <c r="L529" s="50">
        <f t="shared" ref="L529:L567" si="95">IF(K529&gt;0,$J$7*$J$8*(K529/$K$19),0)+$J$7*$J$9*(E529/$E$19)+$J$7*$J$10*(D529/$D$19)</f>
        <v>1456704.4412192544</v>
      </c>
      <c r="M529" s="50"/>
      <c r="N529" s="117">
        <f t="shared" si="91"/>
        <v>1456704.4412192544</v>
      </c>
      <c r="O529" s="33"/>
      <c r="Q529" s="120"/>
      <c r="R529" s="120"/>
    </row>
    <row r="530" spans="1:18" s="31" customFormat="1" x14ac:dyDescent="0.25">
      <c r="A530" s="35"/>
      <c r="B530" s="51" t="s">
        <v>365</v>
      </c>
      <c r="C530" s="35">
        <v>4</v>
      </c>
      <c r="D530" s="55">
        <v>53.624000000000002</v>
      </c>
      <c r="E530" s="128">
        <v>2587</v>
      </c>
      <c r="F530" s="196">
        <v>928305.6</v>
      </c>
      <c r="G530" s="41">
        <v>100</v>
      </c>
      <c r="H530" s="50">
        <f t="shared" ref="H530:H567" si="96">F530*G530/100</f>
        <v>928305.6</v>
      </c>
      <c r="I530" s="50">
        <f t="shared" si="92"/>
        <v>0</v>
      </c>
      <c r="J530" s="50">
        <f t="shared" si="93"/>
        <v>358.83478933127174</v>
      </c>
      <c r="K530" s="50">
        <f t="shared" si="94"/>
        <v>750.89680528554379</v>
      </c>
      <c r="L530" s="50">
        <f t="shared" si="95"/>
        <v>1486515.4086472814</v>
      </c>
      <c r="M530" s="50"/>
      <c r="N530" s="117">
        <f t="shared" si="91"/>
        <v>1486515.4086472814</v>
      </c>
      <c r="O530" s="33"/>
      <c r="Q530" s="120"/>
      <c r="R530" s="120"/>
    </row>
    <row r="531" spans="1:18" s="31" customFormat="1" x14ac:dyDescent="0.25">
      <c r="A531" s="35"/>
      <c r="B531" s="51" t="s">
        <v>366</v>
      </c>
      <c r="C531" s="35">
        <v>4</v>
      </c>
      <c r="D531" s="55">
        <v>39.252299999999998</v>
      </c>
      <c r="E531" s="128">
        <v>2525</v>
      </c>
      <c r="F531" s="196">
        <v>544070.69999999995</v>
      </c>
      <c r="G531" s="41">
        <v>100</v>
      </c>
      <c r="H531" s="50">
        <f t="shared" si="96"/>
        <v>544070.69999999995</v>
      </c>
      <c r="I531" s="50">
        <f t="shared" si="92"/>
        <v>0</v>
      </c>
      <c r="J531" s="50">
        <f t="shared" si="93"/>
        <v>215.47354455445543</v>
      </c>
      <c r="K531" s="50">
        <f t="shared" si="94"/>
        <v>894.2580500623601</v>
      </c>
      <c r="L531" s="50">
        <f t="shared" si="95"/>
        <v>1587236.9841322068</v>
      </c>
      <c r="M531" s="50"/>
      <c r="N531" s="117">
        <f t="shared" si="91"/>
        <v>1587236.9841322068</v>
      </c>
      <c r="O531" s="33"/>
      <c r="Q531" s="120"/>
      <c r="R531" s="120"/>
    </row>
    <row r="532" spans="1:18" s="31" customFormat="1" x14ac:dyDescent="0.25">
      <c r="A532" s="35"/>
      <c r="B532" s="51" t="s">
        <v>367</v>
      </c>
      <c r="C532" s="35">
        <v>4</v>
      </c>
      <c r="D532" s="55">
        <v>36.294200000000004</v>
      </c>
      <c r="E532" s="128">
        <v>2422</v>
      </c>
      <c r="F532" s="196">
        <v>950481</v>
      </c>
      <c r="G532" s="41">
        <v>100</v>
      </c>
      <c r="H532" s="50">
        <f t="shared" si="96"/>
        <v>950481</v>
      </c>
      <c r="I532" s="50">
        <f t="shared" si="92"/>
        <v>0</v>
      </c>
      <c r="J532" s="50">
        <f t="shared" si="93"/>
        <v>392.43641618497111</v>
      </c>
      <c r="K532" s="50">
        <f t="shared" si="94"/>
        <v>717.29517843184442</v>
      </c>
      <c r="L532" s="50">
        <f t="shared" si="95"/>
        <v>1351631.3731198325</v>
      </c>
      <c r="M532" s="50"/>
      <c r="N532" s="117">
        <f t="shared" si="91"/>
        <v>1351631.3731198325</v>
      </c>
      <c r="O532" s="33"/>
      <c r="Q532" s="120"/>
      <c r="R532" s="120"/>
    </row>
    <row r="533" spans="1:18" s="31" customFormat="1" x14ac:dyDescent="0.25">
      <c r="A533" s="35"/>
      <c r="B533" s="51" t="s">
        <v>368</v>
      </c>
      <c r="C533" s="35">
        <v>4</v>
      </c>
      <c r="D533" s="55">
        <v>37.5411</v>
      </c>
      <c r="E533" s="128">
        <v>3430</v>
      </c>
      <c r="F533" s="196">
        <v>1059508.5</v>
      </c>
      <c r="G533" s="41">
        <v>100</v>
      </c>
      <c r="H533" s="50">
        <f t="shared" si="96"/>
        <v>1059508.5</v>
      </c>
      <c r="I533" s="50">
        <f t="shared" si="92"/>
        <v>0</v>
      </c>
      <c r="J533" s="50">
        <f t="shared" si="93"/>
        <v>308.89460641399415</v>
      </c>
      <c r="K533" s="50">
        <f t="shared" si="94"/>
        <v>800.83698820282143</v>
      </c>
      <c r="L533" s="50">
        <f t="shared" si="95"/>
        <v>1604504.9538168893</v>
      </c>
      <c r="M533" s="50"/>
      <c r="N533" s="117">
        <f t="shared" si="91"/>
        <v>1604504.9538168893</v>
      </c>
      <c r="O533" s="33"/>
      <c r="Q533" s="120"/>
      <c r="R533" s="120"/>
    </row>
    <row r="534" spans="1:18" s="31" customFormat="1" x14ac:dyDescent="0.25">
      <c r="A534" s="35"/>
      <c r="B534" s="51" t="s">
        <v>793</v>
      </c>
      <c r="C534" s="35">
        <v>4</v>
      </c>
      <c r="D534" s="55">
        <v>49.182700000000004</v>
      </c>
      <c r="E534" s="128">
        <v>3364</v>
      </c>
      <c r="F534" s="196">
        <v>853074.7</v>
      </c>
      <c r="G534" s="41">
        <v>100</v>
      </c>
      <c r="H534" s="50">
        <f t="shared" si="96"/>
        <v>853074.7</v>
      </c>
      <c r="I534" s="50">
        <f t="shared" si="92"/>
        <v>0</v>
      </c>
      <c r="J534" s="50">
        <f t="shared" si="93"/>
        <v>253.58938763376932</v>
      </c>
      <c r="K534" s="50">
        <f t="shared" si="94"/>
        <v>856.14220698304621</v>
      </c>
      <c r="L534" s="50">
        <f t="shared" si="95"/>
        <v>1707409.9979766989</v>
      </c>
      <c r="M534" s="50"/>
      <c r="N534" s="117">
        <f t="shared" si="91"/>
        <v>1707409.9979766989</v>
      </c>
      <c r="O534" s="33"/>
      <c r="Q534" s="120"/>
      <c r="R534" s="120"/>
    </row>
    <row r="535" spans="1:18" s="31" customFormat="1" x14ac:dyDescent="0.25">
      <c r="A535" s="35"/>
      <c r="B535" s="51" t="s">
        <v>369</v>
      </c>
      <c r="C535" s="35">
        <v>4</v>
      </c>
      <c r="D535" s="55">
        <v>52.974400000000003</v>
      </c>
      <c r="E535" s="128">
        <v>2320</v>
      </c>
      <c r="F535" s="196">
        <v>604752.5</v>
      </c>
      <c r="G535" s="41">
        <v>100</v>
      </c>
      <c r="H535" s="50">
        <f t="shared" si="96"/>
        <v>604752.5</v>
      </c>
      <c r="I535" s="50">
        <f t="shared" si="92"/>
        <v>0</v>
      </c>
      <c r="J535" s="50">
        <f t="shared" si="93"/>
        <v>260.66918103448273</v>
      </c>
      <c r="K535" s="50">
        <f t="shared" si="94"/>
        <v>849.06241358233274</v>
      </c>
      <c r="L535" s="50">
        <f t="shared" si="95"/>
        <v>1559779.4517853209</v>
      </c>
      <c r="M535" s="50"/>
      <c r="N535" s="117">
        <f t="shared" si="91"/>
        <v>1559779.4517853209</v>
      </c>
      <c r="O535" s="33"/>
      <c r="Q535" s="120"/>
      <c r="R535" s="120"/>
    </row>
    <row r="536" spans="1:18" s="31" customFormat="1" x14ac:dyDescent="0.25">
      <c r="A536" s="35"/>
      <c r="B536" s="51" t="s">
        <v>370</v>
      </c>
      <c r="C536" s="35">
        <v>4</v>
      </c>
      <c r="D536" s="55">
        <v>20.2178</v>
      </c>
      <c r="E536" s="128">
        <v>1572</v>
      </c>
      <c r="F536" s="196">
        <v>355817.6</v>
      </c>
      <c r="G536" s="41">
        <v>100</v>
      </c>
      <c r="H536" s="50">
        <f t="shared" si="96"/>
        <v>355817.6</v>
      </c>
      <c r="I536" s="50">
        <f t="shared" si="92"/>
        <v>0</v>
      </c>
      <c r="J536" s="50">
        <f t="shared" si="93"/>
        <v>226.34707379134858</v>
      </c>
      <c r="K536" s="50">
        <f t="shared" si="94"/>
        <v>883.38452082546701</v>
      </c>
      <c r="L536" s="50">
        <f t="shared" si="95"/>
        <v>1355278.1314849041</v>
      </c>
      <c r="M536" s="50"/>
      <c r="N536" s="117">
        <f t="shared" si="91"/>
        <v>1355278.1314849041</v>
      </c>
      <c r="O536" s="33"/>
      <c r="Q536" s="120"/>
      <c r="R536" s="120"/>
    </row>
    <row r="537" spans="1:18" s="31" customFormat="1" x14ac:dyDescent="0.25">
      <c r="A537" s="35"/>
      <c r="B537" s="51" t="s">
        <v>371</v>
      </c>
      <c r="C537" s="35">
        <v>4</v>
      </c>
      <c r="D537" s="55">
        <v>136.13749999999999</v>
      </c>
      <c r="E537" s="128">
        <v>9791</v>
      </c>
      <c r="F537" s="196">
        <v>3878607.6</v>
      </c>
      <c r="G537" s="41">
        <v>100</v>
      </c>
      <c r="H537" s="50">
        <f t="shared" si="96"/>
        <v>3878607.6</v>
      </c>
      <c r="I537" s="50">
        <f t="shared" si="92"/>
        <v>0</v>
      </c>
      <c r="J537" s="50">
        <f t="shared" si="93"/>
        <v>396.14008783576753</v>
      </c>
      <c r="K537" s="50">
        <f t="shared" si="94"/>
        <v>713.591506781048</v>
      </c>
      <c r="L537" s="50">
        <f t="shared" si="95"/>
        <v>2848324.9919607174</v>
      </c>
      <c r="M537" s="50"/>
      <c r="N537" s="117">
        <f t="shared" si="91"/>
        <v>2848324.9919607174</v>
      </c>
      <c r="O537" s="33"/>
      <c r="Q537" s="120"/>
      <c r="R537" s="120"/>
    </row>
    <row r="538" spans="1:18" s="31" customFormat="1" x14ac:dyDescent="0.25">
      <c r="A538" s="35"/>
      <c r="B538" s="51" t="s">
        <v>372</v>
      </c>
      <c r="C538" s="35">
        <v>4</v>
      </c>
      <c r="D538" s="55">
        <v>13.699300000000001</v>
      </c>
      <c r="E538" s="128">
        <v>1264</v>
      </c>
      <c r="F538" s="196">
        <v>271859.5</v>
      </c>
      <c r="G538" s="41">
        <v>100</v>
      </c>
      <c r="H538" s="50">
        <f t="shared" si="96"/>
        <v>271859.5</v>
      </c>
      <c r="I538" s="50">
        <f t="shared" si="92"/>
        <v>0</v>
      </c>
      <c r="J538" s="50">
        <f t="shared" si="93"/>
        <v>215.07871835443038</v>
      </c>
      <c r="K538" s="50">
        <f t="shared" si="94"/>
        <v>894.65287626238512</v>
      </c>
      <c r="L538" s="50">
        <f t="shared" si="95"/>
        <v>1296206.213200287</v>
      </c>
      <c r="M538" s="50"/>
      <c r="N538" s="117">
        <f t="shared" si="91"/>
        <v>1296206.213200287</v>
      </c>
      <c r="O538" s="33"/>
      <c r="Q538" s="120"/>
      <c r="R538" s="120"/>
    </row>
    <row r="539" spans="1:18" s="31" customFormat="1" x14ac:dyDescent="0.25">
      <c r="A539" s="35"/>
      <c r="B539" s="51" t="s">
        <v>373</v>
      </c>
      <c r="C539" s="35">
        <v>4</v>
      </c>
      <c r="D539" s="55">
        <v>30.762199999999996</v>
      </c>
      <c r="E539" s="128">
        <v>2123</v>
      </c>
      <c r="F539" s="196">
        <v>491730.3</v>
      </c>
      <c r="G539" s="41">
        <v>100</v>
      </c>
      <c r="H539" s="50">
        <f t="shared" si="96"/>
        <v>491730.3</v>
      </c>
      <c r="I539" s="50">
        <f t="shared" si="92"/>
        <v>0</v>
      </c>
      <c r="J539" s="50">
        <f t="shared" si="93"/>
        <v>231.62048987282148</v>
      </c>
      <c r="K539" s="50">
        <f t="shared" si="94"/>
        <v>878.11110474399402</v>
      </c>
      <c r="L539" s="50">
        <f t="shared" si="95"/>
        <v>1473902.8588950143</v>
      </c>
      <c r="M539" s="50"/>
      <c r="N539" s="117">
        <f t="shared" si="91"/>
        <v>1473902.8588950143</v>
      </c>
      <c r="O539" s="33"/>
      <c r="Q539" s="120"/>
      <c r="R539" s="120"/>
    </row>
    <row r="540" spans="1:18" s="31" customFormat="1" x14ac:dyDescent="0.25">
      <c r="A540" s="35"/>
      <c r="B540" s="51" t="s">
        <v>374</v>
      </c>
      <c r="C540" s="35">
        <v>4</v>
      </c>
      <c r="D540" s="55">
        <v>61.717500000000001</v>
      </c>
      <c r="E540" s="128">
        <v>4372</v>
      </c>
      <c r="F540" s="196">
        <v>1163429.1000000001</v>
      </c>
      <c r="G540" s="41">
        <v>100</v>
      </c>
      <c r="H540" s="50">
        <f t="shared" si="96"/>
        <v>1163429.1000000001</v>
      </c>
      <c r="I540" s="50">
        <f t="shared" si="92"/>
        <v>0</v>
      </c>
      <c r="J540" s="50">
        <f t="shared" si="93"/>
        <v>266.10912625800552</v>
      </c>
      <c r="K540" s="50">
        <f t="shared" si="94"/>
        <v>843.62246835881001</v>
      </c>
      <c r="L540" s="50">
        <f t="shared" si="95"/>
        <v>1893413.9013144285</v>
      </c>
      <c r="M540" s="50"/>
      <c r="N540" s="117">
        <f t="shared" si="91"/>
        <v>1893413.9013144285</v>
      </c>
      <c r="O540" s="33"/>
      <c r="Q540" s="120"/>
      <c r="R540" s="120"/>
    </row>
    <row r="541" spans="1:18" s="31" customFormat="1" x14ac:dyDescent="0.25">
      <c r="A541" s="35"/>
      <c r="B541" s="51" t="s">
        <v>375</v>
      </c>
      <c r="C541" s="35">
        <v>4</v>
      </c>
      <c r="D541" s="55">
        <v>30.177800000000001</v>
      </c>
      <c r="E541" s="128">
        <v>1748</v>
      </c>
      <c r="F541" s="196">
        <v>502534.3</v>
      </c>
      <c r="G541" s="41">
        <v>100</v>
      </c>
      <c r="H541" s="50">
        <f t="shared" si="96"/>
        <v>502534.3</v>
      </c>
      <c r="I541" s="50">
        <f t="shared" si="92"/>
        <v>0</v>
      </c>
      <c r="J541" s="50">
        <f t="shared" si="93"/>
        <v>287.49101830663614</v>
      </c>
      <c r="K541" s="50">
        <f t="shared" si="94"/>
        <v>822.24057631017945</v>
      </c>
      <c r="L541" s="50">
        <f t="shared" si="95"/>
        <v>1350163.1297682559</v>
      </c>
      <c r="M541" s="50"/>
      <c r="N541" s="117">
        <f t="shared" si="91"/>
        <v>1350163.1297682559</v>
      </c>
      <c r="O541" s="33"/>
      <c r="Q541" s="120"/>
      <c r="R541" s="120"/>
    </row>
    <row r="542" spans="1:18" s="31" customFormat="1" x14ac:dyDescent="0.25">
      <c r="A542" s="35"/>
      <c r="B542" s="51" t="s">
        <v>376</v>
      </c>
      <c r="C542" s="35">
        <v>4</v>
      </c>
      <c r="D542" s="55">
        <v>51.029200000000003</v>
      </c>
      <c r="E542" s="128">
        <v>4127</v>
      </c>
      <c r="F542" s="196">
        <v>895110.4</v>
      </c>
      <c r="G542" s="41">
        <v>100</v>
      </c>
      <c r="H542" s="50">
        <f t="shared" si="96"/>
        <v>895110.4</v>
      </c>
      <c r="I542" s="50">
        <f t="shared" si="92"/>
        <v>0</v>
      </c>
      <c r="J542" s="50">
        <f t="shared" si="93"/>
        <v>216.89130118730313</v>
      </c>
      <c r="K542" s="50">
        <f t="shared" si="94"/>
        <v>892.84029342951237</v>
      </c>
      <c r="L542" s="50">
        <f t="shared" si="95"/>
        <v>1871285.0783894595</v>
      </c>
      <c r="M542" s="50"/>
      <c r="N542" s="117">
        <f t="shared" si="91"/>
        <v>1871285.0783894595</v>
      </c>
      <c r="O542" s="33"/>
      <c r="Q542" s="120"/>
      <c r="R542" s="120"/>
    </row>
    <row r="543" spans="1:18" s="31" customFormat="1" x14ac:dyDescent="0.25">
      <c r="A543" s="35"/>
      <c r="B543" s="51" t="s">
        <v>377</v>
      </c>
      <c r="C543" s="35">
        <v>4</v>
      </c>
      <c r="D543" s="55">
        <v>17.363900000000001</v>
      </c>
      <c r="E543" s="128">
        <v>1438</v>
      </c>
      <c r="F543" s="196">
        <v>424239.2</v>
      </c>
      <c r="G543" s="41">
        <v>100</v>
      </c>
      <c r="H543" s="50">
        <f t="shared" si="96"/>
        <v>424239.2</v>
      </c>
      <c r="I543" s="50">
        <f t="shared" si="92"/>
        <v>0</v>
      </c>
      <c r="J543" s="50">
        <f t="shared" si="93"/>
        <v>295.02030598052852</v>
      </c>
      <c r="K543" s="50">
        <f t="shared" si="94"/>
        <v>814.71128863628701</v>
      </c>
      <c r="L543" s="50">
        <f t="shared" si="95"/>
        <v>1242927.4205038361</v>
      </c>
      <c r="M543" s="50"/>
      <c r="N543" s="117">
        <f t="shared" si="91"/>
        <v>1242927.4205038361</v>
      </c>
      <c r="O543" s="33"/>
      <c r="Q543" s="120"/>
      <c r="R543" s="120"/>
    </row>
    <row r="544" spans="1:18" s="31" customFormat="1" x14ac:dyDescent="0.25">
      <c r="A544" s="35"/>
      <c r="B544" s="51" t="s">
        <v>378</v>
      </c>
      <c r="C544" s="35">
        <v>4</v>
      </c>
      <c r="D544" s="55">
        <v>21.911300000000004</v>
      </c>
      <c r="E544" s="128">
        <v>1897</v>
      </c>
      <c r="F544" s="196">
        <v>637981.69999999995</v>
      </c>
      <c r="G544" s="41">
        <v>100</v>
      </c>
      <c r="H544" s="50">
        <f t="shared" si="96"/>
        <v>637981.69999999995</v>
      </c>
      <c r="I544" s="50">
        <f t="shared" si="92"/>
        <v>0</v>
      </c>
      <c r="J544" s="50">
        <f t="shared" si="93"/>
        <v>336.31085925144964</v>
      </c>
      <c r="K544" s="50">
        <f t="shared" si="94"/>
        <v>773.42073536536589</v>
      </c>
      <c r="L544" s="50">
        <f t="shared" si="95"/>
        <v>1281000.9689266158</v>
      </c>
      <c r="M544" s="50"/>
      <c r="N544" s="117">
        <f t="shared" si="91"/>
        <v>1281000.9689266158</v>
      </c>
      <c r="O544" s="33"/>
      <c r="Q544" s="120"/>
      <c r="R544" s="120"/>
    </row>
    <row r="545" spans="1:18" s="31" customFormat="1" x14ac:dyDescent="0.25">
      <c r="A545" s="35"/>
      <c r="B545" s="51" t="s">
        <v>158</v>
      </c>
      <c r="C545" s="35">
        <v>4</v>
      </c>
      <c r="D545" s="55">
        <v>17.215700000000002</v>
      </c>
      <c r="E545" s="128">
        <v>911</v>
      </c>
      <c r="F545" s="196">
        <v>671063.30000000005</v>
      </c>
      <c r="G545" s="41">
        <v>100</v>
      </c>
      <c r="H545" s="50">
        <f t="shared" si="96"/>
        <v>671063.30000000005</v>
      </c>
      <c r="I545" s="50">
        <f t="shared" si="92"/>
        <v>0</v>
      </c>
      <c r="J545" s="50">
        <f t="shared" si="93"/>
        <v>736.62272228320535</v>
      </c>
      <c r="K545" s="50">
        <f t="shared" si="94"/>
        <v>373.10887233361018</v>
      </c>
      <c r="L545" s="50">
        <f t="shared" si="95"/>
        <v>644538.12363725225</v>
      </c>
      <c r="M545" s="50"/>
      <c r="N545" s="117">
        <f t="shared" si="91"/>
        <v>644538.12363725225</v>
      </c>
      <c r="O545" s="33"/>
      <c r="Q545" s="120"/>
      <c r="R545" s="120"/>
    </row>
    <row r="546" spans="1:18" s="31" customFormat="1" x14ac:dyDescent="0.25">
      <c r="A546" s="35"/>
      <c r="B546" s="51" t="s">
        <v>379</v>
      </c>
      <c r="C546" s="35">
        <v>4</v>
      </c>
      <c r="D546" s="55">
        <v>31.447900000000001</v>
      </c>
      <c r="E546" s="128">
        <v>2441</v>
      </c>
      <c r="F546" s="196">
        <v>655345.30000000005</v>
      </c>
      <c r="G546" s="41">
        <v>100</v>
      </c>
      <c r="H546" s="50">
        <f t="shared" si="96"/>
        <v>655345.30000000005</v>
      </c>
      <c r="I546" s="50">
        <f t="shared" si="92"/>
        <v>0</v>
      </c>
      <c r="J546" s="50">
        <f t="shared" si="93"/>
        <v>268.4741089717329</v>
      </c>
      <c r="K546" s="50">
        <f t="shared" si="94"/>
        <v>841.25748564508262</v>
      </c>
      <c r="L546" s="50">
        <f t="shared" si="95"/>
        <v>1480495.3313733982</v>
      </c>
      <c r="M546" s="50"/>
      <c r="N546" s="117">
        <f t="shared" si="91"/>
        <v>1480495.3313733982</v>
      </c>
      <c r="O546" s="33"/>
      <c r="Q546" s="120"/>
      <c r="R546" s="120"/>
    </row>
    <row r="547" spans="1:18" s="31" customFormat="1" x14ac:dyDescent="0.25">
      <c r="A547" s="35"/>
      <c r="B547" s="51" t="s">
        <v>881</v>
      </c>
      <c r="C547" s="35">
        <v>3</v>
      </c>
      <c r="D547" s="55">
        <v>72.1755</v>
      </c>
      <c r="E547" s="128">
        <v>14701</v>
      </c>
      <c r="F547" s="196">
        <v>43297411.299999997</v>
      </c>
      <c r="G547" s="41">
        <v>50</v>
      </c>
      <c r="H547" s="50">
        <f t="shared" si="96"/>
        <v>21648705.649999999</v>
      </c>
      <c r="I547" s="50">
        <f t="shared" si="92"/>
        <v>21648705.649999999</v>
      </c>
      <c r="J547" s="50">
        <f t="shared" si="93"/>
        <v>2945.2017753894293</v>
      </c>
      <c r="K547" s="50">
        <f t="shared" si="94"/>
        <v>-1835.4701807726137</v>
      </c>
      <c r="L547" s="50">
        <f t="shared" si="95"/>
        <v>2475103.4661810845</v>
      </c>
      <c r="M547" s="50"/>
      <c r="N547" s="117">
        <f t="shared" si="91"/>
        <v>2475103.4661810845</v>
      </c>
      <c r="O547" s="33"/>
      <c r="Q547" s="120"/>
      <c r="R547" s="120"/>
    </row>
    <row r="548" spans="1:18" s="31" customFormat="1" x14ac:dyDescent="0.25">
      <c r="A548" s="35"/>
      <c r="B548" s="51" t="s">
        <v>380</v>
      </c>
      <c r="C548" s="35">
        <v>4</v>
      </c>
      <c r="D548" s="55">
        <v>13.830499999999999</v>
      </c>
      <c r="E548" s="128">
        <v>983</v>
      </c>
      <c r="F548" s="196">
        <v>446755.1</v>
      </c>
      <c r="G548" s="41">
        <v>100</v>
      </c>
      <c r="H548" s="50">
        <f t="shared" si="96"/>
        <v>446755.1</v>
      </c>
      <c r="I548" s="50">
        <f t="shared" si="92"/>
        <v>0</v>
      </c>
      <c r="J548" s="50">
        <f t="shared" si="93"/>
        <v>454.48128179043744</v>
      </c>
      <c r="K548" s="50">
        <f t="shared" si="94"/>
        <v>655.25031282637815</v>
      </c>
      <c r="L548" s="50">
        <f t="shared" si="95"/>
        <v>973367.87593772786</v>
      </c>
      <c r="M548" s="50"/>
      <c r="N548" s="117">
        <f t="shared" si="91"/>
        <v>973367.87593772786</v>
      </c>
      <c r="O548" s="33"/>
      <c r="Q548" s="120"/>
      <c r="R548" s="120"/>
    </row>
    <row r="549" spans="1:18" s="31" customFormat="1" x14ac:dyDescent="0.25">
      <c r="A549" s="35"/>
      <c r="B549" s="51" t="s">
        <v>381</v>
      </c>
      <c r="C549" s="35">
        <v>4</v>
      </c>
      <c r="D549" s="55">
        <v>89.205900000000014</v>
      </c>
      <c r="E549" s="128">
        <v>5428</v>
      </c>
      <c r="F549" s="196">
        <v>3202278.5</v>
      </c>
      <c r="G549" s="41">
        <v>100</v>
      </c>
      <c r="H549" s="50">
        <f t="shared" si="96"/>
        <v>3202278.5</v>
      </c>
      <c r="I549" s="50">
        <f t="shared" si="92"/>
        <v>0</v>
      </c>
      <c r="J549" s="50">
        <f t="shared" si="93"/>
        <v>589.95550847457628</v>
      </c>
      <c r="K549" s="50">
        <f t="shared" si="94"/>
        <v>519.77608614223925</v>
      </c>
      <c r="L549" s="50">
        <f t="shared" si="95"/>
        <v>1781353.6394517818</v>
      </c>
      <c r="M549" s="50"/>
      <c r="N549" s="117">
        <f t="shared" si="91"/>
        <v>1781353.6394517818</v>
      </c>
      <c r="O549" s="33"/>
      <c r="Q549" s="120"/>
      <c r="R549" s="120"/>
    </row>
    <row r="550" spans="1:18" s="31" customFormat="1" x14ac:dyDescent="0.25">
      <c r="A550" s="35"/>
      <c r="B550" s="51" t="s">
        <v>382</v>
      </c>
      <c r="C550" s="35">
        <v>4</v>
      </c>
      <c r="D550" s="55">
        <v>28.287100000000002</v>
      </c>
      <c r="E550" s="128">
        <v>2012</v>
      </c>
      <c r="F550" s="196">
        <v>5395164.5999999996</v>
      </c>
      <c r="G550" s="41">
        <v>100</v>
      </c>
      <c r="H550" s="50">
        <f t="shared" si="96"/>
        <v>5395164.5999999996</v>
      </c>
      <c r="I550" s="50">
        <f t="shared" si="92"/>
        <v>0</v>
      </c>
      <c r="J550" s="50">
        <f t="shared" si="93"/>
        <v>2681.4933399602382</v>
      </c>
      <c r="K550" s="50">
        <f t="shared" si="94"/>
        <v>-1571.7617453434227</v>
      </c>
      <c r="L550" s="50">
        <f t="shared" si="95"/>
        <v>414038.28121028835</v>
      </c>
      <c r="M550" s="50"/>
      <c r="N550" s="117">
        <f t="shared" si="91"/>
        <v>414038.28121028835</v>
      </c>
      <c r="O550" s="33"/>
      <c r="Q550" s="120"/>
      <c r="R550" s="120"/>
    </row>
    <row r="551" spans="1:18" s="31" customFormat="1" x14ac:dyDescent="0.25">
      <c r="A551" s="35"/>
      <c r="B551" s="51" t="s">
        <v>383</v>
      </c>
      <c r="C551" s="35">
        <v>4</v>
      </c>
      <c r="D551" s="55">
        <v>44.047899999999998</v>
      </c>
      <c r="E551" s="128">
        <v>3643</v>
      </c>
      <c r="F551" s="196">
        <v>1958409.5</v>
      </c>
      <c r="G551" s="41">
        <v>100</v>
      </c>
      <c r="H551" s="50">
        <f t="shared" si="96"/>
        <v>1958409.5</v>
      </c>
      <c r="I551" s="50">
        <f t="shared" si="92"/>
        <v>0</v>
      </c>
      <c r="J551" s="50">
        <f t="shared" si="93"/>
        <v>537.5815262146582</v>
      </c>
      <c r="K551" s="50">
        <f t="shared" si="94"/>
        <v>572.15006840215733</v>
      </c>
      <c r="L551" s="50">
        <f t="shared" si="95"/>
        <v>1393603.5257271214</v>
      </c>
      <c r="M551" s="50"/>
      <c r="N551" s="117">
        <f t="shared" si="91"/>
        <v>1393603.5257271214</v>
      </c>
      <c r="O551" s="33"/>
      <c r="Q551" s="120"/>
      <c r="R551" s="120"/>
    </row>
    <row r="552" spans="1:18" s="31" customFormat="1" x14ac:dyDescent="0.25">
      <c r="A552" s="35"/>
      <c r="B552" s="51" t="s">
        <v>384</v>
      </c>
      <c r="C552" s="35">
        <v>4</v>
      </c>
      <c r="D552" s="55">
        <v>45.811300000000003</v>
      </c>
      <c r="E552" s="128">
        <v>2444</v>
      </c>
      <c r="F552" s="196">
        <v>736171.1</v>
      </c>
      <c r="G552" s="41">
        <v>100</v>
      </c>
      <c r="H552" s="50">
        <f t="shared" si="96"/>
        <v>736171.1</v>
      </c>
      <c r="I552" s="50">
        <f t="shared" si="92"/>
        <v>0</v>
      </c>
      <c r="J552" s="50">
        <f t="shared" si="93"/>
        <v>301.21567103109658</v>
      </c>
      <c r="K552" s="50">
        <f t="shared" si="94"/>
        <v>808.51592358571895</v>
      </c>
      <c r="L552" s="50">
        <f t="shared" si="95"/>
        <v>1501158.3960050149</v>
      </c>
      <c r="M552" s="50"/>
      <c r="N552" s="117">
        <f t="shared" si="91"/>
        <v>1501158.3960050149</v>
      </c>
      <c r="O552" s="33"/>
      <c r="Q552" s="120"/>
      <c r="R552" s="120"/>
    </row>
    <row r="553" spans="1:18" s="31" customFormat="1" x14ac:dyDescent="0.25">
      <c r="A553" s="35"/>
      <c r="B553" s="51" t="s">
        <v>385</v>
      </c>
      <c r="C553" s="35">
        <v>4</v>
      </c>
      <c r="D553" s="55">
        <v>76.026800000000009</v>
      </c>
      <c r="E553" s="128">
        <v>4899</v>
      </c>
      <c r="F553" s="196">
        <v>1224167.6000000001</v>
      </c>
      <c r="G553" s="41">
        <v>100</v>
      </c>
      <c r="H553" s="50">
        <f t="shared" si="96"/>
        <v>1224167.6000000001</v>
      </c>
      <c r="I553" s="50">
        <f t="shared" si="92"/>
        <v>0</v>
      </c>
      <c r="J553" s="50">
        <f t="shared" si="93"/>
        <v>249.88111859563179</v>
      </c>
      <c r="K553" s="50">
        <f t="shared" si="94"/>
        <v>859.85047602118379</v>
      </c>
      <c r="L553" s="50">
        <f t="shared" si="95"/>
        <v>2049179.0155037767</v>
      </c>
      <c r="M553" s="50"/>
      <c r="N553" s="117">
        <f t="shared" si="91"/>
        <v>2049179.0155037767</v>
      </c>
      <c r="O553" s="33"/>
      <c r="Q553" s="120"/>
      <c r="R553" s="120"/>
    </row>
    <row r="554" spans="1:18" s="31" customFormat="1" x14ac:dyDescent="0.25">
      <c r="A554" s="35"/>
      <c r="B554" s="51" t="s">
        <v>386</v>
      </c>
      <c r="C554" s="35">
        <v>4</v>
      </c>
      <c r="D554" s="55">
        <v>21.168299999999999</v>
      </c>
      <c r="E554" s="128">
        <v>1211</v>
      </c>
      <c r="F554" s="196">
        <v>845550.4</v>
      </c>
      <c r="G554" s="41">
        <v>100</v>
      </c>
      <c r="H554" s="50">
        <f t="shared" si="96"/>
        <v>845550.4</v>
      </c>
      <c r="I554" s="50">
        <f t="shared" si="92"/>
        <v>0</v>
      </c>
      <c r="J554" s="50">
        <f t="shared" si="93"/>
        <v>698.22493806771263</v>
      </c>
      <c r="K554" s="50">
        <f t="shared" si="94"/>
        <v>411.5066565491029</v>
      </c>
      <c r="L554" s="50">
        <f t="shared" si="95"/>
        <v>750372.02708434919</v>
      </c>
      <c r="M554" s="50"/>
      <c r="N554" s="117">
        <f t="shared" si="91"/>
        <v>750372.02708434919</v>
      </c>
      <c r="O554" s="33"/>
      <c r="Q554" s="120"/>
      <c r="R554" s="120"/>
    </row>
    <row r="555" spans="1:18" s="31" customFormat="1" x14ac:dyDescent="0.25">
      <c r="A555" s="35"/>
      <c r="B555" s="51" t="s">
        <v>387</v>
      </c>
      <c r="C555" s="35">
        <v>4</v>
      </c>
      <c r="D555" s="55">
        <v>27.250599999999999</v>
      </c>
      <c r="E555" s="128">
        <v>1772</v>
      </c>
      <c r="F555" s="196">
        <v>476829.3</v>
      </c>
      <c r="G555" s="41">
        <v>100</v>
      </c>
      <c r="H555" s="50">
        <f t="shared" si="96"/>
        <v>476829.3</v>
      </c>
      <c r="I555" s="50">
        <f t="shared" si="92"/>
        <v>0</v>
      </c>
      <c r="J555" s="50">
        <f t="shared" si="93"/>
        <v>269.09102708803613</v>
      </c>
      <c r="K555" s="50">
        <f t="shared" si="94"/>
        <v>840.64056752877946</v>
      </c>
      <c r="L555" s="50">
        <f t="shared" si="95"/>
        <v>1363401.2857798913</v>
      </c>
      <c r="M555" s="50"/>
      <c r="N555" s="117">
        <f t="shared" si="91"/>
        <v>1363401.2857798913</v>
      </c>
      <c r="O555" s="33"/>
      <c r="Q555" s="120"/>
      <c r="R555" s="120"/>
    </row>
    <row r="556" spans="1:18" s="31" customFormat="1" x14ac:dyDescent="0.25">
      <c r="A556" s="35"/>
      <c r="B556" s="51" t="s">
        <v>388</v>
      </c>
      <c r="C556" s="35">
        <v>4</v>
      </c>
      <c r="D556" s="55">
        <v>21.5503</v>
      </c>
      <c r="E556" s="128">
        <v>1662</v>
      </c>
      <c r="F556" s="196">
        <v>1002288.1</v>
      </c>
      <c r="G556" s="41">
        <v>100</v>
      </c>
      <c r="H556" s="50">
        <f t="shared" si="96"/>
        <v>1002288.1</v>
      </c>
      <c r="I556" s="50">
        <f t="shared" si="92"/>
        <v>0</v>
      </c>
      <c r="J556" s="50">
        <f t="shared" si="93"/>
        <v>603.06143200962697</v>
      </c>
      <c r="K556" s="50">
        <f t="shared" si="94"/>
        <v>506.67016260718856</v>
      </c>
      <c r="L556" s="50">
        <f t="shared" si="95"/>
        <v>930789.90511054127</v>
      </c>
      <c r="M556" s="50"/>
      <c r="N556" s="117">
        <f t="shared" si="91"/>
        <v>930789.90511054127</v>
      </c>
      <c r="O556" s="33"/>
      <c r="Q556" s="120"/>
      <c r="R556" s="120"/>
    </row>
    <row r="557" spans="1:18" s="31" customFormat="1" x14ac:dyDescent="0.25">
      <c r="A557" s="35"/>
      <c r="B557" s="51" t="s">
        <v>389</v>
      </c>
      <c r="C557" s="35">
        <v>4</v>
      </c>
      <c r="D557" s="55">
        <v>14.727999999999998</v>
      </c>
      <c r="E557" s="128">
        <v>1455</v>
      </c>
      <c r="F557" s="196">
        <v>728998.7</v>
      </c>
      <c r="G557" s="41">
        <v>100</v>
      </c>
      <c r="H557" s="50">
        <f t="shared" si="96"/>
        <v>728998.7</v>
      </c>
      <c r="I557" s="50">
        <f t="shared" si="92"/>
        <v>0</v>
      </c>
      <c r="J557" s="50">
        <f t="shared" si="93"/>
        <v>501.03003436426116</v>
      </c>
      <c r="K557" s="50">
        <f t="shared" si="94"/>
        <v>608.70156025255437</v>
      </c>
      <c r="L557" s="50">
        <f t="shared" si="95"/>
        <v>992253.83242684265</v>
      </c>
      <c r="M557" s="50"/>
      <c r="N557" s="117">
        <f t="shared" si="91"/>
        <v>992253.83242684265</v>
      </c>
      <c r="O557" s="33"/>
      <c r="Q557" s="120"/>
      <c r="R557" s="120"/>
    </row>
    <row r="558" spans="1:18" s="31" customFormat="1" x14ac:dyDescent="0.25">
      <c r="A558" s="35"/>
      <c r="B558" s="51" t="s">
        <v>390</v>
      </c>
      <c r="C558" s="35">
        <v>4</v>
      </c>
      <c r="D558" s="55">
        <v>18.566800000000001</v>
      </c>
      <c r="E558" s="128">
        <v>1503</v>
      </c>
      <c r="F558" s="196">
        <v>468624.2</v>
      </c>
      <c r="G558" s="41">
        <v>100</v>
      </c>
      <c r="H558" s="50">
        <f t="shared" si="96"/>
        <v>468624.2</v>
      </c>
      <c r="I558" s="50">
        <f t="shared" si="92"/>
        <v>0</v>
      </c>
      <c r="J558" s="50">
        <f t="shared" si="93"/>
        <v>311.7925482368596</v>
      </c>
      <c r="K558" s="50">
        <f t="shared" si="94"/>
        <v>797.93904637995593</v>
      </c>
      <c r="L558" s="50">
        <f t="shared" si="95"/>
        <v>1237749.5519409957</v>
      </c>
      <c r="M558" s="50"/>
      <c r="N558" s="117">
        <f t="shared" si="91"/>
        <v>1237749.5519409957</v>
      </c>
      <c r="O558" s="33"/>
      <c r="Q558" s="120"/>
      <c r="R558" s="120"/>
    </row>
    <row r="559" spans="1:18" s="31" customFormat="1" x14ac:dyDescent="0.25">
      <c r="A559" s="35"/>
      <c r="B559" s="51" t="s">
        <v>209</v>
      </c>
      <c r="C559" s="35">
        <v>4</v>
      </c>
      <c r="D559" s="55">
        <v>27.703899999999997</v>
      </c>
      <c r="E559" s="128">
        <v>2412</v>
      </c>
      <c r="F559" s="196">
        <v>453609.8</v>
      </c>
      <c r="G559" s="41">
        <v>100</v>
      </c>
      <c r="H559" s="50">
        <f t="shared" si="96"/>
        <v>453609.8</v>
      </c>
      <c r="I559" s="50">
        <f t="shared" si="92"/>
        <v>0</v>
      </c>
      <c r="J559" s="50">
        <f t="shared" si="93"/>
        <v>188.06376451077944</v>
      </c>
      <c r="K559" s="50">
        <f t="shared" si="94"/>
        <v>921.66783010603604</v>
      </c>
      <c r="L559" s="50">
        <f t="shared" si="95"/>
        <v>1555502.0194211486</v>
      </c>
      <c r="M559" s="50"/>
      <c r="N559" s="117">
        <f t="shared" si="91"/>
        <v>1555502.0194211486</v>
      </c>
      <c r="O559" s="33"/>
      <c r="Q559" s="120"/>
      <c r="R559" s="120"/>
    </row>
    <row r="560" spans="1:18" s="31" customFormat="1" x14ac:dyDescent="0.25">
      <c r="A560" s="35"/>
      <c r="B560" s="51" t="s">
        <v>246</v>
      </c>
      <c r="C560" s="35">
        <v>4</v>
      </c>
      <c r="D560" s="55">
        <v>15.173299999999998</v>
      </c>
      <c r="E560" s="128">
        <v>660</v>
      </c>
      <c r="F560" s="196">
        <v>368301.2</v>
      </c>
      <c r="G560" s="41">
        <v>100</v>
      </c>
      <c r="H560" s="50">
        <f t="shared" si="96"/>
        <v>368301.2</v>
      </c>
      <c r="I560" s="50">
        <f t="shared" si="92"/>
        <v>0</v>
      </c>
      <c r="J560" s="50">
        <f t="shared" si="93"/>
        <v>558.03212121212118</v>
      </c>
      <c r="K560" s="50">
        <f t="shared" si="94"/>
        <v>551.69947340469434</v>
      </c>
      <c r="L560" s="50">
        <f t="shared" si="95"/>
        <v>809115.11262868496</v>
      </c>
      <c r="M560" s="50"/>
      <c r="N560" s="117">
        <f t="shared" si="91"/>
        <v>809115.11262868496</v>
      </c>
      <c r="O560" s="33"/>
      <c r="Q560" s="120"/>
      <c r="R560" s="120"/>
    </row>
    <row r="561" spans="1:18" s="31" customFormat="1" x14ac:dyDescent="0.25">
      <c r="A561" s="35"/>
      <c r="B561" s="51" t="s">
        <v>391</v>
      </c>
      <c r="C561" s="35">
        <v>4</v>
      </c>
      <c r="D561" s="55">
        <v>20.418799999999997</v>
      </c>
      <c r="E561" s="128">
        <v>1459</v>
      </c>
      <c r="F561" s="196">
        <v>368403.3</v>
      </c>
      <c r="G561" s="41">
        <v>100</v>
      </c>
      <c r="H561" s="50">
        <f t="shared" si="96"/>
        <v>368403.3</v>
      </c>
      <c r="I561" s="50">
        <f t="shared" si="92"/>
        <v>0</v>
      </c>
      <c r="J561" s="50">
        <f t="shared" si="93"/>
        <v>252.50397532556545</v>
      </c>
      <c r="K561" s="50">
        <f t="shared" si="94"/>
        <v>857.22761929125011</v>
      </c>
      <c r="L561" s="50">
        <f t="shared" si="95"/>
        <v>1308565.1350513555</v>
      </c>
      <c r="M561" s="50"/>
      <c r="N561" s="117">
        <f t="shared" si="91"/>
        <v>1308565.1350513555</v>
      </c>
      <c r="O561" s="33"/>
      <c r="Q561" s="120"/>
      <c r="R561" s="120"/>
    </row>
    <row r="562" spans="1:18" s="31" customFormat="1" x14ac:dyDescent="0.25">
      <c r="A562" s="35"/>
      <c r="B562" s="51" t="s">
        <v>392</v>
      </c>
      <c r="C562" s="35">
        <v>4</v>
      </c>
      <c r="D562" s="55">
        <v>99.448100000000011</v>
      </c>
      <c r="E562" s="128">
        <v>5314</v>
      </c>
      <c r="F562" s="196">
        <v>2280804.9</v>
      </c>
      <c r="G562" s="41">
        <v>100</v>
      </c>
      <c r="H562" s="50">
        <f t="shared" si="96"/>
        <v>2280804.9</v>
      </c>
      <c r="I562" s="50">
        <f t="shared" si="92"/>
        <v>0</v>
      </c>
      <c r="J562" s="50">
        <f t="shared" si="93"/>
        <v>429.20679337598796</v>
      </c>
      <c r="K562" s="50">
        <f t="shared" si="94"/>
        <v>680.52480124082763</v>
      </c>
      <c r="L562" s="50">
        <f t="shared" si="95"/>
        <v>1995494.0424731937</v>
      </c>
      <c r="M562" s="50"/>
      <c r="N562" s="117">
        <f t="shared" si="91"/>
        <v>1995494.0424731937</v>
      </c>
      <c r="O562" s="33"/>
      <c r="Q562" s="120"/>
      <c r="R562" s="120"/>
    </row>
    <row r="563" spans="1:18" s="31" customFormat="1" x14ac:dyDescent="0.25">
      <c r="A563" s="35"/>
      <c r="B563" s="51" t="s">
        <v>393</v>
      </c>
      <c r="C563" s="35">
        <v>4</v>
      </c>
      <c r="D563" s="55">
        <v>22.054699999999997</v>
      </c>
      <c r="E563" s="128">
        <v>1619</v>
      </c>
      <c r="F563" s="196">
        <v>293490.2</v>
      </c>
      <c r="G563" s="41">
        <v>100</v>
      </c>
      <c r="H563" s="50">
        <f t="shared" si="96"/>
        <v>293490.2</v>
      </c>
      <c r="I563" s="50">
        <f t="shared" si="92"/>
        <v>0</v>
      </c>
      <c r="J563" s="50">
        <f t="shared" si="93"/>
        <v>181.27869054972206</v>
      </c>
      <c r="K563" s="50">
        <f t="shared" si="94"/>
        <v>928.45290406709341</v>
      </c>
      <c r="L563" s="50">
        <f t="shared" si="95"/>
        <v>1422792.6768965106</v>
      </c>
      <c r="M563" s="50"/>
      <c r="N563" s="117">
        <f t="shared" si="91"/>
        <v>1422792.6768965106</v>
      </c>
      <c r="O563" s="33"/>
      <c r="Q563" s="120"/>
      <c r="R563" s="120"/>
    </row>
    <row r="564" spans="1:18" s="31" customFormat="1" x14ac:dyDescent="0.25">
      <c r="A564" s="35"/>
      <c r="B564" s="51" t="s">
        <v>250</v>
      </c>
      <c r="C564" s="35">
        <v>4</v>
      </c>
      <c r="D564" s="55">
        <v>13.465299999999999</v>
      </c>
      <c r="E564" s="128">
        <v>1475</v>
      </c>
      <c r="F564" s="196">
        <v>172399</v>
      </c>
      <c r="G564" s="41">
        <v>100</v>
      </c>
      <c r="H564" s="50">
        <f t="shared" si="96"/>
        <v>172399</v>
      </c>
      <c r="I564" s="50">
        <f t="shared" si="92"/>
        <v>0</v>
      </c>
      <c r="J564" s="50">
        <f t="shared" si="93"/>
        <v>116.8806779661017</v>
      </c>
      <c r="K564" s="50">
        <f t="shared" si="94"/>
        <v>992.85091665071377</v>
      </c>
      <c r="L564" s="50">
        <f t="shared" si="95"/>
        <v>1442087.5124138126</v>
      </c>
      <c r="M564" s="50"/>
      <c r="N564" s="117">
        <f t="shared" si="91"/>
        <v>1442087.5124138126</v>
      </c>
      <c r="O564" s="33"/>
      <c r="Q564" s="120"/>
      <c r="R564" s="120"/>
    </row>
    <row r="565" spans="1:18" s="31" customFormat="1" x14ac:dyDescent="0.25">
      <c r="A565" s="35"/>
      <c r="B565" s="51" t="s">
        <v>282</v>
      </c>
      <c r="C565" s="35">
        <v>4</v>
      </c>
      <c r="D565" s="55">
        <v>32.471600000000002</v>
      </c>
      <c r="E565" s="128">
        <v>1642</v>
      </c>
      <c r="F565" s="196">
        <v>368426</v>
      </c>
      <c r="G565" s="41">
        <v>100</v>
      </c>
      <c r="H565" s="50">
        <f t="shared" si="96"/>
        <v>368426</v>
      </c>
      <c r="I565" s="50">
        <f t="shared" si="92"/>
        <v>0</v>
      </c>
      <c r="J565" s="50">
        <f t="shared" si="93"/>
        <v>224.37637028014618</v>
      </c>
      <c r="K565" s="50">
        <f t="shared" si="94"/>
        <v>885.35522433666938</v>
      </c>
      <c r="L565" s="50">
        <f t="shared" si="95"/>
        <v>1418094.2813821186</v>
      </c>
      <c r="M565" s="50"/>
      <c r="N565" s="117">
        <f t="shared" si="91"/>
        <v>1418094.2813821186</v>
      </c>
      <c r="O565" s="33"/>
      <c r="Q565" s="120"/>
      <c r="R565" s="120"/>
    </row>
    <row r="566" spans="1:18" s="31" customFormat="1" x14ac:dyDescent="0.25">
      <c r="A566" s="35"/>
      <c r="B566" s="51" t="s">
        <v>142</v>
      </c>
      <c r="C566" s="35">
        <v>4</v>
      </c>
      <c r="D566" s="55">
        <v>10.603699999999998</v>
      </c>
      <c r="E566" s="128">
        <v>811</v>
      </c>
      <c r="F566" s="196">
        <v>131940.6</v>
      </c>
      <c r="G566" s="41">
        <v>100</v>
      </c>
      <c r="H566" s="50">
        <f t="shared" si="96"/>
        <v>131940.6</v>
      </c>
      <c r="I566" s="50">
        <f t="shared" si="92"/>
        <v>0</v>
      </c>
      <c r="J566" s="50">
        <f t="shared" si="93"/>
        <v>162.68877928483354</v>
      </c>
      <c r="K566" s="50">
        <f t="shared" si="94"/>
        <v>947.04281533198196</v>
      </c>
      <c r="L566" s="50">
        <f t="shared" si="95"/>
        <v>1278020.9061521026</v>
      </c>
      <c r="M566" s="50"/>
      <c r="N566" s="117">
        <f t="shared" si="91"/>
        <v>1278020.9061521026</v>
      </c>
      <c r="O566" s="33"/>
      <c r="Q566" s="120"/>
      <c r="R566" s="120"/>
    </row>
    <row r="567" spans="1:18" s="31" customFormat="1" x14ac:dyDescent="0.25">
      <c r="A567" s="35"/>
      <c r="B567" s="51" t="s">
        <v>394</v>
      </c>
      <c r="C567" s="35">
        <v>4</v>
      </c>
      <c r="D567" s="55">
        <v>27.763299999999997</v>
      </c>
      <c r="E567" s="128">
        <v>2447</v>
      </c>
      <c r="F567" s="196">
        <v>698822.4</v>
      </c>
      <c r="G567" s="41">
        <v>100</v>
      </c>
      <c r="H567" s="50">
        <f t="shared" si="96"/>
        <v>698822.4</v>
      </c>
      <c r="I567" s="50">
        <f t="shared" si="92"/>
        <v>0</v>
      </c>
      <c r="J567" s="50">
        <f t="shared" si="93"/>
        <v>285.58332652227216</v>
      </c>
      <c r="K567" s="50">
        <f t="shared" si="94"/>
        <v>824.14826809454337</v>
      </c>
      <c r="L567" s="50">
        <f t="shared" si="95"/>
        <v>1446182.624916449</v>
      </c>
      <c r="M567" s="50"/>
      <c r="N567" s="117">
        <f t="shared" si="91"/>
        <v>1446182.624916449</v>
      </c>
      <c r="O567" s="33"/>
      <c r="Q567" s="120"/>
      <c r="R567" s="120"/>
    </row>
    <row r="568" spans="1:18" s="31" customFormat="1" x14ac:dyDescent="0.25">
      <c r="A568" s="35"/>
      <c r="B568" s="4"/>
      <c r="C568" s="4"/>
      <c r="D568" s="55">
        <v>0</v>
      </c>
      <c r="E568" s="130"/>
      <c r="F568" s="32"/>
      <c r="G568" s="41"/>
      <c r="H568" s="42"/>
      <c r="I568" s="50"/>
      <c r="J568" s="50"/>
      <c r="K568" s="50"/>
      <c r="L568" s="50"/>
      <c r="M568" s="50"/>
      <c r="N568" s="117"/>
      <c r="O568" s="33"/>
      <c r="Q568" s="120"/>
      <c r="R568" s="120"/>
    </row>
    <row r="569" spans="1:18" s="31" customFormat="1" x14ac:dyDescent="0.25">
      <c r="A569" s="30" t="s">
        <v>395</v>
      </c>
      <c r="B569" s="43" t="s">
        <v>2</v>
      </c>
      <c r="C569" s="44"/>
      <c r="D569" s="3">
        <v>783.48569999999995</v>
      </c>
      <c r="E569" s="131">
        <f>E570</f>
        <v>98220</v>
      </c>
      <c r="F569" s="37"/>
      <c r="G569" s="41"/>
      <c r="H569" s="37">
        <f>H571</f>
        <v>9179373.3000000007</v>
      </c>
      <c r="I569" s="37">
        <f>I571</f>
        <v>-9179373.3000000007</v>
      </c>
      <c r="J569" s="50"/>
      <c r="K569" s="50"/>
      <c r="L569" s="50"/>
      <c r="M569" s="46">
        <f>M571</f>
        <v>53920571.025160015</v>
      </c>
      <c r="N569" s="115">
        <f t="shared" si="91"/>
        <v>53920571.025160015</v>
      </c>
      <c r="O569" s="33"/>
      <c r="Q569" s="120"/>
      <c r="R569" s="120"/>
    </row>
    <row r="570" spans="1:18" s="31" customFormat="1" x14ac:dyDescent="0.25">
      <c r="A570" s="30" t="s">
        <v>395</v>
      </c>
      <c r="B570" s="43" t="s">
        <v>3</v>
      </c>
      <c r="C570" s="44"/>
      <c r="D570" s="3">
        <v>783.48569999999995</v>
      </c>
      <c r="E570" s="131">
        <f>SUM(E572:E596)</f>
        <v>98220</v>
      </c>
      <c r="F570" s="37">
        <f>SUM(F572:F596)</f>
        <v>75044773.399999991</v>
      </c>
      <c r="G570" s="41"/>
      <c r="H570" s="37">
        <f>SUM(H572:H596)</f>
        <v>56686026.799999997</v>
      </c>
      <c r="I570" s="37">
        <f>SUM(I572:I596)</f>
        <v>18358746.600000001</v>
      </c>
      <c r="J570" s="50"/>
      <c r="K570" s="50"/>
      <c r="L570" s="37">
        <f>SUM(L572:L596)</f>
        <v>36998449.960807227</v>
      </c>
      <c r="M570" s="50"/>
      <c r="N570" s="115">
        <f t="shared" si="91"/>
        <v>36998449.960807227</v>
      </c>
      <c r="O570" s="33"/>
      <c r="Q570" s="120"/>
      <c r="R570" s="120"/>
    </row>
    <row r="571" spans="1:18" s="31" customFormat="1" x14ac:dyDescent="0.25">
      <c r="A571" s="35"/>
      <c r="B571" s="51" t="s">
        <v>26</v>
      </c>
      <c r="C571" s="35">
        <v>2</v>
      </c>
      <c r="D571" s="55">
        <v>0</v>
      </c>
      <c r="E571" s="134"/>
      <c r="F571" s="50"/>
      <c r="G571" s="41">
        <v>25</v>
      </c>
      <c r="H571" s="50">
        <f>F581*G571/100</f>
        <v>9179373.3000000007</v>
      </c>
      <c r="I571" s="50">
        <f t="shared" si="92"/>
        <v>-9179373.3000000007</v>
      </c>
      <c r="J571" s="50"/>
      <c r="K571" s="50"/>
      <c r="L571" s="50"/>
      <c r="M571" s="50">
        <f>($L$7*$L$8*E569/$L$10)+($L$7*$L$9*D569/$L$11)</f>
        <v>53920571.025160015</v>
      </c>
      <c r="N571" s="117">
        <f t="shared" si="91"/>
        <v>53920571.025160015</v>
      </c>
      <c r="O571" s="33"/>
      <c r="Q571" s="120"/>
      <c r="R571" s="120"/>
    </row>
    <row r="572" spans="1:18" s="31" customFormat="1" x14ac:dyDescent="0.25">
      <c r="A572" s="35"/>
      <c r="B572" s="51" t="s">
        <v>396</v>
      </c>
      <c r="C572" s="35">
        <v>4</v>
      </c>
      <c r="D572" s="55">
        <v>26.569000000000003</v>
      </c>
      <c r="E572" s="128">
        <v>4885</v>
      </c>
      <c r="F572" s="197">
        <v>5124610.3</v>
      </c>
      <c r="G572" s="41">
        <v>100</v>
      </c>
      <c r="H572" s="50">
        <f>F572*G572/100</f>
        <v>5124610.3</v>
      </c>
      <c r="I572" s="50">
        <f t="shared" si="92"/>
        <v>0</v>
      </c>
      <c r="J572" s="50">
        <f t="shared" ref="J572:J596" si="97">F572/E572</f>
        <v>1049.0502149437052</v>
      </c>
      <c r="K572" s="50">
        <f t="shared" ref="K572:K596" si="98">$J$11*$J$19-J572</f>
        <v>60.681379673110314</v>
      </c>
      <c r="L572" s="50">
        <f t="shared" ref="L572:L596" si="99">IF(K572&gt;0,$J$7*$J$8*(K572/$K$19),0)+$J$7*$J$9*(E572/$E$19)+$J$7*$J$10*(D572/$D$19)</f>
        <v>904433.01290790574</v>
      </c>
      <c r="M572" s="50"/>
      <c r="N572" s="117">
        <f t="shared" si="91"/>
        <v>904433.01290790574</v>
      </c>
      <c r="O572" s="33"/>
      <c r="Q572" s="120"/>
      <c r="R572" s="120"/>
    </row>
    <row r="573" spans="1:18" s="31" customFormat="1" x14ac:dyDescent="0.25">
      <c r="A573" s="35"/>
      <c r="B573" s="51" t="s">
        <v>397</v>
      </c>
      <c r="C573" s="35">
        <v>4</v>
      </c>
      <c r="D573" s="55">
        <v>51.770800000000001</v>
      </c>
      <c r="E573" s="128">
        <v>1841</v>
      </c>
      <c r="F573" s="197">
        <v>418667</v>
      </c>
      <c r="G573" s="41">
        <v>100</v>
      </c>
      <c r="H573" s="50">
        <f t="shared" ref="H573:H596" si="100">F573*G573/100</f>
        <v>418667</v>
      </c>
      <c r="I573" s="50">
        <f t="shared" si="92"/>
        <v>0</v>
      </c>
      <c r="J573" s="50">
        <f t="shared" si="97"/>
        <v>227.41281912004345</v>
      </c>
      <c r="K573" s="50">
        <f t="shared" si="98"/>
        <v>882.3187754967721</v>
      </c>
      <c r="L573" s="50">
        <f t="shared" si="99"/>
        <v>1522962.2919109347</v>
      </c>
      <c r="M573" s="50"/>
      <c r="N573" s="117">
        <f t="shared" si="91"/>
        <v>1522962.2919109347</v>
      </c>
      <c r="O573" s="33"/>
      <c r="Q573" s="120"/>
      <c r="R573" s="120"/>
    </row>
    <row r="574" spans="1:18" s="31" customFormat="1" x14ac:dyDescent="0.25">
      <c r="A574" s="35"/>
      <c r="B574" s="51" t="s">
        <v>794</v>
      </c>
      <c r="C574" s="35">
        <v>4</v>
      </c>
      <c r="D574" s="55">
        <v>58.449799999999996</v>
      </c>
      <c r="E574" s="128">
        <v>2390</v>
      </c>
      <c r="F574" s="197">
        <v>541313</v>
      </c>
      <c r="G574" s="41">
        <v>100</v>
      </c>
      <c r="H574" s="50">
        <f t="shared" si="100"/>
        <v>541313</v>
      </c>
      <c r="I574" s="50">
        <f t="shared" si="92"/>
        <v>0</v>
      </c>
      <c r="J574" s="50">
        <f t="shared" si="97"/>
        <v>226.49079497907951</v>
      </c>
      <c r="K574" s="50">
        <f t="shared" si="98"/>
        <v>883.24079963773602</v>
      </c>
      <c r="L574" s="50">
        <f t="shared" si="99"/>
        <v>1632771.4100373993</v>
      </c>
      <c r="M574" s="50"/>
      <c r="N574" s="117">
        <f t="shared" si="91"/>
        <v>1632771.4100373993</v>
      </c>
      <c r="O574" s="33"/>
      <c r="Q574" s="120"/>
      <c r="R574" s="120"/>
    </row>
    <row r="575" spans="1:18" s="31" customFormat="1" x14ac:dyDescent="0.25">
      <c r="A575" s="35"/>
      <c r="B575" s="51" t="s">
        <v>398</v>
      </c>
      <c r="C575" s="35">
        <v>4</v>
      </c>
      <c r="D575" s="55">
        <v>69.130799999999994</v>
      </c>
      <c r="E575" s="128">
        <v>10883</v>
      </c>
      <c r="F575" s="197">
        <v>5130988.3</v>
      </c>
      <c r="G575" s="41">
        <v>100</v>
      </c>
      <c r="H575" s="50">
        <f t="shared" si="100"/>
        <v>5130988.3</v>
      </c>
      <c r="I575" s="50">
        <f t="shared" si="92"/>
        <v>0</v>
      </c>
      <c r="J575" s="50">
        <f t="shared" si="97"/>
        <v>471.46818891849671</v>
      </c>
      <c r="K575" s="50">
        <f t="shared" si="98"/>
        <v>638.26340569831882</v>
      </c>
      <c r="L575" s="50">
        <f t="shared" si="99"/>
        <v>2647556.9556316743</v>
      </c>
      <c r="M575" s="50"/>
      <c r="N575" s="117">
        <f t="shared" si="91"/>
        <v>2647556.9556316743</v>
      </c>
      <c r="O575" s="33"/>
      <c r="Q575" s="120"/>
      <c r="R575" s="120"/>
    </row>
    <row r="576" spans="1:18" s="31" customFormat="1" x14ac:dyDescent="0.25">
      <c r="A576" s="35"/>
      <c r="B576" s="51" t="s">
        <v>399</v>
      </c>
      <c r="C576" s="35">
        <v>4</v>
      </c>
      <c r="D576" s="55">
        <v>13.638200000000001</v>
      </c>
      <c r="E576" s="128">
        <v>2569</v>
      </c>
      <c r="F576" s="197">
        <v>1139528.6000000001</v>
      </c>
      <c r="G576" s="41">
        <v>100</v>
      </c>
      <c r="H576" s="50">
        <f t="shared" si="100"/>
        <v>1139528.6000000001</v>
      </c>
      <c r="I576" s="50">
        <f t="shared" si="92"/>
        <v>0</v>
      </c>
      <c r="J576" s="50">
        <f t="shared" si="97"/>
        <v>443.5689373297003</v>
      </c>
      <c r="K576" s="50">
        <f t="shared" si="98"/>
        <v>666.16265728711528</v>
      </c>
      <c r="L576" s="50">
        <f t="shared" si="99"/>
        <v>1220599.0052643351</v>
      </c>
      <c r="M576" s="50"/>
      <c r="N576" s="117">
        <f t="shared" si="91"/>
        <v>1220599.0052643351</v>
      </c>
      <c r="O576" s="33"/>
      <c r="Q576" s="120"/>
      <c r="R576" s="120"/>
    </row>
    <row r="577" spans="1:18" s="31" customFormat="1" x14ac:dyDescent="0.25">
      <c r="A577" s="35"/>
      <c r="B577" s="51" t="s">
        <v>400</v>
      </c>
      <c r="C577" s="35">
        <v>4</v>
      </c>
      <c r="D577" s="55">
        <v>52.592100000000002</v>
      </c>
      <c r="E577" s="128">
        <v>2139</v>
      </c>
      <c r="F577" s="197">
        <v>1039489.3</v>
      </c>
      <c r="G577" s="41">
        <v>100</v>
      </c>
      <c r="H577" s="50">
        <f t="shared" si="100"/>
        <v>1039489.3</v>
      </c>
      <c r="I577" s="50">
        <f t="shared" si="92"/>
        <v>0</v>
      </c>
      <c r="J577" s="50">
        <f t="shared" si="97"/>
        <v>485.96975222066391</v>
      </c>
      <c r="K577" s="50">
        <f t="shared" si="98"/>
        <v>623.76184239615168</v>
      </c>
      <c r="L577" s="50">
        <f t="shared" si="99"/>
        <v>1266263.1901715079</v>
      </c>
      <c r="M577" s="50"/>
      <c r="N577" s="117">
        <f t="shared" si="91"/>
        <v>1266263.1901715079</v>
      </c>
      <c r="O577" s="33"/>
      <c r="Q577" s="120"/>
      <c r="R577" s="120"/>
    </row>
    <row r="578" spans="1:18" s="31" customFormat="1" x14ac:dyDescent="0.25">
      <c r="A578" s="35"/>
      <c r="B578" s="51" t="s">
        <v>401</v>
      </c>
      <c r="C578" s="35">
        <v>4</v>
      </c>
      <c r="D578" s="55">
        <v>7.2299999999999995</v>
      </c>
      <c r="E578" s="128">
        <v>1097</v>
      </c>
      <c r="F578" s="197">
        <v>302932.3</v>
      </c>
      <c r="G578" s="41">
        <v>100</v>
      </c>
      <c r="H578" s="50">
        <f t="shared" si="100"/>
        <v>302932.3</v>
      </c>
      <c r="I578" s="50">
        <f t="shared" si="92"/>
        <v>0</v>
      </c>
      <c r="J578" s="50">
        <f t="shared" si="97"/>
        <v>276.14612579762991</v>
      </c>
      <c r="K578" s="50">
        <f t="shared" si="98"/>
        <v>833.58546881918562</v>
      </c>
      <c r="L578" s="50">
        <f t="shared" si="99"/>
        <v>1173125.217775943</v>
      </c>
      <c r="M578" s="50"/>
      <c r="N578" s="117">
        <f t="shared" ref="N578:N641" si="101">L578+M578</f>
        <v>1173125.217775943</v>
      </c>
      <c r="O578" s="33"/>
      <c r="Q578" s="120"/>
      <c r="R578" s="120"/>
    </row>
    <row r="579" spans="1:18" s="31" customFormat="1" x14ac:dyDescent="0.25">
      <c r="A579" s="35"/>
      <c r="B579" s="51" t="s">
        <v>299</v>
      </c>
      <c r="C579" s="35">
        <v>4</v>
      </c>
      <c r="D579" s="55">
        <v>40.322299999999998</v>
      </c>
      <c r="E579" s="128">
        <v>3587</v>
      </c>
      <c r="F579" s="197">
        <v>1736620.7</v>
      </c>
      <c r="G579" s="41">
        <v>100</v>
      </c>
      <c r="H579" s="50">
        <f t="shared" si="100"/>
        <v>1736620.7</v>
      </c>
      <c r="I579" s="50">
        <f t="shared" si="92"/>
        <v>0</v>
      </c>
      <c r="J579" s="50">
        <f t="shared" si="97"/>
        <v>484.14293281293561</v>
      </c>
      <c r="K579" s="50">
        <f t="shared" si="98"/>
        <v>625.58866180387986</v>
      </c>
      <c r="L579" s="50">
        <f t="shared" si="99"/>
        <v>1432943.8961669027</v>
      </c>
      <c r="M579" s="50"/>
      <c r="N579" s="117">
        <f t="shared" si="101"/>
        <v>1432943.8961669027</v>
      </c>
      <c r="O579" s="33"/>
      <c r="Q579" s="120"/>
      <c r="R579" s="120"/>
    </row>
    <row r="580" spans="1:18" s="31" customFormat="1" x14ac:dyDescent="0.25">
      <c r="A580" s="35"/>
      <c r="B580" s="51" t="s">
        <v>402</v>
      </c>
      <c r="C580" s="35">
        <v>4</v>
      </c>
      <c r="D580" s="55">
        <v>5.835</v>
      </c>
      <c r="E580" s="128">
        <v>1175</v>
      </c>
      <c r="F580" s="197">
        <v>259523.4</v>
      </c>
      <c r="G580" s="41">
        <v>100</v>
      </c>
      <c r="H580" s="50">
        <f t="shared" si="100"/>
        <v>259523.4</v>
      </c>
      <c r="I580" s="50">
        <f t="shared" ref="I580:I643" si="102">F580-H580</f>
        <v>0</v>
      </c>
      <c r="J580" s="50">
        <f t="shared" si="97"/>
        <v>220.87097872340425</v>
      </c>
      <c r="K580" s="50">
        <f t="shared" si="98"/>
        <v>888.86061589341125</v>
      </c>
      <c r="L580" s="50">
        <f t="shared" si="99"/>
        <v>1244028.6413056059</v>
      </c>
      <c r="M580" s="50"/>
      <c r="N580" s="117">
        <f t="shared" si="101"/>
        <v>1244028.6413056059</v>
      </c>
      <c r="O580" s="33"/>
      <c r="Q580" s="120"/>
      <c r="R580" s="120"/>
    </row>
    <row r="581" spans="1:18" s="31" customFormat="1" x14ac:dyDescent="0.25">
      <c r="A581" s="35"/>
      <c r="B581" s="51" t="s">
        <v>868</v>
      </c>
      <c r="C581" s="35">
        <v>3</v>
      </c>
      <c r="D581" s="55">
        <v>31.644399999999997</v>
      </c>
      <c r="E581" s="128">
        <v>15943</v>
      </c>
      <c r="F581" s="197">
        <v>36717493.200000003</v>
      </c>
      <c r="G581" s="41">
        <v>50</v>
      </c>
      <c r="H581" s="50">
        <f t="shared" si="100"/>
        <v>18358746.600000001</v>
      </c>
      <c r="I581" s="50">
        <f t="shared" si="102"/>
        <v>18358746.600000001</v>
      </c>
      <c r="J581" s="50">
        <f t="shared" si="97"/>
        <v>2303.0479332622467</v>
      </c>
      <c r="K581" s="50">
        <f t="shared" si="98"/>
        <v>-1193.3163386454312</v>
      </c>
      <c r="L581" s="50">
        <f t="shared" si="99"/>
        <v>2493501.0130458702</v>
      </c>
      <c r="M581" s="50"/>
      <c r="N581" s="117">
        <f t="shared" si="101"/>
        <v>2493501.0130458702</v>
      </c>
      <c r="O581" s="33"/>
      <c r="Q581" s="120"/>
      <c r="R581" s="120"/>
    </row>
    <row r="582" spans="1:18" s="31" customFormat="1" x14ac:dyDescent="0.25">
      <c r="A582" s="35"/>
      <c r="B582" s="51" t="s">
        <v>403</v>
      </c>
      <c r="C582" s="35">
        <v>4</v>
      </c>
      <c r="D582" s="55">
        <v>12.1113</v>
      </c>
      <c r="E582" s="128">
        <v>2443</v>
      </c>
      <c r="F582" s="197">
        <v>500752.5</v>
      </c>
      <c r="G582" s="41">
        <v>100</v>
      </c>
      <c r="H582" s="50">
        <f t="shared" si="100"/>
        <v>500752.5</v>
      </c>
      <c r="I582" s="50">
        <f t="shared" si="102"/>
        <v>0</v>
      </c>
      <c r="J582" s="50">
        <f t="shared" si="97"/>
        <v>204.97441670077774</v>
      </c>
      <c r="K582" s="50">
        <f t="shared" si="98"/>
        <v>904.75717791603779</v>
      </c>
      <c r="L582" s="50">
        <f t="shared" si="99"/>
        <v>1476426.9593822628</v>
      </c>
      <c r="M582" s="50"/>
      <c r="N582" s="117">
        <f t="shared" si="101"/>
        <v>1476426.9593822628</v>
      </c>
      <c r="O582" s="33"/>
      <c r="Q582" s="120"/>
      <c r="R582" s="120"/>
    </row>
    <row r="583" spans="1:18" s="31" customFormat="1" x14ac:dyDescent="0.25">
      <c r="A583" s="35"/>
      <c r="B583" s="51" t="s">
        <v>404</v>
      </c>
      <c r="C583" s="35">
        <v>4</v>
      </c>
      <c r="D583" s="55">
        <v>21.832999999999998</v>
      </c>
      <c r="E583" s="128">
        <v>4933</v>
      </c>
      <c r="F583" s="197">
        <v>2789024.9</v>
      </c>
      <c r="G583" s="41">
        <v>100</v>
      </c>
      <c r="H583" s="50">
        <f t="shared" si="100"/>
        <v>2789024.9</v>
      </c>
      <c r="I583" s="50">
        <f t="shared" si="102"/>
        <v>0</v>
      </c>
      <c r="J583" s="50">
        <f t="shared" si="97"/>
        <v>565.38108655990266</v>
      </c>
      <c r="K583" s="50">
        <f t="shared" si="98"/>
        <v>544.35050805691287</v>
      </c>
      <c r="L583" s="50">
        <f t="shared" si="99"/>
        <v>1461318.9196209526</v>
      </c>
      <c r="M583" s="50"/>
      <c r="N583" s="117">
        <f t="shared" si="101"/>
        <v>1461318.9196209526</v>
      </c>
      <c r="O583" s="33"/>
      <c r="Q583" s="120"/>
      <c r="R583" s="120"/>
    </row>
    <row r="584" spans="1:18" s="31" customFormat="1" x14ac:dyDescent="0.25">
      <c r="A584" s="35"/>
      <c r="B584" s="51" t="s">
        <v>405</v>
      </c>
      <c r="C584" s="35">
        <v>4</v>
      </c>
      <c r="D584" s="55">
        <v>25.650599999999997</v>
      </c>
      <c r="E584" s="128">
        <v>2935</v>
      </c>
      <c r="F584" s="197">
        <v>815589.7</v>
      </c>
      <c r="G584" s="41">
        <v>100</v>
      </c>
      <c r="H584" s="50">
        <f t="shared" si="100"/>
        <v>815589.7</v>
      </c>
      <c r="I584" s="50">
        <f t="shared" si="102"/>
        <v>0</v>
      </c>
      <c r="J584" s="50">
        <f t="shared" si="97"/>
        <v>277.8840545144804</v>
      </c>
      <c r="K584" s="50">
        <f t="shared" si="98"/>
        <v>831.84754010233519</v>
      </c>
      <c r="L584" s="50">
        <f t="shared" si="99"/>
        <v>1518963.7470195605</v>
      </c>
      <c r="M584" s="50"/>
      <c r="N584" s="117">
        <f t="shared" si="101"/>
        <v>1518963.7470195605</v>
      </c>
      <c r="O584" s="33"/>
      <c r="Q584" s="120"/>
      <c r="R584" s="120"/>
    </row>
    <row r="585" spans="1:18" s="31" customFormat="1" x14ac:dyDescent="0.25">
      <c r="A585" s="35"/>
      <c r="B585" s="51" t="s">
        <v>406</v>
      </c>
      <c r="C585" s="35">
        <v>4</v>
      </c>
      <c r="D585" s="55">
        <v>13.840599999999998</v>
      </c>
      <c r="E585" s="128">
        <v>2212</v>
      </c>
      <c r="F585" s="197">
        <v>981338.3</v>
      </c>
      <c r="G585" s="41">
        <v>100</v>
      </c>
      <c r="H585" s="50">
        <f t="shared" si="100"/>
        <v>981338.3</v>
      </c>
      <c r="I585" s="50">
        <f t="shared" si="102"/>
        <v>0</v>
      </c>
      <c r="J585" s="50">
        <f t="shared" si="97"/>
        <v>443.64299276672699</v>
      </c>
      <c r="K585" s="50">
        <f t="shared" si="98"/>
        <v>666.08860185008848</v>
      </c>
      <c r="L585" s="50">
        <f t="shared" si="99"/>
        <v>1168402.6099831704</v>
      </c>
      <c r="M585" s="50"/>
      <c r="N585" s="117">
        <f t="shared" si="101"/>
        <v>1168402.6099831704</v>
      </c>
      <c r="O585" s="33"/>
      <c r="Q585" s="120"/>
      <c r="R585" s="120"/>
    </row>
    <row r="586" spans="1:18" s="31" customFormat="1" x14ac:dyDescent="0.25">
      <c r="A586" s="35"/>
      <c r="B586" s="51" t="s">
        <v>407</v>
      </c>
      <c r="C586" s="35">
        <v>4</v>
      </c>
      <c r="D586" s="55">
        <v>7.8751000000000007</v>
      </c>
      <c r="E586" s="128">
        <v>982</v>
      </c>
      <c r="F586" s="197">
        <v>135333.9</v>
      </c>
      <c r="G586" s="41">
        <v>100</v>
      </c>
      <c r="H586" s="50">
        <f t="shared" si="100"/>
        <v>135333.9</v>
      </c>
      <c r="I586" s="50">
        <f t="shared" si="102"/>
        <v>0</v>
      </c>
      <c r="J586" s="50">
        <f t="shared" si="97"/>
        <v>137.81456211812628</v>
      </c>
      <c r="K586" s="50">
        <f t="shared" si="98"/>
        <v>971.9170324986892</v>
      </c>
      <c r="L586" s="50">
        <f t="shared" si="99"/>
        <v>1321487.224467376</v>
      </c>
      <c r="M586" s="50"/>
      <c r="N586" s="117">
        <f t="shared" si="101"/>
        <v>1321487.224467376</v>
      </c>
      <c r="O586" s="33"/>
      <c r="Q586" s="120"/>
      <c r="R586" s="120"/>
    </row>
    <row r="587" spans="1:18" s="31" customFormat="1" x14ac:dyDescent="0.25">
      <c r="A587" s="35"/>
      <c r="B587" s="51" t="s">
        <v>408</v>
      </c>
      <c r="C587" s="35">
        <v>4</v>
      </c>
      <c r="D587" s="55">
        <v>45.59</v>
      </c>
      <c r="E587" s="128">
        <v>5517</v>
      </c>
      <c r="F587" s="197">
        <v>2767904.9</v>
      </c>
      <c r="G587" s="41">
        <v>100</v>
      </c>
      <c r="H587" s="50">
        <f t="shared" si="100"/>
        <v>2767904.9</v>
      </c>
      <c r="I587" s="50">
        <f t="shared" si="102"/>
        <v>0</v>
      </c>
      <c r="J587" s="50">
        <f t="shared" si="97"/>
        <v>501.70471270618089</v>
      </c>
      <c r="K587" s="50">
        <f t="shared" si="98"/>
        <v>608.02688191063464</v>
      </c>
      <c r="L587" s="50">
        <f t="shared" si="99"/>
        <v>1720009.7255123928</v>
      </c>
      <c r="M587" s="50"/>
      <c r="N587" s="117">
        <f t="shared" si="101"/>
        <v>1720009.7255123928</v>
      </c>
      <c r="O587" s="33"/>
      <c r="Q587" s="120"/>
      <c r="R587" s="120"/>
    </row>
    <row r="588" spans="1:18" s="31" customFormat="1" x14ac:dyDescent="0.25">
      <c r="A588" s="35"/>
      <c r="B588" s="51" t="s">
        <v>409</v>
      </c>
      <c r="C588" s="35">
        <v>4</v>
      </c>
      <c r="D588" s="55">
        <v>77.631799999999998</v>
      </c>
      <c r="E588" s="128">
        <v>7488</v>
      </c>
      <c r="F588" s="197">
        <v>3557903.1</v>
      </c>
      <c r="G588" s="41">
        <v>100</v>
      </c>
      <c r="H588" s="50">
        <f t="shared" si="100"/>
        <v>3557903.1</v>
      </c>
      <c r="I588" s="50">
        <f t="shared" si="102"/>
        <v>0</v>
      </c>
      <c r="J588" s="50">
        <f t="shared" si="97"/>
        <v>475.14731570512822</v>
      </c>
      <c r="K588" s="50">
        <f t="shared" si="98"/>
        <v>634.58427891168731</v>
      </c>
      <c r="L588" s="50">
        <f t="shared" si="99"/>
        <v>2174575.2780827223</v>
      </c>
      <c r="M588" s="50"/>
      <c r="N588" s="117">
        <f t="shared" si="101"/>
        <v>2174575.2780827223</v>
      </c>
      <c r="O588" s="33"/>
      <c r="Q588" s="120"/>
      <c r="R588" s="120"/>
    </row>
    <row r="589" spans="1:18" s="31" customFormat="1" x14ac:dyDescent="0.25">
      <c r="A589" s="35"/>
      <c r="B589" s="51" t="s">
        <v>410</v>
      </c>
      <c r="C589" s="35">
        <v>4</v>
      </c>
      <c r="D589" s="55">
        <v>34.059899999999999</v>
      </c>
      <c r="E589" s="128">
        <v>5588</v>
      </c>
      <c r="F589" s="197">
        <v>1463830.7</v>
      </c>
      <c r="G589" s="41">
        <v>100</v>
      </c>
      <c r="H589" s="50">
        <f t="shared" si="100"/>
        <v>1463830.7</v>
      </c>
      <c r="I589" s="50">
        <f t="shared" si="102"/>
        <v>0</v>
      </c>
      <c r="J589" s="50">
        <f t="shared" si="97"/>
        <v>261.95968146027201</v>
      </c>
      <c r="K589" s="50">
        <f t="shared" si="98"/>
        <v>847.77191315654352</v>
      </c>
      <c r="L589" s="50">
        <f t="shared" si="99"/>
        <v>1965490.7092351203</v>
      </c>
      <c r="M589" s="50"/>
      <c r="N589" s="117">
        <f t="shared" si="101"/>
        <v>1965490.7092351203</v>
      </c>
      <c r="O589" s="33"/>
      <c r="Q589" s="120"/>
      <c r="R589" s="120"/>
    </row>
    <row r="590" spans="1:18" s="31" customFormat="1" x14ac:dyDescent="0.25">
      <c r="A590" s="35"/>
      <c r="B590" s="51" t="s">
        <v>411</v>
      </c>
      <c r="C590" s="35">
        <v>4</v>
      </c>
      <c r="D590" s="55">
        <v>8.8218999999999994</v>
      </c>
      <c r="E590" s="128">
        <v>1764</v>
      </c>
      <c r="F590" s="197">
        <v>2457289.4</v>
      </c>
      <c r="G590" s="41">
        <v>100</v>
      </c>
      <c r="H590" s="50">
        <f t="shared" si="100"/>
        <v>2457289.4</v>
      </c>
      <c r="I590" s="50">
        <f t="shared" si="102"/>
        <v>0</v>
      </c>
      <c r="J590" s="50">
        <f t="shared" si="97"/>
        <v>1393.0212018140589</v>
      </c>
      <c r="K590" s="50">
        <f t="shared" si="98"/>
        <v>-283.28960719724341</v>
      </c>
      <c r="L590" s="50">
        <f t="shared" si="99"/>
        <v>297652.44898703415</v>
      </c>
      <c r="M590" s="50"/>
      <c r="N590" s="117">
        <f t="shared" si="101"/>
        <v>297652.44898703415</v>
      </c>
      <c r="O590" s="33"/>
      <c r="Q590" s="120"/>
      <c r="R590" s="120"/>
    </row>
    <row r="591" spans="1:18" s="31" customFormat="1" x14ac:dyDescent="0.25">
      <c r="A591" s="35"/>
      <c r="B591" s="51" t="s">
        <v>412</v>
      </c>
      <c r="C591" s="35">
        <v>4</v>
      </c>
      <c r="D591" s="55">
        <v>23.27</v>
      </c>
      <c r="E591" s="128">
        <v>3007</v>
      </c>
      <c r="F591" s="197">
        <v>1578192.1</v>
      </c>
      <c r="G591" s="41">
        <v>100</v>
      </c>
      <c r="H591" s="50">
        <f t="shared" si="100"/>
        <v>1578192.1</v>
      </c>
      <c r="I591" s="50">
        <f t="shared" si="102"/>
        <v>0</v>
      </c>
      <c r="J591" s="50">
        <f t="shared" si="97"/>
        <v>524.83940804788824</v>
      </c>
      <c r="K591" s="50">
        <f t="shared" si="98"/>
        <v>584.89218656892729</v>
      </c>
      <c r="L591" s="50">
        <f t="shared" si="99"/>
        <v>1229308.7644944347</v>
      </c>
      <c r="M591" s="50"/>
      <c r="N591" s="117">
        <f t="shared" si="101"/>
        <v>1229308.7644944347</v>
      </c>
      <c r="O591" s="33"/>
      <c r="Q591" s="120"/>
      <c r="R591" s="120"/>
    </row>
    <row r="592" spans="1:18" s="31" customFormat="1" x14ac:dyDescent="0.25">
      <c r="A592" s="35"/>
      <c r="B592" s="51" t="s">
        <v>795</v>
      </c>
      <c r="C592" s="35">
        <v>4</v>
      </c>
      <c r="D592" s="55">
        <v>41.862299999999991</v>
      </c>
      <c r="E592" s="128">
        <v>4307</v>
      </c>
      <c r="F592" s="197">
        <v>1740445.2</v>
      </c>
      <c r="G592" s="41">
        <v>100</v>
      </c>
      <c r="H592" s="50">
        <f t="shared" si="100"/>
        <v>1740445.2</v>
      </c>
      <c r="I592" s="50">
        <f t="shared" si="102"/>
        <v>0</v>
      </c>
      <c r="J592" s="50">
        <f t="shared" si="97"/>
        <v>404.09686556768048</v>
      </c>
      <c r="K592" s="50">
        <f t="shared" si="98"/>
        <v>705.6347290491351</v>
      </c>
      <c r="L592" s="50">
        <f t="shared" si="99"/>
        <v>1640197.2386382723</v>
      </c>
      <c r="M592" s="50"/>
      <c r="N592" s="117">
        <f t="shared" si="101"/>
        <v>1640197.2386382723</v>
      </c>
      <c r="O592" s="33"/>
      <c r="Q592" s="120"/>
      <c r="R592" s="120"/>
    </row>
    <row r="593" spans="1:18" s="31" customFormat="1" x14ac:dyDescent="0.25">
      <c r="A593" s="35"/>
      <c r="B593" s="51" t="s">
        <v>413</v>
      </c>
      <c r="C593" s="35">
        <v>4</v>
      </c>
      <c r="D593" s="55">
        <v>27.890700000000002</v>
      </c>
      <c r="E593" s="128">
        <v>2881</v>
      </c>
      <c r="F593" s="197">
        <v>949244</v>
      </c>
      <c r="G593" s="41">
        <v>100</v>
      </c>
      <c r="H593" s="50">
        <f t="shared" si="100"/>
        <v>949244</v>
      </c>
      <c r="I593" s="50">
        <f t="shared" si="102"/>
        <v>0</v>
      </c>
      <c r="J593" s="50">
        <f t="shared" si="97"/>
        <v>329.4842068726137</v>
      </c>
      <c r="K593" s="50">
        <f t="shared" si="98"/>
        <v>780.24738774420189</v>
      </c>
      <c r="L593" s="50">
        <f t="shared" si="99"/>
        <v>1459399.9343211274</v>
      </c>
      <c r="M593" s="50"/>
      <c r="N593" s="117">
        <f t="shared" si="101"/>
        <v>1459399.9343211274</v>
      </c>
      <c r="O593" s="33"/>
      <c r="Q593" s="120"/>
      <c r="R593" s="120"/>
    </row>
    <row r="594" spans="1:18" s="31" customFormat="1" x14ac:dyDescent="0.25">
      <c r="A594" s="35"/>
      <c r="B594" s="51" t="s">
        <v>796</v>
      </c>
      <c r="C594" s="35">
        <v>4</v>
      </c>
      <c r="D594" s="55">
        <v>36.872</v>
      </c>
      <c r="E594" s="128">
        <v>3908</v>
      </c>
      <c r="F594" s="197">
        <v>1492259.3</v>
      </c>
      <c r="G594" s="41">
        <v>100</v>
      </c>
      <c r="H594" s="50">
        <f t="shared" si="100"/>
        <v>1492259.3</v>
      </c>
      <c r="I594" s="50">
        <f t="shared" si="102"/>
        <v>0</v>
      </c>
      <c r="J594" s="50">
        <f t="shared" si="97"/>
        <v>381.84731320368473</v>
      </c>
      <c r="K594" s="50">
        <f t="shared" si="98"/>
        <v>727.88428141313079</v>
      </c>
      <c r="L594" s="50">
        <f t="shared" si="99"/>
        <v>1586803.5010943625</v>
      </c>
      <c r="M594" s="50"/>
      <c r="N594" s="117">
        <f t="shared" si="101"/>
        <v>1586803.5010943625</v>
      </c>
      <c r="O594" s="33"/>
      <c r="Q594" s="120"/>
      <c r="R594" s="120"/>
    </row>
    <row r="595" spans="1:18" s="31" customFormat="1" x14ac:dyDescent="0.25">
      <c r="A595" s="35"/>
      <c r="B595" s="51" t="s">
        <v>414</v>
      </c>
      <c r="C595" s="35">
        <v>4</v>
      </c>
      <c r="D595" s="55">
        <v>19.46</v>
      </c>
      <c r="E595" s="128">
        <v>1145</v>
      </c>
      <c r="F595" s="197">
        <v>507368.8</v>
      </c>
      <c r="G595" s="41">
        <v>100</v>
      </c>
      <c r="H595" s="50">
        <f t="shared" si="100"/>
        <v>507368.8</v>
      </c>
      <c r="I595" s="50">
        <f t="shared" si="102"/>
        <v>0</v>
      </c>
      <c r="J595" s="50">
        <f t="shared" si="97"/>
        <v>443.11685589519652</v>
      </c>
      <c r="K595" s="50">
        <f t="shared" si="98"/>
        <v>666.61473872161901</v>
      </c>
      <c r="L595" s="50">
        <f t="shared" si="99"/>
        <v>1033786.7227542812</v>
      </c>
      <c r="M595" s="50"/>
      <c r="N595" s="117">
        <f t="shared" si="101"/>
        <v>1033786.7227542812</v>
      </c>
      <c r="O595" s="33"/>
      <c r="Q595" s="120"/>
      <c r="R595" s="120"/>
    </row>
    <row r="596" spans="1:18" s="31" customFormat="1" x14ac:dyDescent="0.25">
      <c r="A596" s="35"/>
      <c r="B596" s="51" t="s">
        <v>797</v>
      </c>
      <c r="C596" s="35">
        <v>4</v>
      </c>
      <c r="D596" s="55">
        <v>29.534099999999999</v>
      </c>
      <c r="E596" s="128">
        <v>2601</v>
      </c>
      <c r="F596" s="197">
        <v>897130.5</v>
      </c>
      <c r="G596" s="41">
        <v>100</v>
      </c>
      <c r="H596" s="50">
        <f t="shared" si="100"/>
        <v>897130.5</v>
      </c>
      <c r="I596" s="50">
        <f t="shared" si="102"/>
        <v>0</v>
      </c>
      <c r="J596" s="50">
        <f t="shared" si="97"/>
        <v>344.91753171856976</v>
      </c>
      <c r="K596" s="50">
        <f t="shared" si="98"/>
        <v>764.81406289824577</v>
      </c>
      <c r="L596" s="50">
        <f t="shared" si="99"/>
        <v>1406441.5429960866</v>
      </c>
      <c r="M596" s="50"/>
      <c r="N596" s="117">
        <f t="shared" si="101"/>
        <v>1406441.5429960866</v>
      </c>
      <c r="O596" s="33"/>
      <c r="Q596" s="120"/>
      <c r="R596" s="120"/>
    </row>
    <row r="597" spans="1:18" s="31" customFormat="1" x14ac:dyDescent="0.25">
      <c r="A597" s="35"/>
      <c r="B597" s="4"/>
      <c r="C597" s="4"/>
      <c r="D597" s="55">
        <v>0</v>
      </c>
      <c r="E597" s="130"/>
      <c r="F597" s="32"/>
      <c r="G597" s="41"/>
      <c r="H597" s="42"/>
      <c r="I597" s="50"/>
      <c r="J597" s="50"/>
      <c r="K597" s="50"/>
      <c r="L597" s="50"/>
      <c r="M597" s="50"/>
      <c r="N597" s="117"/>
      <c r="O597" s="33"/>
      <c r="Q597" s="120"/>
      <c r="R597" s="120"/>
    </row>
    <row r="598" spans="1:18" s="31" customFormat="1" x14ac:dyDescent="0.25">
      <c r="A598" s="30" t="s">
        <v>415</v>
      </c>
      <c r="B598" s="43" t="s">
        <v>2</v>
      </c>
      <c r="C598" s="44"/>
      <c r="D598" s="3">
        <v>764.73369999999989</v>
      </c>
      <c r="E598" s="131">
        <f>E599</f>
        <v>48033</v>
      </c>
      <c r="F598" s="37"/>
      <c r="G598" s="41"/>
      <c r="H598" s="37">
        <f>H600</f>
        <v>4710925.4249999998</v>
      </c>
      <c r="I598" s="37">
        <f>I600</f>
        <v>-4710925.4249999998</v>
      </c>
      <c r="J598" s="50"/>
      <c r="K598" s="50"/>
      <c r="L598" s="50"/>
      <c r="M598" s="46">
        <f>M600</f>
        <v>34131854.184033684</v>
      </c>
      <c r="N598" s="115">
        <f t="shared" si="101"/>
        <v>34131854.184033684</v>
      </c>
      <c r="O598" s="33"/>
      <c r="Q598" s="120"/>
      <c r="R598" s="120"/>
    </row>
    <row r="599" spans="1:18" s="31" customFormat="1" x14ac:dyDescent="0.25">
      <c r="A599" s="30" t="s">
        <v>415</v>
      </c>
      <c r="B599" s="43" t="s">
        <v>3</v>
      </c>
      <c r="C599" s="44"/>
      <c r="D599" s="3">
        <v>764.73369999999989</v>
      </c>
      <c r="E599" s="131">
        <f>SUM(E601:E625)</f>
        <v>48033</v>
      </c>
      <c r="F599" s="37">
        <f>SUM(F601:F625)</f>
        <v>31502626.500000004</v>
      </c>
      <c r="G599" s="41"/>
      <c r="H599" s="37">
        <f>SUM(H601:H625)</f>
        <v>22080775.650000002</v>
      </c>
      <c r="I599" s="37">
        <f>SUM(I601:I625)</f>
        <v>9421850.8499999996</v>
      </c>
      <c r="J599" s="50"/>
      <c r="K599" s="50"/>
      <c r="L599" s="37">
        <f>SUM(L601:L625)</f>
        <v>32601358.493316106</v>
      </c>
      <c r="M599" s="50"/>
      <c r="N599" s="115">
        <f t="shared" si="101"/>
        <v>32601358.493316106</v>
      </c>
      <c r="O599" s="33"/>
      <c r="Q599" s="120"/>
      <c r="R599" s="120"/>
    </row>
    <row r="600" spans="1:18" s="31" customFormat="1" x14ac:dyDescent="0.25">
      <c r="A600" s="35"/>
      <c r="B600" s="51" t="s">
        <v>26</v>
      </c>
      <c r="C600" s="35">
        <v>2</v>
      </c>
      <c r="D600" s="55">
        <v>0</v>
      </c>
      <c r="E600" s="134"/>
      <c r="F600" s="50"/>
      <c r="G600" s="41">
        <v>25</v>
      </c>
      <c r="H600" s="50">
        <f>F613*G600/100</f>
        <v>4710925.4249999998</v>
      </c>
      <c r="I600" s="50">
        <f t="shared" si="102"/>
        <v>-4710925.4249999998</v>
      </c>
      <c r="J600" s="50"/>
      <c r="K600" s="50"/>
      <c r="L600" s="50"/>
      <c r="M600" s="50">
        <f>($L$7*$L$8*E598/$L$10)+($L$7*$L$9*D598/$L$11)</f>
        <v>34131854.184033684</v>
      </c>
      <c r="N600" s="117">
        <f t="shared" si="101"/>
        <v>34131854.184033684</v>
      </c>
      <c r="O600" s="33"/>
      <c r="Q600" s="120"/>
      <c r="R600" s="120"/>
    </row>
    <row r="601" spans="1:18" s="31" customFormat="1" x14ac:dyDescent="0.25">
      <c r="A601" s="35"/>
      <c r="B601" s="51" t="s">
        <v>416</v>
      </c>
      <c r="C601" s="35">
        <v>4</v>
      </c>
      <c r="D601" s="55">
        <v>35.596600000000002</v>
      </c>
      <c r="E601" s="128">
        <v>1088</v>
      </c>
      <c r="F601" s="198">
        <v>301593.2</v>
      </c>
      <c r="G601" s="41">
        <v>100</v>
      </c>
      <c r="H601" s="50">
        <f>F601*G601/100</f>
        <v>301593.2</v>
      </c>
      <c r="I601" s="50">
        <f t="shared" si="102"/>
        <v>0</v>
      </c>
      <c r="J601" s="50">
        <f t="shared" ref="J601:J625" si="103">F601/E601</f>
        <v>277.19963235294119</v>
      </c>
      <c r="K601" s="50">
        <f t="shared" ref="K601:K625" si="104">$J$11*$J$19-J601</f>
        <v>832.53196226387433</v>
      </c>
      <c r="L601" s="50">
        <f t="shared" ref="L601:L625" si="105">IF(K601&gt;0,$J$7*$J$8*(K601/$K$19),0)+$J$7*$J$9*(E601/$E$19)+$J$7*$J$10*(D601/$D$19)</f>
        <v>1286568.8782013876</v>
      </c>
      <c r="M601" s="50"/>
      <c r="N601" s="117">
        <f t="shared" si="101"/>
        <v>1286568.8782013876</v>
      </c>
      <c r="O601" s="33"/>
      <c r="Q601" s="120"/>
      <c r="R601" s="120"/>
    </row>
    <row r="602" spans="1:18" s="31" customFormat="1" x14ac:dyDescent="0.25">
      <c r="A602" s="35"/>
      <c r="B602" s="51" t="s">
        <v>798</v>
      </c>
      <c r="C602" s="35">
        <v>4</v>
      </c>
      <c r="D602" s="55">
        <v>33.409199999999998</v>
      </c>
      <c r="E602" s="128">
        <v>905</v>
      </c>
      <c r="F602" s="198">
        <v>234442.6</v>
      </c>
      <c r="G602" s="41">
        <v>100</v>
      </c>
      <c r="H602" s="50">
        <f t="shared" ref="H602:H625" si="106">F602*G602/100</f>
        <v>234442.6</v>
      </c>
      <c r="I602" s="50">
        <f t="shared" si="102"/>
        <v>0</v>
      </c>
      <c r="J602" s="50">
        <f t="shared" si="103"/>
        <v>259.0525966850829</v>
      </c>
      <c r="K602" s="50">
        <f t="shared" si="104"/>
        <v>850.67899793173262</v>
      </c>
      <c r="L602" s="50">
        <f t="shared" si="105"/>
        <v>1271840.5243311943</v>
      </c>
      <c r="M602" s="50"/>
      <c r="N602" s="117">
        <f t="shared" si="101"/>
        <v>1271840.5243311943</v>
      </c>
      <c r="O602" s="33"/>
      <c r="Q602" s="120"/>
      <c r="R602" s="120"/>
    </row>
    <row r="603" spans="1:18" s="31" customFormat="1" x14ac:dyDescent="0.25">
      <c r="A603" s="35"/>
      <c r="B603" s="51" t="s">
        <v>417</v>
      </c>
      <c r="C603" s="35">
        <v>4</v>
      </c>
      <c r="D603" s="55">
        <v>65.508599999999987</v>
      </c>
      <c r="E603" s="128">
        <v>3943</v>
      </c>
      <c r="F603" s="198">
        <v>900898.3</v>
      </c>
      <c r="G603" s="41">
        <v>100</v>
      </c>
      <c r="H603" s="50">
        <f t="shared" si="106"/>
        <v>900898.3</v>
      </c>
      <c r="I603" s="50">
        <f t="shared" si="102"/>
        <v>0</v>
      </c>
      <c r="J603" s="50">
        <f t="shared" si="103"/>
        <v>228.48042099923916</v>
      </c>
      <c r="K603" s="50">
        <f t="shared" si="104"/>
        <v>881.25117361757634</v>
      </c>
      <c r="L603" s="50">
        <f t="shared" si="105"/>
        <v>1889583.9319029662</v>
      </c>
      <c r="M603" s="50"/>
      <c r="N603" s="117">
        <f t="shared" si="101"/>
        <v>1889583.9319029662</v>
      </c>
      <c r="O603" s="33"/>
      <c r="Q603" s="120"/>
      <c r="R603" s="120"/>
    </row>
    <row r="604" spans="1:18" s="31" customFormat="1" x14ac:dyDescent="0.25">
      <c r="A604" s="35"/>
      <c r="B604" s="51" t="s">
        <v>418</v>
      </c>
      <c r="C604" s="35">
        <v>4</v>
      </c>
      <c r="D604" s="55">
        <v>41.834899999999998</v>
      </c>
      <c r="E604" s="128">
        <v>1664</v>
      </c>
      <c r="F604" s="198">
        <v>1178897.3999999999</v>
      </c>
      <c r="G604" s="41">
        <v>100</v>
      </c>
      <c r="H604" s="50">
        <f t="shared" si="106"/>
        <v>1178897.3999999999</v>
      </c>
      <c r="I604" s="50">
        <f t="shared" si="102"/>
        <v>0</v>
      </c>
      <c r="J604" s="50">
        <f t="shared" si="103"/>
        <v>708.47199519230765</v>
      </c>
      <c r="K604" s="50">
        <f t="shared" si="104"/>
        <v>401.25959942450788</v>
      </c>
      <c r="L604" s="50">
        <f t="shared" si="105"/>
        <v>890011.73736783606</v>
      </c>
      <c r="M604" s="50"/>
      <c r="N604" s="117">
        <f t="shared" si="101"/>
        <v>890011.73736783606</v>
      </c>
      <c r="O604" s="33"/>
      <c r="Q604" s="120"/>
      <c r="R604" s="120"/>
    </row>
    <row r="605" spans="1:18" s="31" customFormat="1" x14ac:dyDescent="0.25">
      <c r="A605" s="35"/>
      <c r="B605" s="51" t="s">
        <v>799</v>
      </c>
      <c r="C605" s="35">
        <v>4</v>
      </c>
      <c r="D605" s="55">
        <v>17.8841</v>
      </c>
      <c r="E605" s="128">
        <v>1154</v>
      </c>
      <c r="F605" s="198">
        <v>326197.3</v>
      </c>
      <c r="G605" s="41">
        <v>100</v>
      </c>
      <c r="H605" s="50">
        <f t="shared" si="106"/>
        <v>326197.3</v>
      </c>
      <c r="I605" s="50">
        <f t="shared" si="102"/>
        <v>0</v>
      </c>
      <c r="J605" s="50">
        <f t="shared" si="103"/>
        <v>282.66663778162911</v>
      </c>
      <c r="K605" s="50">
        <f t="shared" si="104"/>
        <v>827.06495683518642</v>
      </c>
      <c r="L605" s="50">
        <f t="shared" si="105"/>
        <v>1217479.3017608749</v>
      </c>
      <c r="M605" s="50"/>
      <c r="N605" s="117">
        <f t="shared" si="101"/>
        <v>1217479.3017608749</v>
      </c>
      <c r="O605" s="33"/>
      <c r="Q605" s="120"/>
      <c r="R605" s="120"/>
    </row>
    <row r="606" spans="1:18" s="31" customFormat="1" x14ac:dyDescent="0.25">
      <c r="A606" s="35"/>
      <c r="B606" s="51" t="s">
        <v>419</v>
      </c>
      <c r="C606" s="35">
        <v>4</v>
      </c>
      <c r="D606" s="55">
        <v>32.975500000000004</v>
      </c>
      <c r="E606" s="128">
        <v>933</v>
      </c>
      <c r="F606" s="198">
        <v>436813.6</v>
      </c>
      <c r="G606" s="41">
        <v>100</v>
      </c>
      <c r="H606" s="50">
        <f t="shared" si="106"/>
        <v>436813.6</v>
      </c>
      <c r="I606" s="50">
        <f t="shared" si="102"/>
        <v>0</v>
      </c>
      <c r="J606" s="50">
        <f t="shared" si="103"/>
        <v>468.18177920685957</v>
      </c>
      <c r="K606" s="50">
        <f t="shared" si="104"/>
        <v>641.54981540995595</v>
      </c>
      <c r="L606" s="50">
        <f t="shared" si="105"/>
        <v>1028134.237639558</v>
      </c>
      <c r="M606" s="50"/>
      <c r="N606" s="117">
        <f t="shared" si="101"/>
        <v>1028134.237639558</v>
      </c>
      <c r="O606" s="33"/>
      <c r="Q606" s="120"/>
      <c r="R606" s="120"/>
    </row>
    <row r="607" spans="1:18" s="31" customFormat="1" x14ac:dyDescent="0.25">
      <c r="A607" s="35"/>
      <c r="B607" s="51" t="s">
        <v>420</v>
      </c>
      <c r="C607" s="35">
        <v>4</v>
      </c>
      <c r="D607" s="55">
        <v>20.041899999999998</v>
      </c>
      <c r="E607" s="128">
        <v>957</v>
      </c>
      <c r="F607" s="198">
        <v>197593.2</v>
      </c>
      <c r="G607" s="41">
        <v>100</v>
      </c>
      <c r="H607" s="50">
        <f t="shared" si="106"/>
        <v>197593.2</v>
      </c>
      <c r="I607" s="50">
        <f t="shared" si="102"/>
        <v>0</v>
      </c>
      <c r="J607" s="50">
        <f t="shared" si="103"/>
        <v>206.47147335423199</v>
      </c>
      <c r="K607" s="50">
        <f t="shared" si="104"/>
        <v>903.26012126258354</v>
      </c>
      <c r="L607" s="50">
        <f t="shared" si="105"/>
        <v>1286752.4351924474</v>
      </c>
      <c r="M607" s="50"/>
      <c r="N607" s="117">
        <f t="shared" si="101"/>
        <v>1286752.4351924474</v>
      </c>
      <c r="O607" s="33"/>
      <c r="Q607" s="120"/>
      <c r="R607" s="120"/>
    </row>
    <row r="608" spans="1:18" s="31" customFormat="1" x14ac:dyDescent="0.25">
      <c r="A608" s="35"/>
      <c r="B608" s="51" t="s">
        <v>421</v>
      </c>
      <c r="C608" s="35">
        <v>4</v>
      </c>
      <c r="D608" s="55">
        <v>27.4086</v>
      </c>
      <c r="E608" s="128">
        <v>1562</v>
      </c>
      <c r="F608" s="198">
        <v>361571.4</v>
      </c>
      <c r="G608" s="41">
        <v>100</v>
      </c>
      <c r="H608" s="50">
        <f t="shared" si="106"/>
        <v>361571.4</v>
      </c>
      <c r="I608" s="50">
        <f t="shared" si="102"/>
        <v>0</v>
      </c>
      <c r="J608" s="50">
        <f t="shared" si="103"/>
        <v>231.47976952624842</v>
      </c>
      <c r="K608" s="50">
        <f t="shared" si="104"/>
        <v>878.25182509056708</v>
      </c>
      <c r="L608" s="50">
        <f t="shared" si="105"/>
        <v>1377165.594412169</v>
      </c>
      <c r="M608" s="50"/>
      <c r="N608" s="117">
        <f t="shared" si="101"/>
        <v>1377165.594412169</v>
      </c>
      <c r="O608" s="33"/>
      <c r="Q608" s="120"/>
      <c r="R608" s="120"/>
    </row>
    <row r="609" spans="1:18" s="31" customFormat="1" x14ac:dyDescent="0.25">
      <c r="A609" s="35"/>
      <c r="B609" s="51" t="s">
        <v>422</v>
      </c>
      <c r="C609" s="35">
        <v>4</v>
      </c>
      <c r="D609" s="55">
        <v>26.490100000000002</v>
      </c>
      <c r="E609" s="128">
        <v>1502</v>
      </c>
      <c r="F609" s="198">
        <v>381261.5</v>
      </c>
      <c r="G609" s="41">
        <v>100</v>
      </c>
      <c r="H609" s="50">
        <f t="shared" si="106"/>
        <v>381261.5</v>
      </c>
      <c r="I609" s="50">
        <f t="shared" si="102"/>
        <v>0</v>
      </c>
      <c r="J609" s="50">
        <f t="shared" si="103"/>
        <v>253.83588548601864</v>
      </c>
      <c r="K609" s="50">
        <f t="shared" si="104"/>
        <v>855.89570913079683</v>
      </c>
      <c r="L609" s="50">
        <f t="shared" si="105"/>
        <v>1338205.3282900031</v>
      </c>
      <c r="M609" s="50"/>
      <c r="N609" s="117">
        <f t="shared" si="101"/>
        <v>1338205.3282900031</v>
      </c>
      <c r="O609" s="33"/>
      <c r="Q609" s="120"/>
      <c r="R609" s="120"/>
    </row>
    <row r="610" spans="1:18" s="31" customFormat="1" x14ac:dyDescent="0.25">
      <c r="A610" s="35"/>
      <c r="B610" s="51" t="s">
        <v>423</v>
      </c>
      <c r="C610" s="35">
        <v>4</v>
      </c>
      <c r="D610" s="55">
        <v>44.840200000000003</v>
      </c>
      <c r="E610" s="128">
        <v>3296</v>
      </c>
      <c r="F610" s="198">
        <v>795615.9</v>
      </c>
      <c r="G610" s="41">
        <v>100</v>
      </c>
      <c r="H610" s="50">
        <f t="shared" si="106"/>
        <v>795615.9</v>
      </c>
      <c r="I610" s="50">
        <f t="shared" si="102"/>
        <v>0</v>
      </c>
      <c r="J610" s="50">
        <f t="shared" si="103"/>
        <v>241.3883191747573</v>
      </c>
      <c r="K610" s="50">
        <f t="shared" si="104"/>
        <v>868.34327544205826</v>
      </c>
      <c r="L610" s="50">
        <f t="shared" si="105"/>
        <v>1693923.2749166524</v>
      </c>
      <c r="M610" s="50"/>
      <c r="N610" s="117">
        <f t="shared" si="101"/>
        <v>1693923.2749166524</v>
      </c>
      <c r="O610" s="33"/>
      <c r="Q610" s="120"/>
      <c r="R610" s="120"/>
    </row>
    <row r="611" spans="1:18" s="31" customFormat="1" x14ac:dyDescent="0.25">
      <c r="A611" s="35"/>
      <c r="B611" s="51" t="s">
        <v>800</v>
      </c>
      <c r="C611" s="35">
        <v>4</v>
      </c>
      <c r="D611" s="55">
        <v>19.890900000000002</v>
      </c>
      <c r="E611" s="128">
        <v>993</v>
      </c>
      <c r="F611" s="198">
        <v>255812.3</v>
      </c>
      <c r="G611" s="41">
        <v>100</v>
      </c>
      <c r="H611" s="50">
        <f t="shared" si="106"/>
        <v>255812.3</v>
      </c>
      <c r="I611" s="50">
        <f t="shared" si="102"/>
        <v>0</v>
      </c>
      <c r="J611" s="50">
        <f t="shared" si="103"/>
        <v>257.61560926485396</v>
      </c>
      <c r="K611" s="50">
        <f t="shared" si="104"/>
        <v>852.11598535196163</v>
      </c>
      <c r="L611" s="50">
        <f t="shared" si="105"/>
        <v>1231291.2272308501</v>
      </c>
      <c r="M611" s="50"/>
      <c r="N611" s="117">
        <f t="shared" si="101"/>
        <v>1231291.2272308501</v>
      </c>
      <c r="O611" s="33"/>
      <c r="Q611" s="120"/>
      <c r="R611" s="120"/>
    </row>
    <row r="612" spans="1:18" s="31" customFormat="1" x14ac:dyDescent="0.25">
      <c r="A612" s="35"/>
      <c r="B612" s="51" t="s">
        <v>424</v>
      </c>
      <c r="C612" s="35">
        <v>4</v>
      </c>
      <c r="D612" s="55">
        <v>27.044200000000004</v>
      </c>
      <c r="E612" s="128">
        <v>4270</v>
      </c>
      <c r="F612" s="198">
        <v>2257233.6</v>
      </c>
      <c r="G612" s="41">
        <v>100</v>
      </c>
      <c r="H612" s="50">
        <f t="shared" si="106"/>
        <v>2257233.6</v>
      </c>
      <c r="I612" s="50">
        <f t="shared" si="102"/>
        <v>0</v>
      </c>
      <c r="J612" s="50">
        <f t="shared" si="103"/>
        <v>528.6261358313817</v>
      </c>
      <c r="K612" s="50">
        <f t="shared" si="104"/>
        <v>581.10545878543383</v>
      </c>
      <c r="L612" s="50">
        <f t="shared" si="105"/>
        <v>1427570.6875440953</v>
      </c>
      <c r="M612" s="50"/>
      <c r="N612" s="117">
        <f t="shared" si="101"/>
        <v>1427570.6875440953</v>
      </c>
      <c r="O612" s="33"/>
      <c r="Q612" s="120"/>
      <c r="R612" s="120"/>
    </row>
    <row r="613" spans="1:18" s="31" customFormat="1" x14ac:dyDescent="0.25">
      <c r="A613" s="35"/>
      <c r="B613" s="51" t="s">
        <v>860</v>
      </c>
      <c r="C613" s="35">
        <v>3</v>
      </c>
      <c r="D613" s="55">
        <v>34.136299999999999</v>
      </c>
      <c r="E613" s="128">
        <v>9639</v>
      </c>
      <c r="F613" s="198">
        <v>18843701.699999999</v>
      </c>
      <c r="G613" s="41">
        <v>50</v>
      </c>
      <c r="H613" s="50">
        <f t="shared" si="106"/>
        <v>9421850.8499999996</v>
      </c>
      <c r="I613" s="50">
        <f t="shared" si="102"/>
        <v>9421850.8499999996</v>
      </c>
      <c r="J613" s="50">
        <f t="shared" si="103"/>
        <v>1954.9436352318705</v>
      </c>
      <c r="K613" s="50">
        <f t="shared" si="104"/>
        <v>-845.212040615055</v>
      </c>
      <c r="L613" s="50">
        <f t="shared" si="105"/>
        <v>1568916.229843009</v>
      </c>
      <c r="M613" s="50"/>
      <c r="N613" s="117">
        <f t="shared" si="101"/>
        <v>1568916.229843009</v>
      </c>
      <c r="O613" s="33"/>
      <c r="Q613" s="120"/>
      <c r="R613" s="120"/>
    </row>
    <row r="614" spans="1:18" s="31" customFormat="1" x14ac:dyDescent="0.25">
      <c r="A614" s="35"/>
      <c r="B614" s="51" t="s">
        <v>425</v>
      </c>
      <c r="C614" s="35">
        <v>4</v>
      </c>
      <c r="D614" s="55">
        <v>18.03</v>
      </c>
      <c r="E614" s="128">
        <v>1150</v>
      </c>
      <c r="F614" s="198">
        <v>334232.2</v>
      </c>
      <c r="G614" s="41">
        <v>100</v>
      </c>
      <c r="H614" s="50">
        <f t="shared" si="106"/>
        <v>334232.2</v>
      </c>
      <c r="I614" s="50">
        <f t="shared" si="102"/>
        <v>0</v>
      </c>
      <c r="J614" s="50">
        <f t="shared" si="103"/>
        <v>290.6366956521739</v>
      </c>
      <c r="K614" s="50">
        <f t="shared" si="104"/>
        <v>819.09489896464163</v>
      </c>
      <c r="L614" s="50">
        <f t="shared" si="105"/>
        <v>1208104.445764744</v>
      </c>
      <c r="M614" s="50"/>
      <c r="N614" s="117">
        <f t="shared" si="101"/>
        <v>1208104.445764744</v>
      </c>
      <c r="O614" s="33"/>
      <c r="Q614" s="120"/>
      <c r="R614" s="120"/>
    </row>
    <row r="615" spans="1:18" s="31" customFormat="1" x14ac:dyDescent="0.25">
      <c r="A615" s="35"/>
      <c r="B615" s="51" t="s">
        <v>426</v>
      </c>
      <c r="C615" s="35">
        <v>4</v>
      </c>
      <c r="D615" s="55">
        <v>19.073699999999999</v>
      </c>
      <c r="E615" s="128">
        <v>510</v>
      </c>
      <c r="F615" s="198">
        <v>152947.20000000001</v>
      </c>
      <c r="G615" s="41">
        <v>100</v>
      </c>
      <c r="H615" s="50">
        <f t="shared" si="106"/>
        <v>152947.20000000001</v>
      </c>
      <c r="I615" s="50">
        <f t="shared" si="102"/>
        <v>0</v>
      </c>
      <c r="J615" s="50">
        <f t="shared" si="103"/>
        <v>299.89647058823533</v>
      </c>
      <c r="K615" s="50">
        <f t="shared" si="104"/>
        <v>809.83512402858014</v>
      </c>
      <c r="L615" s="50">
        <f t="shared" si="105"/>
        <v>1106575.8835074916</v>
      </c>
      <c r="M615" s="50"/>
      <c r="N615" s="117">
        <f t="shared" si="101"/>
        <v>1106575.8835074916</v>
      </c>
      <c r="O615" s="33"/>
      <c r="Q615" s="120"/>
      <c r="R615" s="120"/>
    </row>
    <row r="616" spans="1:18" s="31" customFormat="1" x14ac:dyDescent="0.25">
      <c r="A616" s="35"/>
      <c r="B616" s="51" t="s">
        <v>427</v>
      </c>
      <c r="C616" s="35">
        <v>4</v>
      </c>
      <c r="D616" s="55">
        <v>33.413400000000003</v>
      </c>
      <c r="E616" s="128">
        <v>1552</v>
      </c>
      <c r="F616" s="198">
        <v>994128.3</v>
      </c>
      <c r="G616" s="41">
        <v>100</v>
      </c>
      <c r="H616" s="50">
        <f t="shared" si="106"/>
        <v>994128.3</v>
      </c>
      <c r="I616" s="50">
        <f t="shared" si="102"/>
        <v>0</v>
      </c>
      <c r="J616" s="50">
        <f t="shared" si="103"/>
        <v>640.54658505154646</v>
      </c>
      <c r="K616" s="50">
        <f t="shared" si="104"/>
        <v>469.18500956526907</v>
      </c>
      <c r="L616" s="50">
        <f t="shared" si="105"/>
        <v>918889.05743024789</v>
      </c>
      <c r="M616" s="50"/>
      <c r="N616" s="117">
        <f t="shared" si="101"/>
        <v>918889.05743024789</v>
      </c>
      <c r="O616" s="33"/>
      <c r="Q616" s="120"/>
      <c r="R616" s="120"/>
    </row>
    <row r="617" spans="1:18" s="31" customFormat="1" x14ac:dyDescent="0.25">
      <c r="A617" s="35"/>
      <c r="B617" s="51" t="s">
        <v>428</v>
      </c>
      <c r="C617" s="35">
        <v>4</v>
      </c>
      <c r="D617" s="55">
        <v>21.531500000000001</v>
      </c>
      <c r="E617" s="128">
        <v>1127</v>
      </c>
      <c r="F617" s="198">
        <v>107234.4</v>
      </c>
      <c r="G617" s="41">
        <v>100</v>
      </c>
      <c r="H617" s="50">
        <f t="shared" si="106"/>
        <v>107234.4</v>
      </c>
      <c r="I617" s="50">
        <f t="shared" si="102"/>
        <v>0</v>
      </c>
      <c r="J617" s="50">
        <f t="shared" si="103"/>
        <v>95.150310559006201</v>
      </c>
      <c r="K617" s="50">
        <f t="shared" si="104"/>
        <v>1014.5812840578093</v>
      </c>
      <c r="L617" s="50">
        <f t="shared" si="105"/>
        <v>1449045.6697550234</v>
      </c>
      <c r="M617" s="50"/>
      <c r="N617" s="117">
        <f t="shared" si="101"/>
        <v>1449045.6697550234</v>
      </c>
      <c r="O617" s="33"/>
      <c r="Q617" s="120"/>
      <c r="R617" s="120"/>
    </row>
    <row r="618" spans="1:18" s="31" customFormat="1" x14ac:dyDescent="0.25">
      <c r="A618" s="35"/>
      <c r="B618" s="51" t="s">
        <v>801</v>
      </c>
      <c r="C618" s="35">
        <v>4</v>
      </c>
      <c r="D618" s="55">
        <v>15.958699999999999</v>
      </c>
      <c r="E618" s="128">
        <v>950</v>
      </c>
      <c r="F618" s="198">
        <v>476159.8</v>
      </c>
      <c r="G618" s="41">
        <v>100</v>
      </c>
      <c r="H618" s="50">
        <f t="shared" si="106"/>
        <v>476159.8</v>
      </c>
      <c r="I618" s="50">
        <f t="shared" si="102"/>
        <v>0</v>
      </c>
      <c r="J618" s="50">
        <f t="shared" si="103"/>
        <v>501.22084210526316</v>
      </c>
      <c r="K618" s="50">
        <f t="shared" si="104"/>
        <v>608.51075251155237</v>
      </c>
      <c r="L618" s="50">
        <f t="shared" si="105"/>
        <v>922179.85016679403</v>
      </c>
      <c r="M618" s="50"/>
      <c r="N618" s="117">
        <f t="shared" si="101"/>
        <v>922179.85016679403</v>
      </c>
      <c r="O618" s="33"/>
      <c r="Q618" s="120"/>
      <c r="R618" s="120"/>
    </row>
    <row r="619" spans="1:18" s="31" customFormat="1" x14ac:dyDescent="0.25">
      <c r="A619" s="35"/>
      <c r="B619" s="51" t="s">
        <v>429</v>
      </c>
      <c r="C619" s="35">
        <v>4</v>
      </c>
      <c r="D619" s="55">
        <v>26.119699999999998</v>
      </c>
      <c r="E619" s="128">
        <v>954</v>
      </c>
      <c r="F619" s="198">
        <v>244123.1</v>
      </c>
      <c r="G619" s="41">
        <v>100</v>
      </c>
      <c r="H619" s="50">
        <f t="shared" si="106"/>
        <v>244123.1</v>
      </c>
      <c r="I619" s="50">
        <f t="shared" si="102"/>
        <v>0</v>
      </c>
      <c r="J619" s="50">
        <f t="shared" si="103"/>
        <v>255.89423480083857</v>
      </c>
      <c r="K619" s="50">
        <f t="shared" si="104"/>
        <v>853.83735981597692</v>
      </c>
      <c r="L619" s="50">
        <f t="shared" si="105"/>
        <v>1253009.2052883538</v>
      </c>
      <c r="M619" s="50"/>
      <c r="N619" s="117">
        <f t="shared" si="101"/>
        <v>1253009.2052883538</v>
      </c>
      <c r="O619" s="33"/>
      <c r="Q619" s="120"/>
      <c r="R619" s="120"/>
    </row>
    <row r="620" spans="1:18" s="31" customFormat="1" x14ac:dyDescent="0.25">
      <c r="A620" s="35"/>
      <c r="B620" s="51" t="s">
        <v>430</v>
      </c>
      <c r="C620" s="35">
        <v>4</v>
      </c>
      <c r="D620" s="55">
        <v>18.863699999999998</v>
      </c>
      <c r="E620" s="128">
        <v>1024</v>
      </c>
      <c r="F620" s="198">
        <v>286942</v>
      </c>
      <c r="G620" s="41">
        <v>100</v>
      </c>
      <c r="H620" s="50">
        <f t="shared" si="106"/>
        <v>286942</v>
      </c>
      <c r="I620" s="50">
        <f t="shared" si="102"/>
        <v>0</v>
      </c>
      <c r="J620" s="50">
        <f t="shared" si="103"/>
        <v>280.216796875</v>
      </c>
      <c r="K620" s="50">
        <f t="shared" si="104"/>
        <v>829.51479774181553</v>
      </c>
      <c r="L620" s="50">
        <f t="shared" si="105"/>
        <v>1205091.7657076821</v>
      </c>
      <c r="M620" s="50"/>
      <c r="N620" s="117">
        <f t="shared" si="101"/>
        <v>1205091.7657076821</v>
      </c>
      <c r="O620" s="33"/>
      <c r="Q620" s="120"/>
      <c r="R620" s="120"/>
    </row>
    <row r="621" spans="1:18" s="31" customFormat="1" x14ac:dyDescent="0.25">
      <c r="A621" s="35"/>
      <c r="B621" s="51" t="s">
        <v>431</v>
      </c>
      <c r="C621" s="35">
        <v>4</v>
      </c>
      <c r="D621" s="55">
        <v>38.705500000000001</v>
      </c>
      <c r="E621" s="128">
        <v>2328</v>
      </c>
      <c r="F621" s="198">
        <v>932618.1</v>
      </c>
      <c r="G621" s="41">
        <v>100</v>
      </c>
      <c r="H621" s="50">
        <f t="shared" si="106"/>
        <v>932618.1</v>
      </c>
      <c r="I621" s="50">
        <f t="shared" si="102"/>
        <v>0</v>
      </c>
      <c r="J621" s="50">
        <f t="shared" si="103"/>
        <v>400.60914948453609</v>
      </c>
      <c r="K621" s="50">
        <f t="shared" si="104"/>
        <v>709.12244513227938</v>
      </c>
      <c r="L621" s="50">
        <f t="shared" si="105"/>
        <v>1337937.9150096101</v>
      </c>
      <c r="M621" s="50"/>
      <c r="N621" s="117">
        <f t="shared" si="101"/>
        <v>1337937.9150096101</v>
      </c>
      <c r="O621" s="33"/>
      <c r="Q621" s="120"/>
      <c r="R621" s="120"/>
    </row>
    <row r="622" spans="1:18" s="31" customFormat="1" x14ac:dyDescent="0.25">
      <c r="A622" s="35"/>
      <c r="B622" s="51" t="s">
        <v>432</v>
      </c>
      <c r="C622" s="35">
        <v>4</v>
      </c>
      <c r="D622" s="55">
        <v>28.945799999999998</v>
      </c>
      <c r="E622" s="128">
        <v>1475</v>
      </c>
      <c r="F622" s="198">
        <v>519625.5</v>
      </c>
      <c r="G622" s="41">
        <v>100</v>
      </c>
      <c r="H622" s="50">
        <f t="shared" si="106"/>
        <v>519625.5</v>
      </c>
      <c r="I622" s="50">
        <f t="shared" si="102"/>
        <v>0</v>
      </c>
      <c r="J622" s="50">
        <f t="shared" si="103"/>
        <v>352.2884745762712</v>
      </c>
      <c r="K622" s="50">
        <f t="shared" si="104"/>
        <v>757.44312004054427</v>
      </c>
      <c r="L622" s="50">
        <f t="shared" si="105"/>
        <v>1228395.2197577551</v>
      </c>
      <c r="M622" s="50"/>
      <c r="N622" s="117">
        <f t="shared" si="101"/>
        <v>1228395.2197577551</v>
      </c>
      <c r="O622" s="33"/>
      <c r="Q622" s="120"/>
      <c r="R622" s="120"/>
    </row>
    <row r="623" spans="1:18" s="31" customFormat="1" x14ac:dyDescent="0.25">
      <c r="A623" s="35"/>
      <c r="B623" s="51" t="s">
        <v>172</v>
      </c>
      <c r="C623" s="35">
        <v>4</v>
      </c>
      <c r="D623" s="55">
        <v>53.652200000000001</v>
      </c>
      <c r="E623" s="128">
        <v>3173</v>
      </c>
      <c r="F623" s="198">
        <v>628051.5</v>
      </c>
      <c r="G623" s="41">
        <v>100</v>
      </c>
      <c r="H623" s="50">
        <f t="shared" si="106"/>
        <v>628051.5</v>
      </c>
      <c r="I623" s="50">
        <f t="shared" si="102"/>
        <v>0</v>
      </c>
      <c r="J623" s="50">
        <f t="shared" si="103"/>
        <v>197.93618027103687</v>
      </c>
      <c r="K623" s="50">
        <f t="shared" si="104"/>
        <v>911.79541434577868</v>
      </c>
      <c r="L623" s="50">
        <f t="shared" si="105"/>
        <v>1762855.6329211849</v>
      </c>
      <c r="M623" s="50"/>
      <c r="N623" s="117">
        <f t="shared" si="101"/>
        <v>1762855.6329211849</v>
      </c>
      <c r="O623" s="33"/>
      <c r="Q623" s="120"/>
      <c r="R623" s="120"/>
    </row>
    <row r="624" spans="1:18" s="31" customFormat="1" x14ac:dyDescent="0.25">
      <c r="A624" s="35"/>
      <c r="B624" s="51" t="s">
        <v>433</v>
      </c>
      <c r="C624" s="35">
        <v>4</v>
      </c>
      <c r="D624" s="55">
        <v>29.088600000000003</v>
      </c>
      <c r="E624" s="128">
        <v>735</v>
      </c>
      <c r="F624" s="198">
        <v>147216.1</v>
      </c>
      <c r="G624" s="41">
        <v>100</v>
      </c>
      <c r="H624" s="50">
        <f t="shared" si="106"/>
        <v>147216.1</v>
      </c>
      <c r="I624" s="50">
        <f t="shared" si="102"/>
        <v>0</v>
      </c>
      <c r="J624" s="50">
        <f t="shared" si="103"/>
        <v>200.29401360544219</v>
      </c>
      <c r="K624" s="50">
        <f t="shared" si="104"/>
        <v>909.43758101137337</v>
      </c>
      <c r="L624" s="50">
        <f t="shared" si="105"/>
        <v>1298103.1908060554</v>
      </c>
      <c r="M624" s="50"/>
      <c r="N624" s="117">
        <f t="shared" si="101"/>
        <v>1298103.1908060554</v>
      </c>
      <c r="O624" s="33"/>
      <c r="Q624" s="120"/>
      <c r="R624" s="120"/>
    </row>
    <row r="625" spans="1:18" s="31" customFormat="1" x14ac:dyDescent="0.25">
      <c r="A625" s="35"/>
      <c r="B625" s="51" t="s">
        <v>802</v>
      </c>
      <c r="C625" s="35">
        <v>4</v>
      </c>
      <c r="D625" s="55">
        <v>34.2898</v>
      </c>
      <c r="E625" s="128">
        <v>1149</v>
      </c>
      <c r="F625" s="198">
        <v>207716.3</v>
      </c>
      <c r="G625" s="41">
        <v>100</v>
      </c>
      <c r="H625" s="50">
        <f t="shared" si="106"/>
        <v>207716.3</v>
      </c>
      <c r="I625" s="50">
        <f t="shared" si="102"/>
        <v>0</v>
      </c>
      <c r="J625" s="50">
        <f t="shared" si="103"/>
        <v>180.78006962576151</v>
      </c>
      <c r="K625" s="50">
        <f t="shared" si="104"/>
        <v>928.95152499105404</v>
      </c>
      <c r="L625" s="50">
        <f t="shared" si="105"/>
        <v>1403727.2685681221</v>
      </c>
      <c r="M625" s="50"/>
      <c r="N625" s="117">
        <f t="shared" si="101"/>
        <v>1403727.2685681221</v>
      </c>
      <c r="O625" s="33"/>
      <c r="Q625" s="120"/>
      <c r="R625" s="120"/>
    </row>
    <row r="626" spans="1:18" s="31" customFormat="1" x14ac:dyDescent="0.25">
      <c r="A626" s="35"/>
      <c r="B626" s="4"/>
      <c r="C626" s="4"/>
      <c r="D626" s="55">
        <v>0</v>
      </c>
      <c r="E626" s="130"/>
      <c r="F626" s="32"/>
      <c r="G626" s="41"/>
      <c r="H626" s="42"/>
      <c r="I626" s="50"/>
      <c r="J626" s="50"/>
      <c r="K626" s="50"/>
      <c r="L626" s="50"/>
      <c r="M626" s="50"/>
      <c r="N626" s="117"/>
      <c r="O626" s="33"/>
      <c r="Q626" s="120"/>
      <c r="R626" s="120"/>
    </row>
    <row r="627" spans="1:18" s="31" customFormat="1" x14ac:dyDescent="0.25">
      <c r="A627" s="30" t="s">
        <v>434</v>
      </c>
      <c r="B627" s="43" t="s">
        <v>2</v>
      </c>
      <c r="C627" s="44"/>
      <c r="D627" s="3">
        <v>629.01580000000001</v>
      </c>
      <c r="E627" s="131">
        <f>E628</f>
        <v>56740</v>
      </c>
      <c r="F627" s="37"/>
      <c r="G627" s="41"/>
      <c r="H627" s="37">
        <f>H629</f>
        <v>5050355.375</v>
      </c>
      <c r="I627" s="37">
        <f>I629</f>
        <v>-5050355.375</v>
      </c>
      <c r="J627" s="50"/>
      <c r="K627" s="50"/>
      <c r="L627" s="50"/>
      <c r="M627" s="46">
        <f>M629</f>
        <v>34737822.020978242</v>
      </c>
      <c r="N627" s="115">
        <f t="shared" si="101"/>
        <v>34737822.020978242</v>
      </c>
      <c r="O627" s="33"/>
      <c r="Q627" s="120"/>
      <c r="R627" s="120"/>
    </row>
    <row r="628" spans="1:18" s="31" customFormat="1" x14ac:dyDescent="0.25">
      <c r="A628" s="30" t="s">
        <v>434</v>
      </c>
      <c r="B628" s="43" t="s">
        <v>3</v>
      </c>
      <c r="C628" s="44"/>
      <c r="D628" s="3">
        <v>629.01580000000001</v>
      </c>
      <c r="E628" s="131">
        <f>SUM(E630:E652)</f>
        <v>56740</v>
      </c>
      <c r="F628" s="37">
        <f>SUM(F630:F652)</f>
        <v>31705417.200000003</v>
      </c>
      <c r="G628" s="41"/>
      <c r="H628" s="37">
        <f>SUM(H630:H652)</f>
        <v>21604706.450000003</v>
      </c>
      <c r="I628" s="37">
        <f>SUM(I630:I652)</f>
        <v>10100710.75</v>
      </c>
      <c r="J628" s="50"/>
      <c r="K628" s="50"/>
      <c r="L628" s="37">
        <f>SUM(L630:L652)</f>
        <v>32706861.759579264</v>
      </c>
      <c r="M628" s="50"/>
      <c r="N628" s="115">
        <f t="shared" si="101"/>
        <v>32706861.759579264</v>
      </c>
      <c r="O628" s="33"/>
      <c r="Q628" s="120"/>
      <c r="R628" s="120"/>
    </row>
    <row r="629" spans="1:18" s="31" customFormat="1" x14ac:dyDescent="0.25">
      <c r="A629" s="35"/>
      <c r="B629" s="51" t="s">
        <v>26</v>
      </c>
      <c r="C629" s="35">
        <v>2</v>
      </c>
      <c r="D629" s="55">
        <v>0</v>
      </c>
      <c r="E629" s="134"/>
      <c r="F629" s="50"/>
      <c r="G629" s="41">
        <v>25</v>
      </c>
      <c r="H629" s="50">
        <f>F645*G629/100</f>
        <v>5050355.375</v>
      </c>
      <c r="I629" s="50">
        <f t="shared" si="102"/>
        <v>-5050355.375</v>
      </c>
      <c r="J629" s="50"/>
      <c r="K629" s="50"/>
      <c r="L629" s="50"/>
      <c r="M629" s="50">
        <f>($L$7*$L$8*E627/$L$10)+($L$7*$L$9*D627/$L$11)</f>
        <v>34737822.020978242</v>
      </c>
      <c r="N629" s="117">
        <f t="shared" si="101"/>
        <v>34737822.020978242</v>
      </c>
      <c r="O629" s="33"/>
      <c r="Q629" s="120"/>
      <c r="R629" s="120"/>
    </row>
    <row r="630" spans="1:18" s="31" customFormat="1" x14ac:dyDescent="0.25">
      <c r="A630" s="35"/>
      <c r="B630" s="51" t="s">
        <v>803</v>
      </c>
      <c r="C630" s="35">
        <v>4</v>
      </c>
      <c r="D630" s="55">
        <v>16.8704</v>
      </c>
      <c r="E630" s="128">
        <v>2205</v>
      </c>
      <c r="F630" s="199">
        <v>466570.1</v>
      </c>
      <c r="G630" s="41">
        <v>100</v>
      </c>
      <c r="H630" s="50">
        <f>F630*G630/100</f>
        <v>466570.1</v>
      </c>
      <c r="I630" s="50">
        <f t="shared" si="102"/>
        <v>0</v>
      </c>
      <c r="J630" s="50">
        <f t="shared" ref="J630:J652" si="107">F630/E630</f>
        <v>211.59641723356009</v>
      </c>
      <c r="K630" s="50">
        <f t="shared" ref="K630:K652" si="108">$J$11*$J$19-J630</f>
        <v>898.1351773832555</v>
      </c>
      <c r="L630" s="50">
        <f t="shared" ref="L630:L652" si="109">IF(K630&gt;0,$J$7*$J$8*(K630/$K$19),0)+$J$7*$J$9*(E630/$E$19)+$J$7*$J$10*(D630/$D$19)</f>
        <v>1452807.8775494758</v>
      </c>
      <c r="M630" s="50"/>
      <c r="N630" s="117">
        <f t="shared" si="101"/>
        <v>1452807.8775494758</v>
      </c>
      <c r="O630" s="33"/>
      <c r="Q630" s="120"/>
      <c r="R630" s="120"/>
    </row>
    <row r="631" spans="1:18" s="31" customFormat="1" x14ac:dyDescent="0.25">
      <c r="A631" s="35"/>
      <c r="B631" s="51" t="s">
        <v>435</v>
      </c>
      <c r="C631" s="35">
        <v>4</v>
      </c>
      <c r="D631" s="55">
        <v>26.722299999999997</v>
      </c>
      <c r="E631" s="128">
        <v>2392</v>
      </c>
      <c r="F631" s="199">
        <v>393779.1</v>
      </c>
      <c r="G631" s="41">
        <v>100</v>
      </c>
      <c r="H631" s="50">
        <f t="shared" ref="H631:H652" si="110">F631*G631/100</f>
        <v>393779.1</v>
      </c>
      <c r="I631" s="50">
        <f t="shared" si="102"/>
        <v>0</v>
      </c>
      <c r="J631" s="50">
        <f t="shared" si="107"/>
        <v>164.62336956521739</v>
      </c>
      <c r="K631" s="50">
        <f t="shared" si="108"/>
        <v>945.10822505159808</v>
      </c>
      <c r="L631" s="50">
        <f t="shared" si="109"/>
        <v>1576104.2136987606</v>
      </c>
      <c r="M631" s="50"/>
      <c r="N631" s="117">
        <f t="shared" si="101"/>
        <v>1576104.2136987606</v>
      </c>
      <c r="O631" s="33"/>
      <c r="Q631" s="120"/>
      <c r="R631" s="120"/>
    </row>
    <row r="632" spans="1:18" s="31" customFormat="1" x14ac:dyDescent="0.25">
      <c r="A632" s="35"/>
      <c r="B632" s="51" t="s">
        <v>436</v>
      </c>
      <c r="C632" s="35">
        <v>4</v>
      </c>
      <c r="D632" s="55">
        <v>13.170299999999999</v>
      </c>
      <c r="E632" s="128">
        <v>837</v>
      </c>
      <c r="F632" s="199">
        <v>276830.2</v>
      </c>
      <c r="G632" s="41">
        <v>100</v>
      </c>
      <c r="H632" s="50">
        <f t="shared" si="110"/>
        <v>276830.2</v>
      </c>
      <c r="I632" s="50">
        <f t="shared" si="102"/>
        <v>0</v>
      </c>
      <c r="J632" s="50">
        <f t="shared" si="107"/>
        <v>330.74097968936678</v>
      </c>
      <c r="K632" s="50">
        <f t="shared" si="108"/>
        <v>778.99061492744875</v>
      </c>
      <c r="L632" s="50">
        <f t="shared" si="109"/>
        <v>1094624.8163015964</v>
      </c>
      <c r="M632" s="50"/>
      <c r="N632" s="117">
        <f t="shared" si="101"/>
        <v>1094624.8163015964</v>
      </c>
      <c r="O632" s="33"/>
      <c r="Q632" s="120"/>
      <c r="R632" s="120"/>
    </row>
    <row r="633" spans="1:18" s="31" customFormat="1" x14ac:dyDescent="0.25">
      <c r="A633" s="35"/>
      <c r="B633" s="51" t="s">
        <v>437</v>
      </c>
      <c r="C633" s="35">
        <v>4</v>
      </c>
      <c r="D633" s="55">
        <v>49.860100000000003</v>
      </c>
      <c r="E633" s="128">
        <v>3522</v>
      </c>
      <c r="F633" s="199">
        <v>571489.30000000005</v>
      </c>
      <c r="G633" s="41">
        <v>100</v>
      </c>
      <c r="H633" s="50">
        <f t="shared" si="110"/>
        <v>571489.30000000005</v>
      </c>
      <c r="I633" s="50">
        <f t="shared" si="102"/>
        <v>0</v>
      </c>
      <c r="J633" s="50">
        <f t="shared" si="107"/>
        <v>162.26272004542875</v>
      </c>
      <c r="K633" s="50">
        <f t="shared" si="108"/>
        <v>947.46887457138678</v>
      </c>
      <c r="L633" s="50">
        <f t="shared" si="109"/>
        <v>1841074.2582538212</v>
      </c>
      <c r="M633" s="50"/>
      <c r="N633" s="117">
        <f t="shared" si="101"/>
        <v>1841074.2582538212</v>
      </c>
      <c r="O633" s="33"/>
      <c r="Q633" s="120"/>
      <c r="R633" s="120"/>
    </row>
    <row r="634" spans="1:18" s="31" customFormat="1" x14ac:dyDescent="0.25">
      <c r="A634" s="35"/>
      <c r="B634" s="51" t="s">
        <v>438</v>
      </c>
      <c r="C634" s="35">
        <v>4</v>
      </c>
      <c r="D634" s="55">
        <v>15.717600000000001</v>
      </c>
      <c r="E634" s="128">
        <v>974</v>
      </c>
      <c r="F634" s="199">
        <v>205333</v>
      </c>
      <c r="G634" s="41">
        <v>100</v>
      </c>
      <c r="H634" s="50">
        <f t="shared" si="110"/>
        <v>205333</v>
      </c>
      <c r="I634" s="50">
        <f t="shared" si="102"/>
        <v>0</v>
      </c>
      <c r="J634" s="50">
        <f t="shared" si="107"/>
        <v>210.81416837782342</v>
      </c>
      <c r="K634" s="50">
        <f t="shared" si="108"/>
        <v>898.91742623899211</v>
      </c>
      <c r="L634" s="50">
        <f t="shared" si="109"/>
        <v>1266476.9986196908</v>
      </c>
      <c r="M634" s="50"/>
      <c r="N634" s="117">
        <f t="shared" si="101"/>
        <v>1266476.9986196908</v>
      </c>
      <c r="O634" s="33"/>
      <c r="Q634" s="120"/>
      <c r="R634" s="120"/>
    </row>
    <row r="635" spans="1:18" s="31" customFormat="1" x14ac:dyDescent="0.25">
      <c r="A635" s="35"/>
      <c r="B635" s="51" t="s">
        <v>439</v>
      </c>
      <c r="C635" s="35">
        <v>4</v>
      </c>
      <c r="D635" s="55">
        <v>28.387500000000003</v>
      </c>
      <c r="E635" s="128">
        <v>1780</v>
      </c>
      <c r="F635" s="199">
        <v>329545.2</v>
      </c>
      <c r="G635" s="41">
        <v>100</v>
      </c>
      <c r="H635" s="50">
        <f t="shared" si="110"/>
        <v>329545.2</v>
      </c>
      <c r="I635" s="50">
        <f t="shared" si="102"/>
        <v>0</v>
      </c>
      <c r="J635" s="50">
        <f t="shared" si="107"/>
        <v>185.13775280898878</v>
      </c>
      <c r="K635" s="50">
        <f t="shared" si="108"/>
        <v>924.59384180782672</v>
      </c>
      <c r="L635" s="50">
        <f t="shared" si="109"/>
        <v>1468026.0691552693</v>
      </c>
      <c r="M635" s="50"/>
      <c r="N635" s="117">
        <f t="shared" si="101"/>
        <v>1468026.0691552693</v>
      </c>
      <c r="O635" s="33"/>
      <c r="Q635" s="120"/>
      <c r="R635" s="120"/>
    </row>
    <row r="636" spans="1:18" s="31" customFormat="1" x14ac:dyDescent="0.25">
      <c r="A636" s="35"/>
      <c r="B636" s="51" t="s">
        <v>440</v>
      </c>
      <c r="C636" s="35">
        <v>4</v>
      </c>
      <c r="D636" s="55">
        <v>5.9548000000000005</v>
      </c>
      <c r="E636" s="128">
        <v>1184</v>
      </c>
      <c r="F636" s="199">
        <v>257015.3</v>
      </c>
      <c r="G636" s="41">
        <v>100</v>
      </c>
      <c r="H636" s="50">
        <f t="shared" si="110"/>
        <v>257015.3</v>
      </c>
      <c r="I636" s="50">
        <f t="shared" si="102"/>
        <v>0</v>
      </c>
      <c r="J636" s="50">
        <f t="shared" si="107"/>
        <v>217.07373310810809</v>
      </c>
      <c r="K636" s="50">
        <f t="shared" si="108"/>
        <v>892.65786150870747</v>
      </c>
      <c r="L636" s="50">
        <f t="shared" si="109"/>
        <v>1250321.4215453523</v>
      </c>
      <c r="M636" s="50"/>
      <c r="N636" s="117">
        <f t="shared" si="101"/>
        <v>1250321.4215453523</v>
      </c>
      <c r="O636" s="33"/>
      <c r="Q636" s="120"/>
      <c r="R636" s="120"/>
    </row>
    <row r="637" spans="1:18" s="31" customFormat="1" x14ac:dyDescent="0.25">
      <c r="A637" s="35"/>
      <c r="B637" s="51" t="s">
        <v>441</v>
      </c>
      <c r="C637" s="35">
        <v>4</v>
      </c>
      <c r="D637" s="55">
        <v>8.7255999999999982</v>
      </c>
      <c r="E637" s="128">
        <v>891</v>
      </c>
      <c r="F637" s="199">
        <v>177381.1</v>
      </c>
      <c r="G637" s="41">
        <v>100</v>
      </c>
      <c r="H637" s="50">
        <f t="shared" si="110"/>
        <v>177381.1</v>
      </c>
      <c r="I637" s="50">
        <f t="shared" si="102"/>
        <v>0</v>
      </c>
      <c r="J637" s="50">
        <f t="shared" si="107"/>
        <v>199.08092031425366</v>
      </c>
      <c r="K637" s="50">
        <f t="shared" si="108"/>
        <v>910.65067430256181</v>
      </c>
      <c r="L637" s="50">
        <f t="shared" si="109"/>
        <v>1239379.2268783066</v>
      </c>
      <c r="M637" s="50"/>
      <c r="N637" s="117">
        <f t="shared" si="101"/>
        <v>1239379.2268783066</v>
      </c>
      <c r="O637" s="33"/>
      <c r="Q637" s="120"/>
      <c r="R637" s="120"/>
    </row>
    <row r="638" spans="1:18" s="31" customFormat="1" x14ac:dyDescent="0.25">
      <c r="A638" s="35"/>
      <c r="B638" s="51" t="s">
        <v>442</v>
      </c>
      <c r="C638" s="35">
        <v>4</v>
      </c>
      <c r="D638" s="55">
        <v>37.560200000000002</v>
      </c>
      <c r="E638" s="128">
        <v>3818</v>
      </c>
      <c r="F638" s="199">
        <v>1057885.7</v>
      </c>
      <c r="G638" s="41">
        <v>100</v>
      </c>
      <c r="H638" s="50">
        <f t="shared" si="110"/>
        <v>1057885.7</v>
      </c>
      <c r="I638" s="50">
        <f t="shared" si="102"/>
        <v>0</v>
      </c>
      <c r="J638" s="50">
        <f t="shared" si="107"/>
        <v>277.07849659507593</v>
      </c>
      <c r="K638" s="50">
        <f t="shared" si="108"/>
        <v>832.65309802173965</v>
      </c>
      <c r="L638" s="50">
        <f t="shared" si="109"/>
        <v>1699555.2408941835</v>
      </c>
      <c r="M638" s="50"/>
      <c r="N638" s="117">
        <f t="shared" si="101"/>
        <v>1699555.2408941835</v>
      </c>
      <c r="O638" s="33"/>
      <c r="Q638" s="120"/>
      <c r="R638" s="120"/>
    </row>
    <row r="639" spans="1:18" s="31" customFormat="1" x14ac:dyDescent="0.25">
      <c r="A639" s="35"/>
      <c r="B639" s="51" t="s">
        <v>443</v>
      </c>
      <c r="C639" s="35">
        <v>4</v>
      </c>
      <c r="D639" s="55">
        <v>16.395299999999999</v>
      </c>
      <c r="E639" s="128">
        <v>1577</v>
      </c>
      <c r="F639" s="199">
        <v>309991.3</v>
      </c>
      <c r="G639" s="41">
        <v>100</v>
      </c>
      <c r="H639" s="50">
        <f t="shared" si="110"/>
        <v>309991.3</v>
      </c>
      <c r="I639" s="50">
        <f t="shared" si="102"/>
        <v>0</v>
      </c>
      <c r="J639" s="50">
        <f t="shared" si="107"/>
        <v>196.57025998731768</v>
      </c>
      <c r="K639" s="50">
        <f t="shared" si="108"/>
        <v>913.16133462949779</v>
      </c>
      <c r="L639" s="50">
        <f t="shared" si="109"/>
        <v>1375424.4008604717</v>
      </c>
      <c r="M639" s="50"/>
      <c r="N639" s="117">
        <f t="shared" si="101"/>
        <v>1375424.4008604717</v>
      </c>
      <c r="O639" s="33"/>
      <c r="Q639" s="120"/>
      <c r="R639" s="120"/>
    </row>
    <row r="640" spans="1:18" s="31" customFormat="1" x14ac:dyDescent="0.25">
      <c r="A640" s="35"/>
      <c r="B640" s="51" t="s">
        <v>444</v>
      </c>
      <c r="C640" s="35">
        <v>4</v>
      </c>
      <c r="D640" s="55">
        <v>13.850899999999999</v>
      </c>
      <c r="E640" s="128">
        <v>1029</v>
      </c>
      <c r="F640" s="199">
        <v>539792.19999999995</v>
      </c>
      <c r="G640" s="41">
        <v>100</v>
      </c>
      <c r="H640" s="50">
        <f t="shared" si="110"/>
        <v>539792.19999999995</v>
      </c>
      <c r="I640" s="50">
        <f t="shared" si="102"/>
        <v>0</v>
      </c>
      <c r="J640" s="50">
        <f t="shared" si="107"/>
        <v>524.57939747327498</v>
      </c>
      <c r="K640" s="50">
        <f t="shared" si="108"/>
        <v>585.15219714354055</v>
      </c>
      <c r="L640" s="50">
        <f t="shared" si="109"/>
        <v>897787.17782517732</v>
      </c>
      <c r="M640" s="50"/>
      <c r="N640" s="117">
        <f t="shared" si="101"/>
        <v>897787.17782517732</v>
      </c>
      <c r="O640" s="33"/>
      <c r="Q640" s="120"/>
      <c r="R640" s="120"/>
    </row>
    <row r="641" spans="1:18" s="31" customFormat="1" x14ac:dyDescent="0.25">
      <c r="A641" s="35"/>
      <c r="B641" s="51" t="s">
        <v>445</v>
      </c>
      <c r="C641" s="35">
        <v>4</v>
      </c>
      <c r="D641" s="55">
        <v>23.948</v>
      </c>
      <c r="E641" s="128">
        <v>1862</v>
      </c>
      <c r="F641" s="199">
        <v>930938.5</v>
      </c>
      <c r="G641" s="41">
        <v>100</v>
      </c>
      <c r="H641" s="50">
        <f t="shared" si="110"/>
        <v>930938.5</v>
      </c>
      <c r="I641" s="50">
        <f t="shared" si="102"/>
        <v>0</v>
      </c>
      <c r="J641" s="50">
        <f t="shared" si="107"/>
        <v>499.96697099892589</v>
      </c>
      <c r="K641" s="50">
        <f t="shared" si="108"/>
        <v>609.76462361788958</v>
      </c>
      <c r="L641" s="50">
        <f t="shared" si="109"/>
        <v>1091565.2701670818</v>
      </c>
      <c r="M641" s="50"/>
      <c r="N641" s="117">
        <f t="shared" si="101"/>
        <v>1091565.2701670818</v>
      </c>
      <c r="O641" s="33"/>
      <c r="Q641" s="120"/>
      <c r="R641" s="120"/>
    </row>
    <row r="642" spans="1:18" s="31" customFormat="1" x14ac:dyDescent="0.25">
      <c r="A642" s="35"/>
      <c r="B642" s="51" t="s">
        <v>446</v>
      </c>
      <c r="C642" s="35">
        <v>4</v>
      </c>
      <c r="D642" s="55">
        <v>21.0716</v>
      </c>
      <c r="E642" s="128">
        <v>1805</v>
      </c>
      <c r="F642" s="199">
        <v>415058.1</v>
      </c>
      <c r="G642" s="41">
        <v>100</v>
      </c>
      <c r="H642" s="50">
        <f t="shared" si="110"/>
        <v>415058.1</v>
      </c>
      <c r="I642" s="50">
        <f t="shared" si="102"/>
        <v>0</v>
      </c>
      <c r="J642" s="50">
        <f t="shared" si="107"/>
        <v>229.94908587257618</v>
      </c>
      <c r="K642" s="50">
        <f t="shared" si="108"/>
        <v>879.78250874423929</v>
      </c>
      <c r="L642" s="50">
        <f t="shared" si="109"/>
        <v>1389081.5613094345</v>
      </c>
      <c r="M642" s="50"/>
      <c r="N642" s="117">
        <f t="shared" ref="N642:N705" si="111">L642+M642</f>
        <v>1389081.5613094345</v>
      </c>
      <c r="O642" s="33"/>
      <c r="Q642" s="120"/>
      <c r="R642" s="120"/>
    </row>
    <row r="643" spans="1:18" s="31" customFormat="1" x14ac:dyDescent="0.25">
      <c r="A643" s="35"/>
      <c r="B643" s="51" t="s">
        <v>447</v>
      </c>
      <c r="C643" s="35">
        <v>4</v>
      </c>
      <c r="D643" s="55">
        <v>22.115600000000001</v>
      </c>
      <c r="E643" s="128">
        <v>2281</v>
      </c>
      <c r="F643" s="199">
        <v>568788.30000000005</v>
      </c>
      <c r="G643" s="41">
        <v>100</v>
      </c>
      <c r="H643" s="50">
        <f t="shared" si="110"/>
        <v>568788.30000000005</v>
      </c>
      <c r="I643" s="50">
        <f t="shared" si="102"/>
        <v>0</v>
      </c>
      <c r="J643" s="50">
        <f t="shared" si="107"/>
        <v>249.35918456817188</v>
      </c>
      <c r="K643" s="50">
        <f t="shared" si="108"/>
        <v>860.37241004864359</v>
      </c>
      <c r="L643" s="50">
        <f t="shared" si="109"/>
        <v>1441094.1530378792</v>
      </c>
      <c r="M643" s="50"/>
      <c r="N643" s="117">
        <f t="shared" si="111"/>
        <v>1441094.1530378792</v>
      </c>
      <c r="O643" s="33"/>
      <c r="Q643" s="120"/>
      <c r="R643" s="120"/>
    </row>
    <row r="644" spans="1:18" s="31" customFormat="1" x14ac:dyDescent="0.25">
      <c r="A644" s="35"/>
      <c r="B644" s="51" t="s">
        <v>448</v>
      </c>
      <c r="C644" s="35">
        <v>4</v>
      </c>
      <c r="D644" s="55">
        <v>43.943700000000007</v>
      </c>
      <c r="E644" s="128">
        <v>2590</v>
      </c>
      <c r="F644" s="199">
        <v>430322.1</v>
      </c>
      <c r="G644" s="41">
        <v>100</v>
      </c>
      <c r="H644" s="50">
        <f t="shared" si="110"/>
        <v>430322.1</v>
      </c>
      <c r="I644" s="50">
        <f t="shared" ref="I644:I707" si="112">F644-H644</f>
        <v>0</v>
      </c>
      <c r="J644" s="50">
        <f t="shared" si="107"/>
        <v>166.14752895752895</v>
      </c>
      <c r="K644" s="50">
        <f t="shared" si="108"/>
        <v>943.58406565928658</v>
      </c>
      <c r="L644" s="50">
        <f t="shared" si="109"/>
        <v>1674105.3761946729</v>
      </c>
      <c r="M644" s="50"/>
      <c r="N644" s="117">
        <f t="shared" si="111"/>
        <v>1674105.3761946729</v>
      </c>
      <c r="O644" s="33"/>
      <c r="Q644" s="120"/>
      <c r="R644" s="120"/>
    </row>
    <row r="645" spans="1:18" s="31" customFormat="1" x14ac:dyDescent="0.25">
      <c r="A645" s="35"/>
      <c r="B645" s="51" t="s">
        <v>861</v>
      </c>
      <c r="C645" s="35">
        <v>3</v>
      </c>
      <c r="D645" s="55">
        <v>92.032000000000011</v>
      </c>
      <c r="E645" s="128">
        <v>11137</v>
      </c>
      <c r="F645" s="199">
        <v>20201421.5</v>
      </c>
      <c r="G645" s="41">
        <v>50</v>
      </c>
      <c r="H645" s="50">
        <f t="shared" si="110"/>
        <v>10100710.75</v>
      </c>
      <c r="I645" s="50">
        <f t="shared" si="112"/>
        <v>10100710.75</v>
      </c>
      <c r="J645" s="50">
        <f t="shared" si="107"/>
        <v>1813.9015444015445</v>
      </c>
      <c r="K645" s="50">
        <f t="shared" si="108"/>
        <v>-704.16994978472894</v>
      </c>
      <c r="L645" s="50">
        <f t="shared" si="109"/>
        <v>2027834.6027068959</v>
      </c>
      <c r="M645" s="50"/>
      <c r="N645" s="117">
        <f t="shared" si="111"/>
        <v>2027834.6027068959</v>
      </c>
      <c r="O645" s="33"/>
      <c r="Q645" s="120"/>
      <c r="R645" s="120"/>
    </row>
    <row r="646" spans="1:18" s="31" customFormat="1" x14ac:dyDescent="0.25">
      <c r="A646" s="35"/>
      <c r="B646" s="51" t="s">
        <v>449</v>
      </c>
      <c r="C646" s="35">
        <v>4</v>
      </c>
      <c r="D646" s="55">
        <v>38.2607</v>
      </c>
      <c r="E646" s="128">
        <v>2865</v>
      </c>
      <c r="F646" s="199">
        <v>881276.3</v>
      </c>
      <c r="G646" s="41">
        <v>100</v>
      </c>
      <c r="H646" s="50">
        <f t="shared" si="110"/>
        <v>881276.3</v>
      </c>
      <c r="I646" s="50">
        <f t="shared" si="112"/>
        <v>0</v>
      </c>
      <c r="J646" s="50">
        <f t="shared" si="107"/>
        <v>307.60080279232113</v>
      </c>
      <c r="K646" s="50">
        <f t="shared" si="108"/>
        <v>802.13079182449439</v>
      </c>
      <c r="L646" s="50">
        <f t="shared" si="109"/>
        <v>1525190.572237941</v>
      </c>
      <c r="M646" s="50"/>
      <c r="N646" s="117">
        <f t="shared" si="111"/>
        <v>1525190.572237941</v>
      </c>
      <c r="O646" s="33"/>
      <c r="Q646" s="120"/>
      <c r="R646" s="120"/>
    </row>
    <row r="647" spans="1:18" s="31" customFormat="1" x14ac:dyDescent="0.25">
      <c r="A647" s="35"/>
      <c r="B647" s="51" t="s">
        <v>450</v>
      </c>
      <c r="C647" s="35">
        <v>4</v>
      </c>
      <c r="D647" s="55">
        <v>12.4343</v>
      </c>
      <c r="E647" s="128">
        <v>1504</v>
      </c>
      <c r="F647" s="199">
        <v>1105153.2</v>
      </c>
      <c r="G647" s="41">
        <v>100</v>
      </c>
      <c r="H647" s="50">
        <f t="shared" si="110"/>
        <v>1105153.2</v>
      </c>
      <c r="I647" s="50">
        <f t="shared" si="112"/>
        <v>0</v>
      </c>
      <c r="J647" s="50">
        <f t="shared" si="107"/>
        <v>734.80930851063829</v>
      </c>
      <c r="K647" s="50">
        <f t="shared" si="108"/>
        <v>374.92228610617724</v>
      </c>
      <c r="L647" s="50">
        <f t="shared" si="109"/>
        <v>715048.18002077728</v>
      </c>
      <c r="M647" s="50"/>
      <c r="N647" s="117">
        <f t="shared" si="111"/>
        <v>715048.18002077728</v>
      </c>
      <c r="O647" s="33"/>
      <c r="Q647" s="120"/>
      <c r="R647" s="120"/>
    </row>
    <row r="648" spans="1:18" s="31" customFormat="1" x14ac:dyDescent="0.25">
      <c r="A648" s="35"/>
      <c r="B648" s="51" t="s">
        <v>451</v>
      </c>
      <c r="C648" s="35">
        <v>4</v>
      </c>
      <c r="D648" s="55">
        <v>31.216500000000003</v>
      </c>
      <c r="E648" s="128">
        <v>2389</v>
      </c>
      <c r="F648" s="199">
        <v>485556.3</v>
      </c>
      <c r="G648" s="41">
        <v>100</v>
      </c>
      <c r="H648" s="50">
        <f t="shared" si="110"/>
        <v>485556.3</v>
      </c>
      <c r="I648" s="50">
        <f t="shared" si="112"/>
        <v>0</v>
      </c>
      <c r="J648" s="50">
        <f t="shared" si="107"/>
        <v>203.24667224780242</v>
      </c>
      <c r="K648" s="50">
        <f t="shared" si="108"/>
        <v>906.48492236901313</v>
      </c>
      <c r="L648" s="50">
        <f t="shared" si="109"/>
        <v>1548591.9755837533</v>
      </c>
      <c r="M648" s="50"/>
      <c r="N648" s="117">
        <f t="shared" si="111"/>
        <v>1548591.9755837533</v>
      </c>
      <c r="O648" s="33"/>
      <c r="Q648" s="120"/>
      <c r="R648" s="120"/>
    </row>
    <row r="649" spans="1:18" s="31" customFormat="1" x14ac:dyDescent="0.25">
      <c r="A649" s="35"/>
      <c r="B649" s="51" t="s">
        <v>452</v>
      </c>
      <c r="C649" s="35">
        <v>4</v>
      </c>
      <c r="D649" s="55">
        <v>21.7347</v>
      </c>
      <c r="E649" s="128">
        <v>1755</v>
      </c>
      <c r="F649" s="199">
        <v>362252.3</v>
      </c>
      <c r="G649" s="41">
        <v>100</v>
      </c>
      <c r="H649" s="50">
        <f t="shared" si="110"/>
        <v>362252.3</v>
      </c>
      <c r="I649" s="50">
        <f t="shared" si="112"/>
        <v>0</v>
      </c>
      <c r="J649" s="50">
        <f t="shared" si="107"/>
        <v>206.41156695156695</v>
      </c>
      <c r="K649" s="50">
        <f t="shared" si="108"/>
        <v>903.32002766524852</v>
      </c>
      <c r="L649" s="50">
        <f t="shared" si="109"/>
        <v>1412076.2852219546</v>
      </c>
      <c r="M649" s="50"/>
      <c r="N649" s="117">
        <f t="shared" si="111"/>
        <v>1412076.2852219546</v>
      </c>
      <c r="O649" s="33"/>
      <c r="Q649" s="120"/>
      <c r="R649" s="120"/>
    </row>
    <row r="650" spans="1:18" s="31" customFormat="1" x14ac:dyDescent="0.25">
      <c r="A650" s="35"/>
      <c r="B650" s="51" t="s">
        <v>804</v>
      </c>
      <c r="C650" s="35">
        <v>4</v>
      </c>
      <c r="D650" s="55">
        <v>56.6937</v>
      </c>
      <c r="E650" s="128">
        <v>5853</v>
      </c>
      <c r="F650" s="199">
        <v>1173733.8</v>
      </c>
      <c r="G650" s="41">
        <v>100</v>
      </c>
      <c r="H650" s="50">
        <f t="shared" si="110"/>
        <v>1173733.8</v>
      </c>
      <c r="I650" s="50">
        <f t="shared" si="112"/>
        <v>0</v>
      </c>
      <c r="J650" s="50">
        <f t="shared" si="107"/>
        <v>200.53541773449513</v>
      </c>
      <c r="K650" s="50">
        <f t="shared" si="108"/>
        <v>909.1961768823204</v>
      </c>
      <c r="L650" s="50">
        <f t="shared" si="109"/>
        <v>2169635.3047896703</v>
      </c>
      <c r="M650" s="50"/>
      <c r="N650" s="117">
        <f t="shared" si="111"/>
        <v>2169635.3047896703</v>
      </c>
      <c r="O650" s="33"/>
      <c r="Q650" s="120"/>
      <c r="R650" s="120"/>
    </row>
    <row r="651" spans="1:18" s="31" customFormat="1" x14ac:dyDescent="0.25">
      <c r="A651" s="35"/>
      <c r="B651" s="51" t="s">
        <v>453</v>
      </c>
      <c r="C651" s="35">
        <v>4</v>
      </c>
      <c r="D651" s="55">
        <v>13.955799999999998</v>
      </c>
      <c r="E651" s="128">
        <v>906</v>
      </c>
      <c r="F651" s="199">
        <v>255778.3</v>
      </c>
      <c r="G651" s="41">
        <v>100</v>
      </c>
      <c r="H651" s="50">
        <f t="shared" si="110"/>
        <v>255778.3</v>
      </c>
      <c r="I651" s="50">
        <f t="shared" si="112"/>
        <v>0</v>
      </c>
      <c r="J651" s="50">
        <f t="shared" si="107"/>
        <v>282.31600441501104</v>
      </c>
      <c r="K651" s="50">
        <f t="shared" si="108"/>
        <v>827.41559020180443</v>
      </c>
      <c r="L651" s="50">
        <f t="shared" si="109"/>
        <v>1165051.1549958203</v>
      </c>
      <c r="M651" s="50"/>
      <c r="N651" s="117">
        <f t="shared" si="111"/>
        <v>1165051.1549958203</v>
      </c>
      <c r="O651" s="33"/>
      <c r="Q651" s="120"/>
      <c r="R651" s="120"/>
    </row>
    <row r="652" spans="1:18" s="31" customFormat="1" x14ac:dyDescent="0.25">
      <c r="A652" s="35"/>
      <c r="B652" s="51" t="s">
        <v>454</v>
      </c>
      <c r="C652" s="35">
        <v>4</v>
      </c>
      <c r="D652" s="55">
        <v>18.394200000000001</v>
      </c>
      <c r="E652" s="128">
        <v>1584</v>
      </c>
      <c r="F652" s="199">
        <v>309526</v>
      </c>
      <c r="G652" s="41">
        <v>100</v>
      </c>
      <c r="H652" s="50">
        <f t="shared" si="110"/>
        <v>309526</v>
      </c>
      <c r="I652" s="50">
        <f t="shared" si="112"/>
        <v>0</v>
      </c>
      <c r="J652" s="50">
        <f t="shared" si="107"/>
        <v>195.40782828282829</v>
      </c>
      <c r="K652" s="50">
        <f t="shared" si="108"/>
        <v>914.32376633398724</v>
      </c>
      <c r="L652" s="50">
        <f t="shared" si="109"/>
        <v>1386005.6217312762</v>
      </c>
      <c r="M652" s="50"/>
      <c r="N652" s="117">
        <f t="shared" si="111"/>
        <v>1386005.6217312762</v>
      </c>
      <c r="O652" s="33"/>
      <c r="Q652" s="120"/>
      <c r="R652" s="120"/>
    </row>
    <row r="653" spans="1:18" s="31" customFormat="1" x14ac:dyDescent="0.25">
      <c r="A653" s="35"/>
      <c r="B653" s="4"/>
      <c r="C653" s="4"/>
      <c r="D653" s="55">
        <v>0</v>
      </c>
      <c r="E653" s="130"/>
      <c r="F653" s="32"/>
      <c r="G653" s="41"/>
      <c r="H653" s="42"/>
      <c r="I653" s="50"/>
      <c r="J653" s="50"/>
      <c r="K653" s="50"/>
      <c r="L653" s="50"/>
      <c r="M653" s="50"/>
      <c r="N653" s="117"/>
      <c r="O653" s="33"/>
      <c r="Q653" s="120"/>
      <c r="R653" s="120"/>
    </row>
    <row r="654" spans="1:18" s="31" customFormat="1" x14ac:dyDescent="0.25">
      <c r="A654" s="30" t="s">
        <v>455</v>
      </c>
      <c r="B654" s="43" t="s">
        <v>2</v>
      </c>
      <c r="C654" s="44"/>
      <c r="D654" s="3">
        <v>597.46979999999985</v>
      </c>
      <c r="E654" s="131">
        <f>E655</f>
        <v>49776</v>
      </c>
      <c r="F654" s="37"/>
      <c r="G654" s="41"/>
      <c r="H654" s="37">
        <f>H656</f>
        <v>4121051.125</v>
      </c>
      <c r="I654" s="37">
        <f>I656</f>
        <v>-4121051.125</v>
      </c>
      <c r="J654" s="50"/>
      <c r="K654" s="50"/>
      <c r="L654" s="50"/>
      <c r="M654" s="46">
        <f>M656</f>
        <v>31403089.878939245</v>
      </c>
      <c r="N654" s="115">
        <f t="shared" si="111"/>
        <v>31403089.878939245</v>
      </c>
      <c r="O654" s="33"/>
      <c r="Q654" s="120"/>
      <c r="R654" s="120"/>
    </row>
    <row r="655" spans="1:18" s="31" customFormat="1" x14ac:dyDescent="0.25">
      <c r="A655" s="30" t="s">
        <v>455</v>
      </c>
      <c r="B655" s="43" t="s">
        <v>3</v>
      </c>
      <c r="C655" s="44"/>
      <c r="D655" s="3">
        <v>597.46979999999985</v>
      </c>
      <c r="E655" s="131">
        <f>SUM(E657:E677)</f>
        <v>49776</v>
      </c>
      <c r="F655" s="37">
        <f>SUM(F657:F677)</f>
        <v>33618068.5</v>
      </c>
      <c r="G655" s="41"/>
      <c r="H655" s="37">
        <f>SUM(H657:H677)</f>
        <v>25375966.25</v>
      </c>
      <c r="I655" s="37">
        <f>SUM(I657:I677)</f>
        <v>8242102.25</v>
      </c>
      <c r="J655" s="50"/>
      <c r="K655" s="50"/>
      <c r="L655" s="37">
        <f>SUM(L657:L677)</f>
        <v>27112931.007821295</v>
      </c>
      <c r="M655" s="50"/>
      <c r="N655" s="115">
        <f t="shared" si="111"/>
        <v>27112931.007821295</v>
      </c>
      <c r="O655" s="33"/>
      <c r="Q655" s="120"/>
      <c r="R655" s="120"/>
    </row>
    <row r="656" spans="1:18" s="31" customFormat="1" x14ac:dyDescent="0.25">
      <c r="A656" s="35"/>
      <c r="B656" s="51" t="s">
        <v>26</v>
      </c>
      <c r="C656" s="35">
        <v>2</v>
      </c>
      <c r="D656" s="55">
        <v>0</v>
      </c>
      <c r="E656" s="134"/>
      <c r="F656" s="50"/>
      <c r="G656" s="41">
        <v>25</v>
      </c>
      <c r="H656" s="50">
        <f>F673*G656/100</f>
        <v>4121051.125</v>
      </c>
      <c r="I656" s="50">
        <f t="shared" si="112"/>
        <v>-4121051.125</v>
      </c>
      <c r="J656" s="50"/>
      <c r="K656" s="50"/>
      <c r="L656" s="50"/>
      <c r="M656" s="50">
        <f>($L$7*$L$8*E654/$L$10)+($L$7*$L$9*D654/$L$11)</f>
        <v>31403089.878939245</v>
      </c>
      <c r="N656" s="117">
        <f t="shared" si="111"/>
        <v>31403089.878939245</v>
      </c>
      <c r="O656" s="33"/>
      <c r="Q656" s="120"/>
      <c r="R656" s="120"/>
    </row>
    <row r="657" spans="1:18" s="31" customFormat="1" x14ac:dyDescent="0.25">
      <c r="A657" s="35"/>
      <c r="B657" s="51" t="s">
        <v>456</v>
      </c>
      <c r="C657" s="35">
        <v>4</v>
      </c>
      <c r="D657" s="55">
        <v>54.386200000000002</v>
      </c>
      <c r="E657" s="128">
        <v>2502</v>
      </c>
      <c r="F657" s="200">
        <v>2075006.6</v>
      </c>
      <c r="G657" s="41">
        <v>100</v>
      </c>
      <c r="H657" s="50">
        <f>F657*G657/100</f>
        <v>2075006.6</v>
      </c>
      <c r="I657" s="50">
        <f t="shared" si="112"/>
        <v>0</v>
      </c>
      <c r="J657" s="50">
        <f t="shared" ref="J657:J677" si="113">F657/E657</f>
        <v>829.33916866506797</v>
      </c>
      <c r="K657" s="50">
        <f t="shared" ref="K657:K677" si="114">$J$11*$J$19-J657</f>
        <v>280.39242595174755</v>
      </c>
      <c r="L657" s="50">
        <f t="shared" ref="L657:L677" si="115">IF(K657&gt;0,$J$7*$J$8*(K657/$K$19),0)+$J$7*$J$9*(E657/$E$19)+$J$7*$J$10*(D657/$D$19)</f>
        <v>923381.49019959848</v>
      </c>
      <c r="M657" s="50"/>
      <c r="N657" s="117">
        <f t="shared" si="111"/>
        <v>923381.49019959848</v>
      </c>
      <c r="O657" s="33"/>
      <c r="Q657" s="120"/>
      <c r="R657" s="120"/>
    </row>
    <row r="658" spans="1:18" s="31" customFormat="1" x14ac:dyDescent="0.25">
      <c r="A658" s="35"/>
      <c r="B658" s="51" t="s">
        <v>457</v>
      </c>
      <c r="C658" s="35">
        <v>4</v>
      </c>
      <c r="D658" s="55">
        <v>33.314799999999998</v>
      </c>
      <c r="E658" s="128">
        <v>2249</v>
      </c>
      <c r="F658" s="200">
        <v>787785.3</v>
      </c>
      <c r="G658" s="41">
        <v>100</v>
      </c>
      <c r="H658" s="50">
        <f t="shared" ref="H658:H677" si="116">F658*G658/100</f>
        <v>787785.3</v>
      </c>
      <c r="I658" s="50">
        <f t="shared" si="112"/>
        <v>0</v>
      </c>
      <c r="J658" s="50">
        <f t="shared" si="113"/>
        <v>350.28248110271232</v>
      </c>
      <c r="K658" s="50">
        <f t="shared" si="114"/>
        <v>759.44911351410315</v>
      </c>
      <c r="L658" s="50">
        <f t="shared" si="115"/>
        <v>1363395.7712154025</v>
      </c>
      <c r="M658" s="50"/>
      <c r="N658" s="117">
        <f t="shared" si="111"/>
        <v>1363395.7712154025</v>
      </c>
      <c r="O658" s="33"/>
      <c r="Q658" s="120"/>
      <c r="R658" s="120"/>
    </row>
    <row r="659" spans="1:18" s="31" customFormat="1" x14ac:dyDescent="0.25">
      <c r="A659" s="35"/>
      <c r="B659" s="51" t="s">
        <v>805</v>
      </c>
      <c r="C659" s="35">
        <v>4</v>
      </c>
      <c r="D659" s="55">
        <v>25.285499999999999</v>
      </c>
      <c r="E659" s="128">
        <v>2007</v>
      </c>
      <c r="F659" s="200">
        <v>1049680.5</v>
      </c>
      <c r="G659" s="41">
        <v>100</v>
      </c>
      <c r="H659" s="50">
        <f t="shared" si="116"/>
        <v>1049680.5</v>
      </c>
      <c r="I659" s="50">
        <f t="shared" si="112"/>
        <v>0</v>
      </c>
      <c r="J659" s="50">
        <f t="shared" si="113"/>
        <v>523.00971599402089</v>
      </c>
      <c r="K659" s="50">
        <f t="shared" si="114"/>
        <v>586.72187862279463</v>
      </c>
      <c r="L659" s="50">
        <f t="shared" si="115"/>
        <v>1091421.9912703203</v>
      </c>
      <c r="M659" s="50"/>
      <c r="N659" s="117">
        <f t="shared" si="111"/>
        <v>1091421.9912703203</v>
      </c>
      <c r="O659" s="33"/>
      <c r="Q659" s="120"/>
      <c r="R659" s="120"/>
    </row>
    <row r="660" spans="1:18" s="31" customFormat="1" x14ac:dyDescent="0.25">
      <c r="A660" s="35"/>
      <c r="B660" s="51" t="s">
        <v>458</v>
      </c>
      <c r="C660" s="35">
        <v>4</v>
      </c>
      <c r="D660" s="55">
        <v>31.523400000000002</v>
      </c>
      <c r="E660" s="128">
        <v>2080</v>
      </c>
      <c r="F660" s="200">
        <v>404673.9</v>
      </c>
      <c r="G660" s="41">
        <v>100</v>
      </c>
      <c r="H660" s="50">
        <f t="shared" si="116"/>
        <v>404673.9</v>
      </c>
      <c r="I660" s="50">
        <f t="shared" si="112"/>
        <v>0</v>
      </c>
      <c r="J660" s="50">
        <f t="shared" si="113"/>
        <v>194.55475961538463</v>
      </c>
      <c r="K660" s="50">
        <f t="shared" si="114"/>
        <v>915.17683500143085</v>
      </c>
      <c r="L660" s="50">
        <f t="shared" si="115"/>
        <v>1514255.5698473866</v>
      </c>
      <c r="M660" s="50"/>
      <c r="N660" s="117">
        <f t="shared" si="111"/>
        <v>1514255.5698473866</v>
      </c>
      <c r="O660" s="33"/>
      <c r="Q660" s="120"/>
      <c r="R660" s="120"/>
    </row>
    <row r="661" spans="1:18" s="31" customFormat="1" x14ac:dyDescent="0.25">
      <c r="A661" s="35"/>
      <c r="B661" s="51" t="s">
        <v>459</v>
      </c>
      <c r="C661" s="35">
        <v>4</v>
      </c>
      <c r="D661" s="55">
        <v>26.426500000000001</v>
      </c>
      <c r="E661" s="128">
        <v>939</v>
      </c>
      <c r="F661" s="200">
        <v>279440.40000000002</v>
      </c>
      <c r="G661" s="41">
        <v>100</v>
      </c>
      <c r="H661" s="50">
        <f t="shared" si="116"/>
        <v>279440.40000000002</v>
      </c>
      <c r="I661" s="50">
        <f t="shared" si="112"/>
        <v>0</v>
      </c>
      <c r="J661" s="50">
        <f t="shared" si="113"/>
        <v>297.5936102236422</v>
      </c>
      <c r="K661" s="50">
        <f t="shared" si="114"/>
        <v>812.13798439317338</v>
      </c>
      <c r="L661" s="50">
        <f t="shared" si="115"/>
        <v>1202971.6821658048</v>
      </c>
      <c r="M661" s="50"/>
      <c r="N661" s="117">
        <f t="shared" si="111"/>
        <v>1202971.6821658048</v>
      </c>
      <c r="O661" s="33"/>
      <c r="Q661" s="120"/>
      <c r="R661" s="120"/>
    </row>
    <row r="662" spans="1:18" s="31" customFormat="1" x14ac:dyDescent="0.25">
      <c r="A662" s="35"/>
      <c r="B662" s="51" t="s">
        <v>806</v>
      </c>
      <c r="C662" s="35">
        <v>4</v>
      </c>
      <c r="D662" s="55">
        <v>34.857799999999997</v>
      </c>
      <c r="E662" s="128">
        <v>1511</v>
      </c>
      <c r="F662" s="200">
        <v>610188.6</v>
      </c>
      <c r="G662" s="41">
        <v>100</v>
      </c>
      <c r="H662" s="50">
        <f t="shared" si="116"/>
        <v>610188.6</v>
      </c>
      <c r="I662" s="50">
        <f t="shared" si="112"/>
        <v>0</v>
      </c>
      <c r="J662" s="50">
        <f t="shared" si="113"/>
        <v>403.83097286565186</v>
      </c>
      <c r="K662" s="50">
        <f t="shared" si="114"/>
        <v>705.90062175116373</v>
      </c>
      <c r="L662" s="50">
        <f t="shared" si="115"/>
        <v>1197262.6011630795</v>
      </c>
      <c r="M662" s="50"/>
      <c r="N662" s="117">
        <f t="shared" si="111"/>
        <v>1197262.6011630795</v>
      </c>
      <c r="O662" s="33"/>
      <c r="Q662" s="120"/>
      <c r="R662" s="120"/>
    </row>
    <row r="663" spans="1:18" s="31" customFormat="1" x14ac:dyDescent="0.25">
      <c r="A663" s="35"/>
      <c r="B663" s="51" t="s">
        <v>807</v>
      </c>
      <c r="C663" s="35">
        <v>4</v>
      </c>
      <c r="D663" s="55">
        <v>3.2065000000000001</v>
      </c>
      <c r="E663" s="128">
        <v>1075</v>
      </c>
      <c r="F663" s="200">
        <v>256550</v>
      </c>
      <c r="G663" s="41">
        <v>100</v>
      </c>
      <c r="H663" s="50">
        <f t="shared" si="116"/>
        <v>256550</v>
      </c>
      <c r="I663" s="50">
        <f t="shared" si="112"/>
        <v>0</v>
      </c>
      <c r="J663" s="50">
        <f t="shared" si="113"/>
        <v>238.65116279069767</v>
      </c>
      <c r="K663" s="50">
        <f t="shared" si="114"/>
        <v>871.08043182611789</v>
      </c>
      <c r="L663" s="50">
        <f t="shared" si="115"/>
        <v>1197527.7882317042</v>
      </c>
      <c r="M663" s="50"/>
      <c r="N663" s="117">
        <f t="shared" si="111"/>
        <v>1197527.7882317042</v>
      </c>
      <c r="O663" s="33"/>
      <c r="Q663" s="120"/>
      <c r="R663" s="120"/>
    </row>
    <row r="664" spans="1:18" s="31" customFormat="1" x14ac:dyDescent="0.25">
      <c r="A664" s="35"/>
      <c r="B664" s="51" t="s">
        <v>808</v>
      </c>
      <c r="C664" s="35">
        <v>4</v>
      </c>
      <c r="D664" s="55">
        <v>27.879099999999998</v>
      </c>
      <c r="E664" s="128">
        <v>1201</v>
      </c>
      <c r="F664" s="200">
        <v>534923.6</v>
      </c>
      <c r="G664" s="41">
        <v>100</v>
      </c>
      <c r="H664" s="50">
        <f t="shared" si="116"/>
        <v>534923.6</v>
      </c>
      <c r="I664" s="50">
        <f t="shared" si="112"/>
        <v>0</v>
      </c>
      <c r="J664" s="50">
        <f t="shared" si="113"/>
        <v>445.39850124895918</v>
      </c>
      <c r="K664" s="50">
        <f t="shared" si="114"/>
        <v>664.33309336785635</v>
      </c>
      <c r="L664" s="50">
        <f t="shared" si="115"/>
        <v>1073839.4097685358</v>
      </c>
      <c r="M664" s="50"/>
      <c r="N664" s="117">
        <f t="shared" si="111"/>
        <v>1073839.4097685358</v>
      </c>
      <c r="O664" s="33"/>
      <c r="Q664" s="120"/>
      <c r="R664" s="120"/>
    </row>
    <row r="665" spans="1:18" s="31" customFormat="1" x14ac:dyDescent="0.25">
      <c r="A665" s="35"/>
      <c r="B665" s="51" t="s">
        <v>809</v>
      </c>
      <c r="C665" s="35">
        <v>4</v>
      </c>
      <c r="D665" s="55">
        <v>37.349699999999999</v>
      </c>
      <c r="E665" s="128">
        <v>1955</v>
      </c>
      <c r="F665" s="200">
        <v>705733.7</v>
      </c>
      <c r="G665" s="41">
        <v>100</v>
      </c>
      <c r="H665" s="50">
        <f t="shared" si="116"/>
        <v>705733.7</v>
      </c>
      <c r="I665" s="50">
        <f t="shared" si="112"/>
        <v>0</v>
      </c>
      <c r="J665" s="50">
        <f t="shared" si="113"/>
        <v>360.98910485933499</v>
      </c>
      <c r="K665" s="50">
        <f t="shared" si="114"/>
        <v>748.7424897574806</v>
      </c>
      <c r="L665" s="50">
        <f t="shared" si="115"/>
        <v>1323704.4806482005</v>
      </c>
      <c r="M665" s="50"/>
      <c r="N665" s="117">
        <f t="shared" si="111"/>
        <v>1323704.4806482005</v>
      </c>
      <c r="O665" s="33"/>
      <c r="Q665" s="120"/>
      <c r="R665" s="120"/>
    </row>
    <row r="666" spans="1:18" s="31" customFormat="1" x14ac:dyDescent="0.25">
      <c r="A666" s="35"/>
      <c r="B666" s="51" t="s">
        <v>460</v>
      </c>
      <c r="C666" s="35">
        <v>4</v>
      </c>
      <c r="D666" s="55">
        <v>31.619699999999998</v>
      </c>
      <c r="E666" s="128">
        <v>1713</v>
      </c>
      <c r="F666" s="200">
        <v>542402.5</v>
      </c>
      <c r="G666" s="41">
        <v>100</v>
      </c>
      <c r="H666" s="50">
        <f t="shared" si="116"/>
        <v>542402.5</v>
      </c>
      <c r="I666" s="50">
        <f t="shared" si="112"/>
        <v>0</v>
      </c>
      <c r="J666" s="50">
        <f t="shared" si="113"/>
        <v>316.63893753648568</v>
      </c>
      <c r="K666" s="50">
        <f t="shared" si="114"/>
        <v>793.0926570803299</v>
      </c>
      <c r="L666" s="50">
        <f t="shared" si="115"/>
        <v>1316571.8676796977</v>
      </c>
      <c r="M666" s="50"/>
      <c r="N666" s="117">
        <f t="shared" si="111"/>
        <v>1316571.8676796977</v>
      </c>
      <c r="O666" s="33"/>
      <c r="Q666" s="120"/>
      <c r="R666" s="120"/>
    </row>
    <row r="667" spans="1:18" s="31" customFormat="1" x14ac:dyDescent="0.25">
      <c r="A667" s="35"/>
      <c r="B667" s="51" t="s">
        <v>461</v>
      </c>
      <c r="C667" s="35">
        <v>4</v>
      </c>
      <c r="D667" s="55">
        <v>31.804299999999998</v>
      </c>
      <c r="E667" s="128">
        <v>1605</v>
      </c>
      <c r="F667" s="200">
        <v>447958.1</v>
      </c>
      <c r="G667" s="41">
        <v>100</v>
      </c>
      <c r="H667" s="50">
        <f t="shared" si="116"/>
        <v>447958.1</v>
      </c>
      <c r="I667" s="50">
        <f t="shared" si="112"/>
        <v>0</v>
      </c>
      <c r="J667" s="50">
        <f t="shared" si="113"/>
        <v>279.10161993769469</v>
      </c>
      <c r="K667" s="50">
        <f t="shared" si="114"/>
        <v>830.62997467912078</v>
      </c>
      <c r="L667" s="50">
        <f t="shared" si="115"/>
        <v>1345482.8369124953</v>
      </c>
      <c r="M667" s="50"/>
      <c r="N667" s="117">
        <f t="shared" si="111"/>
        <v>1345482.8369124953</v>
      </c>
      <c r="O667" s="33"/>
      <c r="Q667" s="120"/>
      <c r="R667" s="120"/>
    </row>
    <row r="668" spans="1:18" s="31" customFormat="1" x14ac:dyDescent="0.25">
      <c r="A668" s="35"/>
      <c r="B668" s="51" t="s">
        <v>462</v>
      </c>
      <c r="C668" s="35">
        <v>4</v>
      </c>
      <c r="D668" s="55">
        <v>35.480600000000003</v>
      </c>
      <c r="E668" s="128">
        <v>3147</v>
      </c>
      <c r="F668" s="200">
        <v>473436.1</v>
      </c>
      <c r="G668" s="41">
        <v>100</v>
      </c>
      <c r="H668" s="50">
        <f t="shared" si="116"/>
        <v>473436.1</v>
      </c>
      <c r="I668" s="50">
        <f t="shared" si="112"/>
        <v>0</v>
      </c>
      <c r="J668" s="50">
        <f t="shared" si="113"/>
        <v>150.44045122338736</v>
      </c>
      <c r="K668" s="50">
        <f t="shared" si="114"/>
        <v>959.29114339342823</v>
      </c>
      <c r="L668" s="50">
        <f t="shared" si="115"/>
        <v>1740568.0988041533</v>
      </c>
      <c r="M668" s="50"/>
      <c r="N668" s="117">
        <f t="shared" si="111"/>
        <v>1740568.0988041533</v>
      </c>
      <c r="O668" s="33"/>
      <c r="Q668" s="120"/>
      <c r="R668" s="120"/>
    </row>
    <row r="669" spans="1:18" s="31" customFormat="1" x14ac:dyDescent="0.25">
      <c r="A669" s="35"/>
      <c r="B669" s="51" t="s">
        <v>463</v>
      </c>
      <c r="C669" s="35">
        <v>4</v>
      </c>
      <c r="D669" s="55">
        <v>20.279299999999999</v>
      </c>
      <c r="E669" s="128">
        <v>1046</v>
      </c>
      <c r="F669" s="200">
        <v>281959.8</v>
      </c>
      <c r="G669" s="41">
        <v>100</v>
      </c>
      <c r="H669" s="50">
        <f t="shared" si="116"/>
        <v>281959.8</v>
      </c>
      <c r="I669" s="50">
        <f t="shared" si="112"/>
        <v>0</v>
      </c>
      <c r="J669" s="50">
        <f t="shared" si="113"/>
        <v>269.56003824091778</v>
      </c>
      <c r="K669" s="50">
        <f t="shared" si="114"/>
        <v>840.17155637589781</v>
      </c>
      <c r="L669" s="50">
        <f t="shared" si="115"/>
        <v>1226683.6364397164</v>
      </c>
      <c r="M669" s="50"/>
      <c r="N669" s="117">
        <f t="shared" si="111"/>
        <v>1226683.6364397164</v>
      </c>
      <c r="O669" s="33"/>
      <c r="Q669" s="120"/>
      <c r="R669" s="120"/>
    </row>
    <row r="670" spans="1:18" s="31" customFormat="1" x14ac:dyDescent="0.25">
      <c r="A670" s="35"/>
      <c r="B670" s="51" t="s">
        <v>464</v>
      </c>
      <c r="C670" s="35">
        <v>4</v>
      </c>
      <c r="D670" s="55">
        <v>29.5458</v>
      </c>
      <c r="E670" s="128">
        <v>1395</v>
      </c>
      <c r="F670" s="200">
        <v>789340</v>
      </c>
      <c r="G670" s="41">
        <v>100</v>
      </c>
      <c r="H670" s="50">
        <f t="shared" si="116"/>
        <v>789340</v>
      </c>
      <c r="I670" s="50">
        <f t="shared" si="112"/>
        <v>0</v>
      </c>
      <c r="J670" s="50">
        <f t="shared" si="113"/>
        <v>565.83512544802863</v>
      </c>
      <c r="K670" s="50">
        <f t="shared" si="114"/>
        <v>543.89646916878689</v>
      </c>
      <c r="L670" s="50">
        <f t="shared" si="115"/>
        <v>967704.05927000265</v>
      </c>
      <c r="M670" s="50"/>
      <c r="N670" s="117">
        <f t="shared" si="111"/>
        <v>967704.05927000265</v>
      </c>
      <c r="O670" s="33"/>
      <c r="Q670" s="120"/>
      <c r="R670" s="120"/>
    </row>
    <row r="671" spans="1:18" s="31" customFormat="1" x14ac:dyDescent="0.25">
      <c r="A671" s="35"/>
      <c r="B671" s="51" t="s">
        <v>465</v>
      </c>
      <c r="C671" s="35">
        <v>4</v>
      </c>
      <c r="D671" s="55">
        <v>29.537800000000001</v>
      </c>
      <c r="E671" s="128">
        <v>722</v>
      </c>
      <c r="F671" s="200">
        <v>256481.9</v>
      </c>
      <c r="G671" s="41">
        <v>100</v>
      </c>
      <c r="H671" s="50">
        <f t="shared" si="116"/>
        <v>256481.9</v>
      </c>
      <c r="I671" s="50">
        <f t="shared" si="112"/>
        <v>0</v>
      </c>
      <c r="J671" s="50">
        <f t="shared" si="113"/>
        <v>355.23808864265925</v>
      </c>
      <c r="K671" s="50">
        <f t="shared" si="114"/>
        <v>754.49350597415628</v>
      </c>
      <c r="L671" s="50">
        <f t="shared" si="115"/>
        <v>1115688.4703196506</v>
      </c>
      <c r="M671" s="50"/>
      <c r="N671" s="117">
        <f t="shared" si="111"/>
        <v>1115688.4703196506</v>
      </c>
      <c r="O671" s="33"/>
      <c r="Q671" s="120"/>
      <c r="R671" s="120"/>
    </row>
    <row r="672" spans="1:18" s="31" customFormat="1" x14ac:dyDescent="0.25">
      <c r="A672" s="35"/>
      <c r="B672" s="51" t="s">
        <v>455</v>
      </c>
      <c r="C672" s="35">
        <v>4</v>
      </c>
      <c r="D672" s="55">
        <v>47.218299999999999</v>
      </c>
      <c r="E672" s="128">
        <v>3032</v>
      </c>
      <c r="F672" s="200">
        <v>945748.6</v>
      </c>
      <c r="G672" s="41">
        <v>100</v>
      </c>
      <c r="H672" s="50">
        <f t="shared" si="116"/>
        <v>945748.6</v>
      </c>
      <c r="I672" s="50">
        <f t="shared" si="112"/>
        <v>0</v>
      </c>
      <c r="J672" s="50">
        <f t="shared" si="113"/>
        <v>311.92236147757257</v>
      </c>
      <c r="K672" s="50">
        <f t="shared" si="114"/>
        <v>797.80923313924291</v>
      </c>
      <c r="L672" s="50">
        <f t="shared" si="115"/>
        <v>1581504.7306793584</v>
      </c>
      <c r="M672" s="50"/>
      <c r="N672" s="117">
        <f t="shared" si="111"/>
        <v>1581504.7306793584</v>
      </c>
      <c r="O672" s="33"/>
      <c r="Q672" s="120"/>
      <c r="R672" s="120"/>
    </row>
    <row r="673" spans="1:18" s="31" customFormat="1" x14ac:dyDescent="0.25">
      <c r="A673" s="35"/>
      <c r="B673" s="51" t="s">
        <v>466</v>
      </c>
      <c r="C673" s="35">
        <v>3</v>
      </c>
      <c r="D673" s="55">
        <v>6.2233000000000001</v>
      </c>
      <c r="E673" s="128">
        <v>8565</v>
      </c>
      <c r="F673" s="200">
        <v>16484204.5</v>
      </c>
      <c r="G673" s="41">
        <v>50</v>
      </c>
      <c r="H673" s="50">
        <f t="shared" si="116"/>
        <v>8242102.25</v>
      </c>
      <c r="I673" s="50">
        <f t="shared" si="112"/>
        <v>8242102.25</v>
      </c>
      <c r="J673" s="50">
        <f t="shared" si="113"/>
        <v>1924.600642148278</v>
      </c>
      <c r="K673" s="50">
        <f t="shared" si="114"/>
        <v>-814.86904753146246</v>
      </c>
      <c r="L673" s="50">
        <f t="shared" si="115"/>
        <v>1295497.5244524765</v>
      </c>
      <c r="M673" s="50"/>
      <c r="N673" s="117">
        <f t="shared" si="111"/>
        <v>1295497.5244524765</v>
      </c>
      <c r="O673" s="33"/>
      <c r="Q673" s="120"/>
      <c r="R673" s="120"/>
    </row>
    <row r="674" spans="1:18" s="31" customFormat="1" x14ac:dyDescent="0.25">
      <c r="A674" s="35"/>
      <c r="B674" s="51" t="s">
        <v>467</v>
      </c>
      <c r="C674" s="35">
        <v>4</v>
      </c>
      <c r="D674" s="55">
        <v>6.9349000000000007</v>
      </c>
      <c r="E674" s="128">
        <v>7952</v>
      </c>
      <c r="F674" s="200">
        <v>4914794.5</v>
      </c>
      <c r="G674" s="41">
        <v>100</v>
      </c>
      <c r="H674" s="50">
        <f t="shared" si="116"/>
        <v>4914794.5</v>
      </c>
      <c r="I674" s="50">
        <f t="shared" si="112"/>
        <v>0</v>
      </c>
      <c r="J674" s="50">
        <f t="shared" si="113"/>
        <v>618.05765845070425</v>
      </c>
      <c r="K674" s="50">
        <f t="shared" si="114"/>
        <v>491.67393616611128</v>
      </c>
      <c r="L674" s="50">
        <f t="shared" si="115"/>
        <v>1786068.0475547365</v>
      </c>
      <c r="M674" s="50"/>
      <c r="N674" s="117">
        <f t="shared" si="111"/>
        <v>1786068.0475547365</v>
      </c>
      <c r="O674" s="33"/>
      <c r="Q674" s="120"/>
      <c r="R674" s="120"/>
    </row>
    <row r="675" spans="1:18" s="31" customFormat="1" x14ac:dyDescent="0.25">
      <c r="A675" s="35"/>
      <c r="B675" s="51" t="s">
        <v>810</v>
      </c>
      <c r="C675" s="35">
        <v>4</v>
      </c>
      <c r="D675" s="55">
        <v>33.140799999999999</v>
      </c>
      <c r="E675" s="128">
        <v>1540</v>
      </c>
      <c r="F675" s="200">
        <v>420618.9</v>
      </c>
      <c r="G675" s="41">
        <v>100</v>
      </c>
      <c r="H675" s="50">
        <f t="shared" si="116"/>
        <v>420618.9</v>
      </c>
      <c r="I675" s="50">
        <f t="shared" si="112"/>
        <v>0</v>
      </c>
      <c r="J675" s="50">
        <f t="shared" si="113"/>
        <v>273.12915584415583</v>
      </c>
      <c r="K675" s="50">
        <f t="shared" si="114"/>
        <v>836.60243877265975</v>
      </c>
      <c r="L675" s="50">
        <f t="shared" si="115"/>
        <v>1348338.5088274309</v>
      </c>
      <c r="M675" s="50"/>
      <c r="N675" s="117">
        <f t="shared" si="111"/>
        <v>1348338.5088274309</v>
      </c>
      <c r="O675" s="33"/>
      <c r="Q675" s="120"/>
      <c r="R675" s="120"/>
    </row>
    <row r="676" spans="1:18" s="31" customFormat="1" x14ac:dyDescent="0.25">
      <c r="A676" s="35"/>
      <c r="B676" s="51" t="s">
        <v>468</v>
      </c>
      <c r="C676" s="35">
        <v>4</v>
      </c>
      <c r="D676" s="55">
        <v>20.0916</v>
      </c>
      <c r="E676" s="128">
        <v>1284</v>
      </c>
      <c r="F676" s="200">
        <v>349757.3</v>
      </c>
      <c r="G676" s="41">
        <v>100</v>
      </c>
      <c r="H676" s="50">
        <f t="shared" si="116"/>
        <v>349757.3</v>
      </c>
      <c r="I676" s="50">
        <f t="shared" si="112"/>
        <v>0</v>
      </c>
      <c r="J676" s="50">
        <f t="shared" si="113"/>
        <v>272.39665109034269</v>
      </c>
      <c r="K676" s="50">
        <f t="shared" si="114"/>
        <v>837.3349435264729</v>
      </c>
      <c r="L676" s="50">
        <f t="shared" si="115"/>
        <v>1257869.4551856155</v>
      </c>
      <c r="M676" s="50"/>
      <c r="N676" s="117">
        <f t="shared" si="111"/>
        <v>1257869.4551856155</v>
      </c>
      <c r="O676" s="33"/>
      <c r="Q676" s="120"/>
      <c r="R676" s="120"/>
    </row>
    <row r="677" spans="1:18" s="31" customFormat="1" x14ac:dyDescent="0.25">
      <c r="A677" s="35"/>
      <c r="B677" s="51" t="s">
        <v>145</v>
      </c>
      <c r="C677" s="35">
        <v>4</v>
      </c>
      <c r="D677" s="55">
        <v>31.363900000000001</v>
      </c>
      <c r="E677" s="128">
        <v>2256</v>
      </c>
      <c r="F677" s="200">
        <v>1007383.7</v>
      </c>
      <c r="G677" s="41">
        <v>100</v>
      </c>
      <c r="H677" s="50">
        <f t="shared" si="116"/>
        <v>1007383.7</v>
      </c>
      <c r="I677" s="50">
        <f t="shared" si="112"/>
        <v>0</v>
      </c>
      <c r="J677" s="50">
        <f t="shared" si="113"/>
        <v>446.53532801418436</v>
      </c>
      <c r="K677" s="50">
        <f t="shared" si="114"/>
        <v>663.19626660263111</v>
      </c>
      <c r="L677" s="50">
        <f t="shared" si="115"/>
        <v>1243192.9871859269</v>
      </c>
      <c r="M677" s="50"/>
      <c r="N677" s="117">
        <f t="shared" si="111"/>
        <v>1243192.9871859269</v>
      </c>
      <c r="O677" s="33"/>
      <c r="Q677" s="120"/>
      <c r="R677" s="120"/>
    </row>
    <row r="678" spans="1:18" s="31" customFormat="1" x14ac:dyDescent="0.25">
      <c r="A678" s="35"/>
      <c r="B678" s="4"/>
      <c r="C678" s="4"/>
      <c r="D678" s="55">
        <v>0</v>
      </c>
      <c r="E678" s="130"/>
      <c r="F678" s="32"/>
      <c r="G678" s="41"/>
      <c r="H678" s="42"/>
      <c r="I678" s="50"/>
      <c r="J678" s="50"/>
      <c r="K678" s="50"/>
      <c r="L678" s="50"/>
      <c r="M678" s="50"/>
      <c r="N678" s="117"/>
      <c r="O678" s="33"/>
      <c r="Q678" s="120"/>
      <c r="R678" s="120"/>
    </row>
    <row r="679" spans="1:18" s="31" customFormat="1" x14ac:dyDescent="0.25">
      <c r="A679" s="30" t="s">
        <v>469</v>
      </c>
      <c r="B679" s="43" t="s">
        <v>2</v>
      </c>
      <c r="C679" s="44"/>
      <c r="D679" s="3">
        <v>1228.3134999999997</v>
      </c>
      <c r="E679" s="131">
        <f>E680</f>
        <v>106836</v>
      </c>
      <c r="F679" s="37"/>
      <c r="G679" s="41"/>
      <c r="H679" s="37">
        <f>H681</f>
        <v>22848484.774999999</v>
      </c>
      <c r="I679" s="37">
        <f>I681</f>
        <v>-22848484.774999999</v>
      </c>
      <c r="J679" s="50"/>
      <c r="K679" s="50"/>
      <c r="L679" s="50"/>
      <c r="M679" s="46">
        <f>M681</f>
        <v>66301841.764015727</v>
      </c>
      <c r="N679" s="115">
        <f t="shared" si="111"/>
        <v>66301841.764015727</v>
      </c>
      <c r="O679" s="33"/>
      <c r="Q679" s="120"/>
      <c r="R679" s="120"/>
    </row>
    <row r="680" spans="1:18" s="31" customFormat="1" x14ac:dyDescent="0.25">
      <c r="A680" s="30" t="s">
        <v>469</v>
      </c>
      <c r="B680" s="43" t="s">
        <v>3</v>
      </c>
      <c r="C680" s="44"/>
      <c r="D680" s="3">
        <v>1228.3134999999997</v>
      </c>
      <c r="E680" s="131">
        <f>SUM(E682:E719)</f>
        <v>106836</v>
      </c>
      <c r="F680" s="37">
        <f>SUM(F682:F719)</f>
        <v>124748093.10000001</v>
      </c>
      <c r="G680" s="41"/>
      <c r="H680" s="37">
        <f>SUM(H682:H719)</f>
        <v>79051123.549999997</v>
      </c>
      <c r="I680" s="37">
        <f>SUM(I682:I719)</f>
        <v>45696969.549999997</v>
      </c>
      <c r="J680" s="50"/>
      <c r="K680" s="50"/>
      <c r="L680" s="37">
        <f>SUM(L682:L719)</f>
        <v>52873597.099369831</v>
      </c>
      <c r="M680" s="50"/>
      <c r="N680" s="115">
        <f t="shared" si="111"/>
        <v>52873597.099369831</v>
      </c>
      <c r="O680" s="33"/>
      <c r="Q680" s="120"/>
      <c r="R680" s="120"/>
    </row>
    <row r="681" spans="1:18" s="31" customFormat="1" x14ac:dyDescent="0.25">
      <c r="A681" s="35"/>
      <c r="B681" s="51" t="s">
        <v>26</v>
      </c>
      <c r="C681" s="35">
        <v>2</v>
      </c>
      <c r="D681" s="55">
        <v>0</v>
      </c>
      <c r="E681" s="134"/>
      <c r="F681" s="50"/>
      <c r="G681" s="41">
        <v>25</v>
      </c>
      <c r="H681" s="50">
        <f>F702*G681/100</f>
        <v>22848484.774999999</v>
      </c>
      <c r="I681" s="50">
        <f t="shared" si="112"/>
        <v>-22848484.774999999</v>
      </c>
      <c r="J681" s="50"/>
      <c r="K681" s="50"/>
      <c r="L681" s="50"/>
      <c r="M681" s="50">
        <f>($L$7*$L$8*E679/$L$10)+($L$7*$L$9*D679/$L$11)</f>
        <v>66301841.764015727</v>
      </c>
      <c r="N681" s="117">
        <f t="shared" si="111"/>
        <v>66301841.764015727</v>
      </c>
      <c r="O681" s="33"/>
      <c r="Q681" s="120"/>
      <c r="R681" s="120"/>
    </row>
    <row r="682" spans="1:18" s="31" customFormat="1" x14ac:dyDescent="0.25">
      <c r="A682" s="35"/>
      <c r="B682" s="51" t="s">
        <v>470</v>
      </c>
      <c r="C682" s="35">
        <v>4</v>
      </c>
      <c r="D682" s="55">
        <v>28.536100000000001</v>
      </c>
      <c r="E682" s="128">
        <v>1834</v>
      </c>
      <c r="F682" s="201">
        <v>462382.4</v>
      </c>
      <c r="G682" s="41">
        <v>100</v>
      </c>
      <c r="H682" s="50">
        <f>F682*G682/100</f>
        <v>462382.4</v>
      </c>
      <c r="I682" s="50">
        <f t="shared" si="112"/>
        <v>0</v>
      </c>
      <c r="J682" s="50">
        <f t="shared" ref="J682:J719" si="117">F682/E682</f>
        <v>252.11690294438387</v>
      </c>
      <c r="K682" s="50">
        <f t="shared" ref="K682:K719" si="118">$J$11*$J$19-J682</f>
        <v>857.61469167243172</v>
      </c>
      <c r="L682" s="50">
        <f t="shared" ref="L682:L719" si="119">IF(K682&gt;0,$J$7*$J$8*(K682/$K$19),0)+$J$7*$J$9*(E682/$E$19)+$J$7*$J$10*(D682/$D$19)</f>
        <v>1397826.0848092502</v>
      </c>
      <c r="M682" s="50"/>
      <c r="N682" s="117">
        <f t="shared" si="111"/>
        <v>1397826.0848092502</v>
      </c>
      <c r="O682" s="33"/>
      <c r="Q682" s="120"/>
      <c r="R682" s="120"/>
    </row>
    <row r="683" spans="1:18" s="31" customFormat="1" x14ac:dyDescent="0.25">
      <c r="A683" s="35"/>
      <c r="B683" s="51" t="s">
        <v>471</v>
      </c>
      <c r="C683" s="35">
        <v>4</v>
      </c>
      <c r="D683" s="55">
        <v>47.4878</v>
      </c>
      <c r="E683" s="128">
        <v>2523</v>
      </c>
      <c r="F683" s="201">
        <v>689516.4</v>
      </c>
      <c r="G683" s="41">
        <v>100</v>
      </c>
      <c r="H683" s="50">
        <f t="shared" ref="H683:H719" si="120">F683*G683/100</f>
        <v>689516.4</v>
      </c>
      <c r="I683" s="50">
        <f t="shared" si="112"/>
        <v>0</v>
      </c>
      <c r="J683" s="50">
        <f t="shared" si="117"/>
        <v>273.29227110582639</v>
      </c>
      <c r="K683" s="50">
        <f t="shared" si="118"/>
        <v>836.4393235109892</v>
      </c>
      <c r="L683" s="50">
        <f t="shared" si="119"/>
        <v>1552587.2989263143</v>
      </c>
      <c r="M683" s="50"/>
      <c r="N683" s="117">
        <f t="shared" si="111"/>
        <v>1552587.2989263143</v>
      </c>
      <c r="O683" s="33"/>
      <c r="Q683" s="120"/>
      <c r="R683" s="120"/>
    </row>
    <row r="684" spans="1:18" s="31" customFormat="1" x14ac:dyDescent="0.25">
      <c r="A684" s="35"/>
      <c r="B684" s="51" t="s">
        <v>472</v>
      </c>
      <c r="C684" s="35">
        <v>4</v>
      </c>
      <c r="D684" s="55">
        <v>24.181699999999999</v>
      </c>
      <c r="E684" s="128">
        <v>1393</v>
      </c>
      <c r="F684" s="201">
        <v>612095.19999999995</v>
      </c>
      <c r="G684" s="41">
        <v>100</v>
      </c>
      <c r="H684" s="50">
        <f t="shared" si="120"/>
        <v>612095.19999999995</v>
      </c>
      <c r="I684" s="50">
        <f t="shared" si="112"/>
        <v>0</v>
      </c>
      <c r="J684" s="50">
        <f t="shared" si="117"/>
        <v>439.40789662598706</v>
      </c>
      <c r="K684" s="50">
        <f t="shared" si="118"/>
        <v>670.32369799082846</v>
      </c>
      <c r="L684" s="50">
        <f t="shared" si="119"/>
        <v>1094236.7964708379</v>
      </c>
      <c r="M684" s="50"/>
      <c r="N684" s="117">
        <f t="shared" si="111"/>
        <v>1094236.7964708379</v>
      </c>
      <c r="O684" s="33"/>
      <c r="Q684" s="120"/>
      <c r="R684" s="120"/>
    </row>
    <row r="685" spans="1:18" s="31" customFormat="1" x14ac:dyDescent="0.25">
      <c r="A685" s="35"/>
      <c r="B685" s="51" t="s">
        <v>811</v>
      </c>
      <c r="C685" s="35">
        <v>4</v>
      </c>
      <c r="D685" s="55">
        <v>30.626899999999999</v>
      </c>
      <c r="E685" s="128">
        <v>1869</v>
      </c>
      <c r="F685" s="201">
        <v>632783.9</v>
      </c>
      <c r="G685" s="41">
        <v>100</v>
      </c>
      <c r="H685" s="50">
        <f t="shared" si="120"/>
        <v>632783.9</v>
      </c>
      <c r="I685" s="50">
        <f t="shared" si="112"/>
        <v>0</v>
      </c>
      <c r="J685" s="50">
        <f t="shared" si="117"/>
        <v>338.56816479400749</v>
      </c>
      <c r="K685" s="50">
        <f t="shared" si="118"/>
        <v>771.16342982280798</v>
      </c>
      <c r="L685" s="50">
        <f t="shared" si="119"/>
        <v>1309839.1874953378</v>
      </c>
      <c r="M685" s="50"/>
      <c r="N685" s="117">
        <f t="shared" si="111"/>
        <v>1309839.1874953378</v>
      </c>
      <c r="O685" s="33"/>
      <c r="Q685" s="120"/>
      <c r="R685" s="120"/>
    </row>
    <row r="686" spans="1:18" s="31" customFormat="1" x14ac:dyDescent="0.25">
      <c r="A686" s="35"/>
      <c r="B686" s="51" t="s">
        <v>473</v>
      </c>
      <c r="C686" s="35">
        <v>4</v>
      </c>
      <c r="D686" s="55">
        <v>27.559699999999996</v>
      </c>
      <c r="E686" s="128">
        <v>1342</v>
      </c>
      <c r="F686" s="201">
        <v>612061.1</v>
      </c>
      <c r="G686" s="41">
        <v>100</v>
      </c>
      <c r="H686" s="50">
        <f t="shared" si="120"/>
        <v>612061.1</v>
      </c>
      <c r="I686" s="50">
        <f t="shared" si="112"/>
        <v>0</v>
      </c>
      <c r="J686" s="50">
        <f t="shared" si="117"/>
        <v>456.08129657228017</v>
      </c>
      <c r="K686" s="50">
        <f t="shared" si="118"/>
        <v>653.65029804453536</v>
      </c>
      <c r="L686" s="50">
        <f t="shared" si="119"/>
        <v>1080870.4425389292</v>
      </c>
      <c r="M686" s="50"/>
      <c r="N686" s="117">
        <f t="shared" si="111"/>
        <v>1080870.4425389292</v>
      </c>
      <c r="O686" s="33"/>
      <c r="Q686" s="120"/>
      <c r="R686" s="120"/>
    </row>
    <row r="687" spans="1:18" s="31" customFormat="1" x14ac:dyDescent="0.25">
      <c r="A687" s="35"/>
      <c r="B687" s="51" t="s">
        <v>474</v>
      </c>
      <c r="C687" s="35">
        <v>4</v>
      </c>
      <c r="D687" s="55">
        <v>52.490699999999997</v>
      </c>
      <c r="E687" s="128">
        <v>3105</v>
      </c>
      <c r="F687" s="201">
        <v>1335839.3999999999</v>
      </c>
      <c r="G687" s="41">
        <v>100</v>
      </c>
      <c r="H687" s="50">
        <f t="shared" si="120"/>
        <v>1335839.3999999999</v>
      </c>
      <c r="I687" s="50">
        <f t="shared" si="112"/>
        <v>0</v>
      </c>
      <c r="J687" s="50">
        <f t="shared" si="117"/>
        <v>430.22202898550722</v>
      </c>
      <c r="K687" s="50">
        <f t="shared" si="118"/>
        <v>679.50956563130831</v>
      </c>
      <c r="L687" s="50">
        <f t="shared" si="119"/>
        <v>1474688.826659801</v>
      </c>
      <c r="M687" s="50"/>
      <c r="N687" s="117">
        <f t="shared" si="111"/>
        <v>1474688.826659801</v>
      </c>
      <c r="O687" s="33"/>
      <c r="Q687" s="120"/>
      <c r="R687" s="120"/>
    </row>
    <row r="688" spans="1:18" s="31" customFormat="1" x14ac:dyDescent="0.25">
      <c r="A688" s="35"/>
      <c r="B688" s="51" t="s">
        <v>475</v>
      </c>
      <c r="C688" s="35">
        <v>4</v>
      </c>
      <c r="D688" s="55">
        <v>42.161599999999993</v>
      </c>
      <c r="E688" s="128">
        <v>2867</v>
      </c>
      <c r="F688" s="201">
        <v>777526</v>
      </c>
      <c r="G688" s="41">
        <v>100</v>
      </c>
      <c r="H688" s="50">
        <f t="shared" si="120"/>
        <v>777526</v>
      </c>
      <c r="I688" s="50">
        <f t="shared" si="112"/>
        <v>0</v>
      </c>
      <c r="J688" s="50">
        <f t="shared" si="117"/>
        <v>271.19846529473318</v>
      </c>
      <c r="K688" s="50">
        <f t="shared" si="118"/>
        <v>838.53312932208235</v>
      </c>
      <c r="L688" s="50">
        <f t="shared" si="119"/>
        <v>1584276.606187253</v>
      </c>
      <c r="M688" s="50"/>
      <c r="N688" s="117">
        <f t="shared" si="111"/>
        <v>1584276.606187253</v>
      </c>
      <c r="O688" s="33"/>
      <c r="Q688" s="120"/>
      <c r="R688" s="120"/>
    </row>
    <row r="689" spans="1:18" s="31" customFormat="1" x14ac:dyDescent="0.25">
      <c r="A689" s="35"/>
      <c r="B689" s="51" t="s">
        <v>812</v>
      </c>
      <c r="C689" s="35">
        <v>4</v>
      </c>
      <c r="D689" s="55">
        <v>21.990200000000002</v>
      </c>
      <c r="E689" s="128">
        <v>1028</v>
      </c>
      <c r="F689" s="201">
        <v>253565.3</v>
      </c>
      <c r="G689" s="41">
        <v>100</v>
      </c>
      <c r="H689" s="50">
        <f t="shared" si="120"/>
        <v>253565.3</v>
      </c>
      <c r="I689" s="50">
        <f t="shared" si="112"/>
        <v>0</v>
      </c>
      <c r="J689" s="50">
        <f t="shared" si="117"/>
        <v>246.65885214007781</v>
      </c>
      <c r="K689" s="50">
        <f t="shared" si="118"/>
        <v>863.07274247673774</v>
      </c>
      <c r="L689" s="50">
        <f t="shared" si="119"/>
        <v>1257960.0857046454</v>
      </c>
      <c r="M689" s="50"/>
      <c r="N689" s="117">
        <f t="shared" si="111"/>
        <v>1257960.0857046454</v>
      </c>
      <c r="O689" s="33"/>
      <c r="Q689" s="120"/>
      <c r="R689" s="120"/>
    </row>
    <row r="690" spans="1:18" s="31" customFormat="1" x14ac:dyDescent="0.25">
      <c r="A690" s="35"/>
      <c r="B690" s="51" t="s">
        <v>476</v>
      </c>
      <c r="C690" s="35">
        <v>4</v>
      </c>
      <c r="D690" s="55">
        <v>24.766200000000001</v>
      </c>
      <c r="E690" s="128">
        <v>963</v>
      </c>
      <c r="F690" s="201">
        <v>243748.6</v>
      </c>
      <c r="G690" s="41">
        <v>100</v>
      </c>
      <c r="H690" s="50">
        <f t="shared" si="120"/>
        <v>243748.6</v>
      </c>
      <c r="I690" s="50">
        <f t="shared" si="112"/>
        <v>0</v>
      </c>
      <c r="J690" s="50">
        <f t="shared" si="117"/>
        <v>253.11381100726896</v>
      </c>
      <c r="K690" s="50">
        <f t="shared" si="118"/>
        <v>856.61778360954656</v>
      </c>
      <c r="L690" s="50">
        <f t="shared" si="119"/>
        <v>1252079.7627517916</v>
      </c>
      <c r="M690" s="50"/>
      <c r="N690" s="117">
        <f t="shared" si="111"/>
        <v>1252079.7627517916</v>
      </c>
      <c r="O690" s="33"/>
      <c r="Q690" s="120"/>
      <c r="R690" s="120"/>
    </row>
    <row r="691" spans="1:18" s="31" customFormat="1" x14ac:dyDescent="0.25">
      <c r="A691" s="35"/>
      <c r="B691" s="51" t="s">
        <v>477</v>
      </c>
      <c r="C691" s="35">
        <v>4</v>
      </c>
      <c r="D691" s="55">
        <v>37.430100000000003</v>
      </c>
      <c r="E691" s="128">
        <v>1746</v>
      </c>
      <c r="F691" s="201">
        <v>598408.6</v>
      </c>
      <c r="G691" s="41">
        <v>100</v>
      </c>
      <c r="H691" s="50">
        <f t="shared" si="120"/>
        <v>598408.6</v>
      </c>
      <c r="I691" s="50">
        <f t="shared" si="112"/>
        <v>0</v>
      </c>
      <c r="J691" s="50">
        <f t="shared" si="117"/>
        <v>342.73115693012596</v>
      </c>
      <c r="K691" s="50">
        <f t="shared" si="118"/>
        <v>767.00043768668957</v>
      </c>
      <c r="L691" s="50">
        <f t="shared" si="119"/>
        <v>1314526.4592773048</v>
      </c>
      <c r="M691" s="50"/>
      <c r="N691" s="117">
        <f t="shared" si="111"/>
        <v>1314526.4592773048</v>
      </c>
      <c r="O691" s="33"/>
      <c r="Q691" s="120"/>
      <c r="R691" s="120"/>
    </row>
    <row r="692" spans="1:18" s="31" customFormat="1" x14ac:dyDescent="0.25">
      <c r="A692" s="35"/>
      <c r="B692" s="51" t="s">
        <v>478</v>
      </c>
      <c r="C692" s="35">
        <v>4</v>
      </c>
      <c r="D692" s="55">
        <v>28.086300000000001</v>
      </c>
      <c r="E692" s="128">
        <v>1712</v>
      </c>
      <c r="F692" s="201">
        <v>367347.9</v>
      </c>
      <c r="G692" s="41">
        <v>100</v>
      </c>
      <c r="H692" s="50">
        <f t="shared" si="120"/>
        <v>367347.9</v>
      </c>
      <c r="I692" s="50">
        <f t="shared" si="112"/>
        <v>0</v>
      </c>
      <c r="J692" s="50">
        <f t="shared" si="117"/>
        <v>214.5723714953271</v>
      </c>
      <c r="K692" s="50">
        <f t="shared" si="118"/>
        <v>895.15922312148837</v>
      </c>
      <c r="L692" s="50">
        <f t="shared" si="119"/>
        <v>1422074.9174287536</v>
      </c>
      <c r="M692" s="50"/>
      <c r="N692" s="117">
        <f t="shared" si="111"/>
        <v>1422074.9174287536</v>
      </c>
      <c r="O692" s="33"/>
      <c r="Q692" s="120"/>
      <c r="R692" s="120"/>
    </row>
    <row r="693" spans="1:18" s="31" customFormat="1" x14ac:dyDescent="0.25">
      <c r="A693" s="35"/>
      <c r="B693" s="51" t="s">
        <v>479</v>
      </c>
      <c r="C693" s="35">
        <v>4</v>
      </c>
      <c r="D693" s="55">
        <v>32.892899999999997</v>
      </c>
      <c r="E693" s="128">
        <v>2431</v>
      </c>
      <c r="F693" s="201">
        <v>502432.1</v>
      </c>
      <c r="G693" s="41">
        <v>100</v>
      </c>
      <c r="H693" s="50">
        <f t="shared" si="120"/>
        <v>502432.1</v>
      </c>
      <c r="I693" s="50">
        <f t="shared" si="112"/>
        <v>0</v>
      </c>
      <c r="J693" s="50">
        <f t="shared" si="117"/>
        <v>206.67712875359933</v>
      </c>
      <c r="K693" s="50">
        <f t="shared" si="118"/>
        <v>903.05446586321614</v>
      </c>
      <c r="L693" s="50">
        <f t="shared" si="119"/>
        <v>1557639.5988409757</v>
      </c>
      <c r="M693" s="50"/>
      <c r="N693" s="117">
        <f t="shared" si="111"/>
        <v>1557639.5988409757</v>
      </c>
      <c r="O693" s="33"/>
      <c r="Q693" s="120"/>
      <c r="R693" s="120"/>
    </row>
    <row r="694" spans="1:18" s="31" customFormat="1" x14ac:dyDescent="0.25">
      <c r="A694" s="35"/>
      <c r="B694" s="51" t="s">
        <v>480</v>
      </c>
      <c r="C694" s="35">
        <v>4</v>
      </c>
      <c r="D694" s="55">
        <v>24.770500000000002</v>
      </c>
      <c r="E694" s="128">
        <v>1605</v>
      </c>
      <c r="F694" s="201">
        <v>721009.2</v>
      </c>
      <c r="G694" s="41">
        <v>100</v>
      </c>
      <c r="H694" s="50">
        <f t="shared" si="120"/>
        <v>721009.2</v>
      </c>
      <c r="I694" s="50">
        <f t="shared" si="112"/>
        <v>0</v>
      </c>
      <c r="J694" s="50">
        <f t="shared" si="117"/>
        <v>449.22691588785045</v>
      </c>
      <c r="K694" s="50">
        <f t="shared" si="118"/>
        <v>660.50467872896502</v>
      </c>
      <c r="L694" s="50">
        <f t="shared" si="119"/>
        <v>1116526.8312127632</v>
      </c>
      <c r="M694" s="50"/>
      <c r="N694" s="117">
        <f t="shared" si="111"/>
        <v>1116526.8312127632</v>
      </c>
      <c r="O694" s="33"/>
      <c r="Q694" s="120"/>
      <c r="R694" s="120"/>
    </row>
    <row r="695" spans="1:18" s="31" customFormat="1" x14ac:dyDescent="0.25">
      <c r="A695" s="35"/>
      <c r="B695" s="51" t="s">
        <v>481</v>
      </c>
      <c r="C695" s="35">
        <v>4</v>
      </c>
      <c r="D695" s="55">
        <v>72.553400000000011</v>
      </c>
      <c r="E695" s="128">
        <v>5206</v>
      </c>
      <c r="F695" s="201">
        <v>3928928</v>
      </c>
      <c r="G695" s="41">
        <v>100</v>
      </c>
      <c r="H695" s="50">
        <f t="shared" si="120"/>
        <v>3928928</v>
      </c>
      <c r="I695" s="50">
        <f t="shared" si="112"/>
        <v>0</v>
      </c>
      <c r="J695" s="50">
        <f t="shared" si="117"/>
        <v>754.69227814060696</v>
      </c>
      <c r="K695" s="50">
        <f t="shared" si="118"/>
        <v>355.03931647620857</v>
      </c>
      <c r="L695" s="50">
        <f t="shared" si="119"/>
        <v>1486479.5537879001</v>
      </c>
      <c r="M695" s="50"/>
      <c r="N695" s="117">
        <f t="shared" si="111"/>
        <v>1486479.5537879001</v>
      </c>
      <c r="O695" s="33"/>
      <c r="Q695" s="120"/>
      <c r="R695" s="120"/>
    </row>
    <row r="696" spans="1:18" s="31" customFormat="1" x14ac:dyDescent="0.25">
      <c r="A696" s="35"/>
      <c r="B696" s="51" t="s">
        <v>482</v>
      </c>
      <c r="C696" s="35">
        <v>4</v>
      </c>
      <c r="D696" s="55">
        <v>47.782899999999998</v>
      </c>
      <c r="E696" s="128">
        <v>3543</v>
      </c>
      <c r="F696" s="201">
        <v>1043416</v>
      </c>
      <c r="G696" s="41">
        <v>100</v>
      </c>
      <c r="H696" s="50">
        <f t="shared" si="120"/>
        <v>1043416</v>
      </c>
      <c r="I696" s="50">
        <f t="shared" si="112"/>
        <v>0</v>
      </c>
      <c r="J696" s="50">
        <f t="shared" si="117"/>
        <v>294.50070561670901</v>
      </c>
      <c r="K696" s="50">
        <f t="shared" si="118"/>
        <v>815.23088900010657</v>
      </c>
      <c r="L696" s="50">
        <f t="shared" si="119"/>
        <v>1680086.8040841594</v>
      </c>
      <c r="M696" s="50"/>
      <c r="N696" s="117">
        <f t="shared" si="111"/>
        <v>1680086.8040841594</v>
      </c>
      <c r="O696" s="33"/>
      <c r="Q696" s="120"/>
      <c r="R696" s="120"/>
    </row>
    <row r="697" spans="1:18" s="31" customFormat="1" x14ac:dyDescent="0.25">
      <c r="A697" s="35"/>
      <c r="B697" s="51" t="s">
        <v>483</v>
      </c>
      <c r="C697" s="35">
        <v>4</v>
      </c>
      <c r="D697" s="55">
        <v>27.6252</v>
      </c>
      <c r="E697" s="128">
        <v>1292</v>
      </c>
      <c r="F697" s="201">
        <v>787444.8</v>
      </c>
      <c r="G697" s="41">
        <v>100</v>
      </c>
      <c r="H697" s="50">
        <f t="shared" si="120"/>
        <v>787444.8</v>
      </c>
      <c r="I697" s="50">
        <f t="shared" si="112"/>
        <v>0</v>
      </c>
      <c r="J697" s="50">
        <f t="shared" si="117"/>
        <v>609.47739938080497</v>
      </c>
      <c r="K697" s="50">
        <f t="shared" si="118"/>
        <v>500.25419523601056</v>
      </c>
      <c r="L697" s="50">
        <f t="shared" si="119"/>
        <v>893221.45008346438</v>
      </c>
      <c r="M697" s="50"/>
      <c r="N697" s="117">
        <f t="shared" si="111"/>
        <v>893221.45008346438</v>
      </c>
      <c r="O697" s="33"/>
      <c r="Q697" s="120"/>
      <c r="R697" s="120"/>
    </row>
    <row r="698" spans="1:18" s="31" customFormat="1" x14ac:dyDescent="0.25">
      <c r="A698" s="35"/>
      <c r="B698" s="51" t="s">
        <v>484</v>
      </c>
      <c r="C698" s="35">
        <v>4</v>
      </c>
      <c r="D698" s="55">
        <v>17.765000000000001</v>
      </c>
      <c r="E698" s="128">
        <v>2691</v>
      </c>
      <c r="F698" s="201">
        <v>745227.4</v>
      </c>
      <c r="G698" s="41">
        <v>100</v>
      </c>
      <c r="H698" s="50">
        <f t="shared" si="120"/>
        <v>745227.4</v>
      </c>
      <c r="I698" s="50">
        <f t="shared" si="112"/>
        <v>0</v>
      </c>
      <c r="J698" s="50">
        <f t="shared" si="117"/>
        <v>276.93325901151991</v>
      </c>
      <c r="K698" s="50">
        <f t="shared" si="118"/>
        <v>832.79833560529562</v>
      </c>
      <c r="L698" s="50">
        <f t="shared" si="119"/>
        <v>1451649.8035943606</v>
      </c>
      <c r="M698" s="50"/>
      <c r="N698" s="117">
        <f t="shared" si="111"/>
        <v>1451649.8035943606</v>
      </c>
      <c r="O698" s="33"/>
      <c r="Q698" s="120"/>
      <c r="R698" s="120"/>
    </row>
    <row r="699" spans="1:18" s="31" customFormat="1" x14ac:dyDescent="0.25">
      <c r="A699" s="35"/>
      <c r="B699" s="51" t="s">
        <v>485</v>
      </c>
      <c r="C699" s="35">
        <v>4</v>
      </c>
      <c r="D699" s="55">
        <v>21.602600000000002</v>
      </c>
      <c r="E699" s="128">
        <v>1188</v>
      </c>
      <c r="F699" s="201">
        <v>311580.09999999998</v>
      </c>
      <c r="G699" s="41">
        <v>100</v>
      </c>
      <c r="H699" s="50">
        <f t="shared" si="120"/>
        <v>311580.09999999998</v>
      </c>
      <c r="I699" s="50">
        <f t="shared" si="112"/>
        <v>0</v>
      </c>
      <c r="J699" s="50">
        <f t="shared" si="117"/>
        <v>262.27281144781142</v>
      </c>
      <c r="K699" s="50">
        <f t="shared" si="118"/>
        <v>847.45878316900416</v>
      </c>
      <c r="L699" s="50">
        <f t="shared" si="119"/>
        <v>1261727.0125552723</v>
      </c>
      <c r="M699" s="50"/>
      <c r="N699" s="117">
        <f t="shared" si="111"/>
        <v>1261727.0125552723</v>
      </c>
      <c r="O699" s="33"/>
      <c r="Q699" s="120"/>
      <c r="R699" s="120"/>
    </row>
    <row r="700" spans="1:18" s="31" customFormat="1" x14ac:dyDescent="0.25">
      <c r="A700" s="35"/>
      <c r="B700" s="51" t="s">
        <v>486</v>
      </c>
      <c r="C700" s="35">
        <v>4</v>
      </c>
      <c r="D700" s="55">
        <v>32.780200000000001</v>
      </c>
      <c r="E700" s="128">
        <v>1805</v>
      </c>
      <c r="F700" s="201">
        <v>570002.6</v>
      </c>
      <c r="G700" s="41">
        <v>100</v>
      </c>
      <c r="H700" s="50">
        <f t="shared" si="120"/>
        <v>570002.6</v>
      </c>
      <c r="I700" s="50">
        <f t="shared" si="112"/>
        <v>0</v>
      </c>
      <c r="J700" s="50">
        <f t="shared" si="117"/>
        <v>315.79091412742383</v>
      </c>
      <c r="K700" s="50">
        <f t="shared" si="118"/>
        <v>793.94068048939175</v>
      </c>
      <c r="L700" s="50">
        <f t="shared" si="119"/>
        <v>1335958.1715096517</v>
      </c>
      <c r="M700" s="50"/>
      <c r="N700" s="117">
        <f t="shared" si="111"/>
        <v>1335958.1715096517</v>
      </c>
      <c r="O700" s="33"/>
      <c r="Q700" s="120"/>
      <c r="R700" s="120"/>
    </row>
    <row r="701" spans="1:18" s="31" customFormat="1" x14ac:dyDescent="0.25">
      <c r="A701" s="35"/>
      <c r="B701" s="51" t="s">
        <v>813</v>
      </c>
      <c r="C701" s="35">
        <v>4</v>
      </c>
      <c r="D701" s="55">
        <v>14.616600000000002</v>
      </c>
      <c r="E701" s="128">
        <v>1291</v>
      </c>
      <c r="F701" s="201">
        <v>244213.9</v>
      </c>
      <c r="G701" s="41">
        <v>100</v>
      </c>
      <c r="H701" s="50">
        <f t="shared" si="120"/>
        <v>244213.9</v>
      </c>
      <c r="I701" s="50">
        <f t="shared" si="112"/>
        <v>0</v>
      </c>
      <c r="J701" s="50">
        <f t="shared" si="117"/>
        <v>189.16646010844306</v>
      </c>
      <c r="K701" s="50">
        <f t="shared" si="118"/>
        <v>920.56513450837247</v>
      </c>
      <c r="L701" s="50">
        <f t="shared" si="119"/>
        <v>1334452.7780603799</v>
      </c>
      <c r="M701" s="50"/>
      <c r="N701" s="117">
        <f t="shared" si="111"/>
        <v>1334452.7780603799</v>
      </c>
      <c r="O701" s="33"/>
      <c r="Q701" s="120"/>
      <c r="R701" s="120"/>
    </row>
    <row r="702" spans="1:18" s="31" customFormat="1" x14ac:dyDescent="0.25">
      <c r="A702" s="35"/>
      <c r="B702" s="51" t="s">
        <v>883</v>
      </c>
      <c r="C702" s="35">
        <v>3</v>
      </c>
      <c r="D702" s="55">
        <v>20.187100000000001</v>
      </c>
      <c r="E702" s="128">
        <v>25002</v>
      </c>
      <c r="F702" s="201">
        <v>91393939.099999994</v>
      </c>
      <c r="G702" s="41">
        <v>50</v>
      </c>
      <c r="H702" s="50">
        <f t="shared" si="120"/>
        <v>45696969.549999997</v>
      </c>
      <c r="I702" s="50">
        <f t="shared" si="112"/>
        <v>45696969.549999997</v>
      </c>
      <c r="J702" s="50">
        <f t="shared" si="117"/>
        <v>3655.4651267898566</v>
      </c>
      <c r="K702" s="50">
        <f t="shared" si="118"/>
        <v>-2545.7335321730411</v>
      </c>
      <c r="L702" s="50">
        <f t="shared" si="119"/>
        <v>3789937.6675950331</v>
      </c>
      <c r="M702" s="50"/>
      <c r="N702" s="117">
        <f t="shared" si="111"/>
        <v>3789937.6675950331</v>
      </c>
      <c r="O702" s="33"/>
      <c r="Q702" s="120"/>
      <c r="R702" s="120"/>
    </row>
    <row r="703" spans="1:18" s="31" customFormat="1" x14ac:dyDescent="0.25">
      <c r="A703" s="35"/>
      <c r="B703" s="51" t="s">
        <v>487</v>
      </c>
      <c r="C703" s="35">
        <v>4</v>
      </c>
      <c r="D703" s="55">
        <v>27.260100000000001</v>
      </c>
      <c r="E703" s="128">
        <v>3513</v>
      </c>
      <c r="F703" s="201">
        <v>1918461.8</v>
      </c>
      <c r="G703" s="41">
        <v>100</v>
      </c>
      <c r="H703" s="50">
        <f t="shared" si="120"/>
        <v>1918461.8</v>
      </c>
      <c r="I703" s="50">
        <f t="shared" si="112"/>
        <v>0</v>
      </c>
      <c r="J703" s="50">
        <f t="shared" si="117"/>
        <v>546.10355821235407</v>
      </c>
      <c r="K703" s="50">
        <f t="shared" si="118"/>
        <v>563.62803640446145</v>
      </c>
      <c r="L703" s="50">
        <f t="shared" si="119"/>
        <v>1295637.559365306</v>
      </c>
      <c r="M703" s="50"/>
      <c r="N703" s="117">
        <f t="shared" si="111"/>
        <v>1295637.559365306</v>
      </c>
      <c r="O703" s="33"/>
      <c r="Q703" s="120"/>
      <c r="R703" s="120"/>
    </row>
    <row r="704" spans="1:18" s="31" customFormat="1" x14ac:dyDescent="0.25">
      <c r="A704" s="35"/>
      <c r="B704" s="51" t="s">
        <v>488</v>
      </c>
      <c r="C704" s="35">
        <v>4</v>
      </c>
      <c r="D704" s="55">
        <v>52.570299999999996</v>
      </c>
      <c r="E704" s="128">
        <v>7903</v>
      </c>
      <c r="F704" s="201">
        <v>3930244.5</v>
      </c>
      <c r="G704" s="41">
        <v>100</v>
      </c>
      <c r="H704" s="50">
        <f t="shared" si="120"/>
        <v>3930244.5</v>
      </c>
      <c r="I704" s="50">
        <f t="shared" si="112"/>
        <v>0</v>
      </c>
      <c r="J704" s="50">
        <f t="shared" si="117"/>
        <v>497.31045172719223</v>
      </c>
      <c r="K704" s="50">
        <f t="shared" si="118"/>
        <v>612.4211428896233</v>
      </c>
      <c r="L704" s="50">
        <f t="shared" si="119"/>
        <v>2107532.9739604509</v>
      </c>
      <c r="M704" s="50"/>
      <c r="N704" s="117">
        <f t="shared" si="111"/>
        <v>2107532.9739604509</v>
      </c>
      <c r="O704" s="33"/>
      <c r="Q704" s="120"/>
      <c r="R704" s="120"/>
    </row>
    <row r="705" spans="1:18" s="31" customFormat="1" x14ac:dyDescent="0.25">
      <c r="A705" s="35"/>
      <c r="B705" s="51" t="s">
        <v>489</v>
      </c>
      <c r="C705" s="35">
        <v>4</v>
      </c>
      <c r="D705" s="55">
        <v>29.513199999999998</v>
      </c>
      <c r="E705" s="128">
        <v>2483</v>
      </c>
      <c r="F705" s="201">
        <v>1014022.7</v>
      </c>
      <c r="G705" s="41">
        <v>100</v>
      </c>
      <c r="H705" s="50">
        <f t="shared" si="120"/>
        <v>1014022.7</v>
      </c>
      <c r="I705" s="50">
        <f t="shared" si="112"/>
        <v>0</v>
      </c>
      <c r="J705" s="50">
        <f t="shared" si="117"/>
        <v>408.38610551751913</v>
      </c>
      <c r="K705" s="50">
        <f t="shared" si="118"/>
        <v>701.3454890992964</v>
      </c>
      <c r="L705" s="50">
        <f t="shared" si="119"/>
        <v>1314174.5536758755</v>
      </c>
      <c r="M705" s="50"/>
      <c r="N705" s="117">
        <f t="shared" si="111"/>
        <v>1314174.5536758755</v>
      </c>
      <c r="O705" s="33"/>
      <c r="Q705" s="120"/>
      <c r="R705" s="120"/>
    </row>
    <row r="706" spans="1:18" s="31" customFormat="1" x14ac:dyDescent="0.25">
      <c r="A706" s="35"/>
      <c r="B706" s="51" t="s">
        <v>490</v>
      </c>
      <c r="C706" s="35">
        <v>4</v>
      </c>
      <c r="D706" s="55">
        <v>20.736699999999999</v>
      </c>
      <c r="E706" s="128">
        <v>1019</v>
      </c>
      <c r="F706" s="201">
        <v>231491.9</v>
      </c>
      <c r="G706" s="41">
        <v>100</v>
      </c>
      <c r="H706" s="50">
        <f t="shared" si="120"/>
        <v>231491.9</v>
      </c>
      <c r="I706" s="50">
        <f t="shared" si="112"/>
        <v>0</v>
      </c>
      <c r="J706" s="50">
        <f t="shared" si="117"/>
        <v>227.1755642787046</v>
      </c>
      <c r="K706" s="50">
        <f t="shared" si="118"/>
        <v>882.55603033811099</v>
      </c>
      <c r="L706" s="50">
        <f t="shared" si="119"/>
        <v>1274424.9698222782</v>
      </c>
      <c r="M706" s="50"/>
      <c r="N706" s="117">
        <f t="shared" ref="N706:N769" si="121">L706+M706</f>
        <v>1274424.9698222782</v>
      </c>
      <c r="O706" s="33"/>
      <c r="Q706" s="120"/>
      <c r="R706" s="120"/>
    </row>
    <row r="707" spans="1:18" s="31" customFormat="1" x14ac:dyDescent="0.25">
      <c r="A707" s="35"/>
      <c r="B707" s="51" t="s">
        <v>491</v>
      </c>
      <c r="C707" s="35">
        <v>4</v>
      </c>
      <c r="D707" s="55">
        <v>31.492699999999999</v>
      </c>
      <c r="E707" s="128">
        <v>887</v>
      </c>
      <c r="F707" s="201">
        <v>599793.1</v>
      </c>
      <c r="G707" s="41">
        <v>100</v>
      </c>
      <c r="H707" s="50">
        <f t="shared" si="120"/>
        <v>599793.1</v>
      </c>
      <c r="I707" s="50">
        <f t="shared" si="112"/>
        <v>0</v>
      </c>
      <c r="J707" s="50">
        <f t="shared" si="117"/>
        <v>676.20417136414881</v>
      </c>
      <c r="K707" s="50">
        <f t="shared" si="118"/>
        <v>433.52742325266672</v>
      </c>
      <c r="L707" s="50">
        <f t="shared" si="119"/>
        <v>770466.61150864756</v>
      </c>
      <c r="M707" s="50"/>
      <c r="N707" s="117">
        <f t="shared" si="121"/>
        <v>770466.61150864756</v>
      </c>
      <c r="O707" s="33"/>
      <c r="Q707" s="120"/>
      <c r="R707" s="120"/>
    </row>
    <row r="708" spans="1:18" s="31" customFormat="1" x14ac:dyDescent="0.25">
      <c r="A708" s="35"/>
      <c r="B708" s="51" t="s">
        <v>492</v>
      </c>
      <c r="C708" s="35">
        <v>4</v>
      </c>
      <c r="D708" s="55">
        <v>46.429200000000002</v>
      </c>
      <c r="E708" s="128">
        <v>2674</v>
      </c>
      <c r="F708" s="201">
        <v>894599.7</v>
      </c>
      <c r="G708" s="41">
        <v>100</v>
      </c>
      <c r="H708" s="50">
        <f t="shared" si="120"/>
        <v>894599.7</v>
      </c>
      <c r="I708" s="50">
        <f t="shared" ref="I708:I771" si="122">F708-H708</f>
        <v>0</v>
      </c>
      <c r="J708" s="50">
        <f t="shared" si="117"/>
        <v>334.55486163051609</v>
      </c>
      <c r="K708" s="50">
        <f t="shared" si="118"/>
        <v>775.17673298629938</v>
      </c>
      <c r="L708" s="50">
        <f t="shared" si="119"/>
        <v>1498560.1224778329</v>
      </c>
      <c r="M708" s="50"/>
      <c r="N708" s="117">
        <f t="shared" si="121"/>
        <v>1498560.1224778329</v>
      </c>
      <c r="O708" s="33"/>
      <c r="Q708" s="120"/>
      <c r="R708" s="120"/>
    </row>
    <row r="709" spans="1:18" s="31" customFormat="1" x14ac:dyDescent="0.25">
      <c r="A709" s="35"/>
      <c r="B709" s="51" t="s">
        <v>493</v>
      </c>
      <c r="C709" s="35">
        <v>4</v>
      </c>
      <c r="D709" s="55">
        <v>39.315799999999996</v>
      </c>
      <c r="E709" s="128">
        <v>2159</v>
      </c>
      <c r="F709" s="201">
        <v>603572.19999999995</v>
      </c>
      <c r="G709" s="41">
        <v>100</v>
      </c>
      <c r="H709" s="50">
        <f t="shared" si="120"/>
        <v>603572.19999999995</v>
      </c>
      <c r="I709" s="50">
        <f t="shared" si="122"/>
        <v>0</v>
      </c>
      <c r="J709" s="50">
        <f t="shared" si="117"/>
        <v>279.56100046317738</v>
      </c>
      <c r="K709" s="50">
        <f t="shared" si="118"/>
        <v>830.17059415363815</v>
      </c>
      <c r="L709" s="50">
        <f t="shared" si="119"/>
        <v>1457812.738286874</v>
      </c>
      <c r="M709" s="50"/>
      <c r="N709" s="117">
        <f t="shared" si="121"/>
        <v>1457812.738286874</v>
      </c>
      <c r="O709" s="33"/>
      <c r="Q709" s="120"/>
      <c r="R709" s="120"/>
    </row>
    <row r="710" spans="1:18" s="31" customFormat="1" x14ac:dyDescent="0.25">
      <c r="A710" s="35"/>
      <c r="B710" s="51" t="s">
        <v>814</v>
      </c>
      <c r="C710" s="35">
        <v>4</v>
      </c>
      <c r="D710" s="55">
        <v>6.89</v>
      </c>
      <c r="E710" s="128">
        <v>766</v>
      </c>
      <c r="F710" s="201">
        <v>256402.4</v>
      </c>
      <c r="G710" s="41">
        <v>100</v>
      </c>
      <c r="H710" s="50">
        <f t="shared" si="120"/>
        <v>256402.4</v>
      </c>
      <c r="I710" s="50">
        <f t="shared" si="122"/>
        <v>0</v>
      </c>
      <c r="J710" s="50">
        <f t="shared" si="117"/>
        <v>334.72898172323761</v>
      </c>
      <c r="K710" s="50">
        <f t="shared" si="118"/>
        <v>775.00261289357786</v>
      </c>
      <c r="L710" s="50">
        <f t="shared" si="119"/>
        <v>1053717.9041006614</v>
      </c>
      <c r="M710" s="50"/>
      <c r="N710" s="117">
        <f t="shared" si="121"/>
        <v>1053717.9041006614</v>
      </c>
      <c r="O710" s="33"/>
      <c r="Q710" s="120"/>
      <c r="R710" s="120"/>
    </row>
    <row r="711" spans="1:18" s="31" customFormat="1" x14ac:dyDescent="0.25">
      <c r="A711" s="35"/>
      <c r="B711" s="51" t="s">
        <v>449</v>
      </c>
      <c r="C711" s="35">
        <v>4</v>
      </c>
      <c r="D711" s="55">
        <v>48.782800000000002</v>
      </c>
      <c r="E711" s="128">
        <v>4068</v>
      </c>
      <c r="F711" s="201">
        <v>2941881.3</v>
      </c>
      <c r="G711" s="41">
        <v>100</v>
      </c>
      <c r="H711" s="50">
        <f t="shared" si="120"/>
        <v>2941881.3</v>
      </c>
      <c r="I711" s="50">
        <f t="shared" si="122"/>
        <v>0</v>
      </c>
      <c r="J711" s="50">
        <f t="shared" si="117"/>
        <v>723.17632743362822</v>
      </c>
      <c r="K711" s="50">
        <f t="shared" si="118"/>
        <v>386.55526718318731</v>
      </c>
      <c r="L711" s="50">
        <f t="shared" si="119"/>
        <v>1257598.0610719218</v>
      </c>
      <c r="M711" s="50"/>
      <c r="N711" s="117">
        <f t="shared" si="121"/>
        <v>1257598.0610719218</v>
      </c>
      <c r="O711" s="33"/>
      <c r="Q711" s="120"/>
      <c r="R711" s="120"/>
    </row>
    <row r="712" spans="1:18" s="31" customFormat="1" x14ac:dyDescent="0.25">
      <c r="A712" s="35"/>
      <c r="B712" s="51" t="s">
        <v>494</v>
      </c>
      <c r="C712" s="35">
        <v>4</v>
      </c>
      <c r="D712" s="55">
        <v>49.431499999999993</v>
      </c>
      <c r="E712" s="128">
        <v>4215</v>
      </c>
      <c r="F712" s="201">
        <v>1757400.3</v>
      </c>
      <c r="G712" s="41">
        <v>100</v>
      </c>
      <c r="H712" s="50">
        <f t="shared" si="120"/>
        <v>1757400.3</v>
      </c>
      <c r="I712" s="50">
        <f t="shared" si="122"/>
        <v>0</v>
      </c>
      <c r="J712" s="50">
        <f t="shared" si="117"/>
        <v>416.93957295373667</v>
      </c>
      <c r="K712" s="50">
        <f t="shared" si="118"/>
        <v>692.79202166307891</v>
      </c>
      <c r="L712" s="50">
        <f t="shared" si="119"/>
        <v>1642400.6770962509</v>
      </c>
      <c r="M712" s="50"/>
      <c r="N712" s="117">
        <f t="shared" si="121"/>
        <v>1642400.6770962509</v>
      </c>
      <c r="O712" s="33"/>
      <c r="Q712" s="120"/>
      <c r="R712" s="120"/>
    </row>
    <row r="713" spans="1:18" s="31" customFormat="1" x14ac:dyDescent="0.25">
      <c r="A713" s="35"/>
      <c r="B713" s="51" t="s">
        <v>495</v>
      </c>
      <c r="C713" s="35">
        <v>4</v>
      </c>
      <c r="D713" s="55">
        <v>25.671500000000002</v>
      </c>
      <c r="E713" s="128">
        <v>2167</v>
      </c>
      <c r="F713" s="201">
        <v>513417.7</v>
      </c>
      <c r="G713" s="41">
        <v>100</v>
      </c>
      <c r="H713" s="50">
        <f t="shared" si="120"/>
        <v>513417.7</v>
      </c>
      <c r="I713" s="50">
        <f t="shared" si="122"/>
        <v>0</v>
      </c>
      <c r="J713" s="50">
        <f t="shared" si="117"/>
        <v>236.92556529764653</v>
      </c>
      <c r="K713" s="50">
        <f t="shared" si="118"/>
        <v>872.80602931916906</v>
      </c>
      <c r="L713" s="50">
        <f t="shared" si="119"/>
        <v>1453364.0876725409</v>
      </c>
      <c r="M713" s="50"/>
      <c r="N713" s="117">
        <f t="shared" si="121"/>
        <v>1453364.0876725409</v>
      </c>
      <c r="O713" s="33"/>
      <c r="Q713" s="120"/>
      <c r="R713" s="120"/>
    </row>
    <row r="714" spans="1:18" s="31" customFormat="1" x14ac:dyDescent="0.25">
      <c r="A714" s="35"/>
      <c r="B714" s="51" t="s">
        <v>496</v>
      </c>
      <c r="C714" s="35">
        <v>4</v>
      </c>
      <c r="D714" s="55">
        <v>30.351900000000001</v>
      </c>
      <c r="E714" s="128">
        <v>1165</v>
      </c>
      <c r="F714" s="201">
        <v>654528.19999999995</v>
      </c>
      <c r="G714" s="41">
        <v>100</v>
      </c>
      <c r="H714" s="50">
        <f t="shared" si="120"/>
        <v>654528.19999999995</v>
      </c>
      <c r="I714" s="50">
        <f t="shared" si="122"/>
        <v>0</v>
      </c>
      <c r="J714" s="50">
        <f t="shared" si="117"/>
        <v>561.82678111587984</v>
      </c>
      <c r="K714" s="50">
        <f t="shared" si="118"/>
        <v>547.90481350093569</v>
      </c>
      <c r="L714" s="50">
        <f t="shared" si="119"/>
        <v>941612.51630357187</v>
      </c>
      <c r="M714" s="50"/>
      <c r="N714" s="117">
        <f t="shared" si="121"/>
        <v>941612.51630357187</v>
      </c>
      <c r="O714" s="33"/>
      <c r="Q714" s="120"/>
      <c r="R714" s="120"/>
    </row>
    <row r="715" spans="1:18" s="31" customFormat="1" x14ac:dyDescent="0.25">
      <c r="A715" s="35"/>
      <c r="B715" s="51" t="s">
        <v>497</v>
      </c>
      <c r="C715" s="35">
        <v>4</v>
      </c>
      <c r="D715" s="55">
        <v>40.031199999999998</v>
      </c>
      <c r="E715" s="128">
        <v>1602</v>
      </c>
      <c r="F715" s="201">
        <v>570660.9</v>
      </c>
      <c r="G715" s="41">
        <v>100</v>
      </c>
      <c r="H715" s="50">
        <f t="shared" si="120"/>
        <v>570660.9</v>
      </c>
      <c r="I715" s="50">
        <f t="shared" si="122"/>
        <v>0</v>
      </c>
      <c r="J715" s="50">
        <f t="shared" si="117"/>
        <v>356.21779026217229</v>
      </c>
      <c r="K715" s="50">
        <f t="shared" si="118"/>
        <v>753.5138043546433</v>
      </c>
      <c r="L715" s="50">
        <f t="shared" si="119"/>
        <v>1287942.1997813266</v>
      </c>
      <c r="M715" s="50"/>
      <c r="N715" s="117">
        <f t="shared" si="121"/>
        <v>1287942.1997813266</v>
      </c>
      <c r="O715" s="33"/>
      <c r="Q715" s="120"/>
      <c r="R715" s="120"/>
    </row>
    <row r="716" spans="1:18" s="31" customFormat="1" x14ac:dyDescent="0.25">
      <c r="A716" s="35"/>
      <c r="B716" s="51" t="s">
        <v>498</v>
      </c>
      <c r="C716" s="35">
        <v>4</v>
      </c>
      <c r="D716" s="55">
        <v>33.610399999999998</v>
      </c>
      <c r="E716" s="128">
        <v>2037</v>
      </c>
      <c r="F716" s="201">
        <v>986910.5</v>
      </c>
      <c r="G716" s="41">
        <v>100</v>
      </c>
      <c r="H716" s="50">
        <f t="shared" si="120"/>
        <v>986910.5</v>
      </c>
      <c r="I716" s="50">
        <f t="shared" si="122"/>
        <v>0</v>
      </c>
      <c r="J716" s="50">
        <f t="shared" si="117"/>
        <v>484.49214531173294</v>
      </c>
      <c r="K716" s="50">
        <f t="shared" si="118"/>
        <v>625.23944930508264</v>
      </c>
      <c r="L716" s="50">
        <f t="shared" si="119"/>
        <v>1175242.8913138909</v>
      </c>
      <c r="M716" s="50"/>
      <c r="N716" s="117">
        <f t="shared" si="121"/>
        <v>1175242.8913138909</v>
      </c>
      <c r="O716" s="33"/>
      <c r="Q716" s="120"/>
      <c r="R716" s="120"/>
    </row>
    <row r="717" spans="1:18" s="31" customFormat="1" x14ac:dyDescent="0.25">
      <c r="A717" s="35"/>
      <c r="B717" s="51" t="s">
        <v>815</v>
      </c>
      <c r="C717" s="35">
        <v>4</v>
      </c>
      <c r="D717" s="55">
        <v>26.089300000000001</v>
      </c>
      <c r="E717" s="128">
        <v>1404</v>
      </c>
      <c r="F717" s="201">
        <v>304214.8</v>
      </c>
      <c r="G717" s="41">
        <v>100</v>
      </c>
      <c r="H717" s="50">
        <f t="shared" si="120"/>
        <v>304214.8</v>
      </c>
      <c r="I717" s="50">
        <f t="shared" si="122"/>
        <v>0</v>
      </c>
      <c r="J717" s="50">
        <f t="shared" si="117"/>
        <v>216.67720797720796</v>
      </c>
      <c r="K717" s="50">
        <f t="shared" si="118"/>
        <v>893.05438663960763</v>
      </c>
      <c r="L717" s="50">
        <f t="shared" si="119"/>
        <v>1365759.3239614447</v>
      </c>
      <c r="M717" s="50"/>
      <c r="N717" s="117">
        <f t="shared" si="121"/>
        <v>1365759.3239614447</v>
      </c>
      <c r="O717" s="33"/>
      <c r="Q717" s="120"/>
      <c r="R717" s="120"/>
    </row>
    <row r="718" spans="1:18" s="31" customFormat="1" x14ac:dyDescent="0.25">
      <c r="A718" s="35"/>
      <c r="B718" s="51" t="s">
        <v>499</v>
      </c>
      <c r="C718" s="35">
        <v>4</v>
      </c>
      <c r="D718" s="55">
        <v>25.745800000000003</v>
      </c>
      <c r="E718" s="128">
        <v>1434</v>
      </c>
      <c r="F718" s="201">
        <v>326220.79999999999</v>
      </c>
      <c r="G718" s="41">
        <v>100</v>
      </c>
      <c r="H718" s="50">
        <f t="shared" si="120"/>
        <v>326220.79999999999</v>
      </c>
      <c r="I718" s="50">
        <f t="shared" si="122"/>
        <v>0</v>
      </c>
      <c r="J718" s="50">
        <f t="shared" si="117"/>
        <v>227.49009762900977</v>
      </c>
      <c r="K718" s="50">
        <f t="shared" si="118"/>
        <v>882.2414969878057</v>
      </c>
      <c r="L718" s="50">
        <f t="shared" si="119"/>
        <v>1356079.2841057645</v>
      </c>
      <c r="M718" s="50"/>
      <c r="N718" s="117">
        <f t="shared" si="121"/>
        <v>1356079.2841057645</v>
      </c>
      <c r="O718" s="33"/>
      <c r="Q718" s="120"/>
      <c r="R718" s="120"/>
    </row>
    <row r="719" spans="1:18" s="31" customFormat="1" x14ac:dyDescent="0.25">
      <c r="A719" s="35"/>
      <c r="B719" s="51" t="s">
        <v>500</v>
      </c>
      <c r="C719" s="35">
        <v>4</v>
      </c>
      <c r="D719" s="55">
        <v>16.497399999999999</v>
      </c>
      <c r="E719" s="128">
        <v>904</v>
      </c>
      <c r="F719" s="201">
        <v>410802.3</v>
      </c>
      <c r="G719" s="41">
        <v>100</v>
      </c>
      <c r="H719" s="50">
        <f t="shared" si="120"/>
        <v>410802.3</v>
      </c>
      <c r="I719" s="50">
        <f t="shared" si="122"/>
        <v>0</v>
      </c>
      <c r="J719" s="50">
        <f t="shared" si="117"/>
        <v>454.42732300884956</v>
      </c>
      <c r="K719" s="50">
        <f t="shared" si="118"/>
        <v>655.30427160796603</v>
      </c>
      <c r="L719" s="50">
        <f t="shared" si="119"/>
        <v>972624.48529101745</v>
      </c>
      <c r="M719" s="50"/>
      <c r="N719" s="117">
        <f t="shared" si="121"/>
        <v>972624.48529101745</v>
      </c>
      <c r="O719" s="33"/>
      <c r="Q719" s="120"/>
      <c r="R719" s="120"/>
    </row>
    <row r="720" spans="1:18" s="31" customFormat="1" x14ac:dyDescent="0.25">
      <c r="A720" s="35"/>
      <c r="B720" s="4"/>
      <c r="C720" s="4"/>
      <c r="D720" s="55">
        <v>0</v>
      </c>
      <c r="E720" s="130"/>
      <c r="F720" s="32"/>
      <c r="G720" s="41"/>
      <c r="H720" s="42"/>
      <c r="I720" s="50"/>
      <c r="J720" s="50"/>
      <c r="K720" s="50"/>
      <c r="L720" s="50"/>
      <c r="M720" s="50"/>
      <c r="N720" s="117"/>
      <c r="O720" s="33"/>
      <c r="Q720" s="120"/>
      <c r="R720" s="120"/>
    </row>
    <row r="721" spans="1:18" s="31" customFormat="1" x14ac:dyDescent="0.25">
      <c r="A721" s="30" t="s">
        <v>501</v>
      </c>
      <c r="B721" s="43" t="s">
        <v>2</v>
      </c>
      <c r="C721" s="44"/>
      <c r="D721" s="3">
        <v>621.79470000000015</v>
      </c>
      <c r="E721" s="131">
        <f>E722</f>
        <v>45195</v>
      </c>
      <c r="F721" s="37"/>
      <c r="G721" s="41"/>
      <c r="H721" s="37">
        <f>H723</f>
        <v>7468519.9500000002</v>
      </c>
      <c r="I721" s="37">
        <f>I723</f>
        <v>-7468519.9500000002</v>
      </c>
      <c r="J721" s="50"/>
      <c r="K721" s="50"/>
      <c r="L721" s="50"/>
      <c r="M721" s="46">
        <f>M723</f>
        <v>30126485.0651813</v>
      </c>
      <c r="N721" s="115">
        <f t="shared" si="121"/>
        <v>30126485.0651813</v>
      </c>
      <c r="O721" s="33"/>
      <c r="Q721" s="120"/>
      <c r="R721" s="120"/>
    </row>
    <row r="722" spans="1:18" s="31" customFormat="1" x14ac:dyDescent="0.25">
      <c r="A722" s="30" t="s">
        <v>501</v>
      </c>
      <c r="B722" s="43" t="s">
        <v>3</v>
      </c>
      <c r="C722" s="44"/>
      <c r="D722" s="3">
        <v>621.79470000000015</v>
      </c>
      <c r="E722" s="131">
        <f>SUM(E724:E748)</f>
        <v>45195</v>
      </c>
      <c r="F722" s="37">
        <f>SUM(F724:F748)</f>
        <v>41696896.200000003</v>
      </c>
      <c r="G722" s="41"/>
      <c r="H722" s="37">
        <f>SUM(H724:H748)</f>
        <v>26759856.299999997</v>
      </c>
      <c r="I722" s="37">
        <f>SUM(I724:I748)</f>
        <v>14937039.9</v>
      </c>
      <c r="J722" s="50"/>
      <c r="K722" s="50"/>
      <c r="L722" s="37">
        <f>SUM(L724:L748)</f>
        <v>30331024.295770548</v>
      </c>
      <c r="M722" s="50"/>
      <c r="N722" s="115">
        <f t="shared" si="121"/>
        <v>30331024.295770548</v>
      </c>
      <c r="O722" s="33"/>
      <c r="Q722" s="120"/>
      <c r="R722" s="120"/>
    </row>
    <row r="723" spans="1:18" s="31" customFormat="1" x14ac:dyDescent="0.25">
      <c r="A723" s="35"/>
      <c r="B723" s="51" t="s">
        <v>26</v>
      </c>
      <c r="C723" s="35">
        <v>2</v>
      </c>
      <c r="D723" s="55">
        <v>0</v>
      </c>
      <c r="E723" s="134"/>
      <c r="F723" s="50"/>
      <c r="G723" s="41">
        <v>25</v>
      </c>
      <c r="H723" s="50">
        <f>F743*G723/100</f>
        <v>7468519.9500000002</v>
      </c>
      <c r="I723" s="50">
        <f t="shared" si="122"/>
        <v>-7468519.9500000002</v>
      </c>
      <c r="J723" s="50"/>
      <c r="K723" s="50"/>
      <c r="L723" s="50"/>
      <c r="M723" s="50">
        <f>($L$7*$L$8*E721/$L$10)+($L$7*$L$9*D721/$L$11)</f>
        <v>30126485.0651813</v>
      </c>
      <c r="N723" s="117">
        <f t="shared" si="121"/>
        <v>30126485.0651813</v>
      </c>
      <c r="O723" s="33"/>
      <c r="Q723" s="120"/>
      <c r="R723" s="120"/>
    </row>
    <row r="724" spans="1:18" s="31" customFormat="1" x14ac:dyDescent="0.25">
      <c r="A724" s="35"/>
      <c r="B724" s="51" t="s">
        <v>816</v>
      </c>
      <c r="C724" s="35">
        <v>4</v>
      </c>
      <c r="D724" s="55">
        <v>22.4053</v>
      </c>
      <c r="E724" s="128">
        <v>982</v>
      </c>
      <c r="F724" s="202">
        <v>224228.7</v>
      </c>
      <c r="G724" s="41">
        <v>100</v>
      </c>
      <c r="H724" s="50">
        <f>F724*G724/100</f>
        <v>224228.7</v>
      </c>
      <c r="I724" s="50">
        <f t="shared" si="122"/>
        <v>0</v>
      </c>
      <c r="J724" s="50">
        <f t="shared" ref="J724:J748" si="123">F724/E724</f>
        <v>228.33879837067212</v>
      </c>
      <c r="K724" s="50">
        <f t="shared" ref="K724:K748" si="124">$J$11*$J$19-J724</f>
        <v>881.39279624614346</v>
      </c>
      <c r="L724" s="50">
        <f t="shared" ref="L724:L748" si="125">IF(K724&gt;0,$J$7*$J$8*(K724/$K$19),0)+$J$7*$J$9*(E724/$E$19)+$J$7*$J$10*(D724/$D$19)</f>
        <v>1274394.1916807685</v>
      </c>
      <c r="M724" s="50"/>
      <c r="N724" s="117">
        <f t="shared" si="121"/>
        <v>1274394.1916807685</v>
      </c>
      <c r="O724" s="33"/>
      <c r="Q724" s="120"/>
      <c r="R724" s="120"/>
    </row>
    <row r="725" spans="1:18" s="31" customFormat="1" x14ac:dyDescent="0.25">
      <c r="A725" s="35"/>
      <c r="B725" s="51" t="s">
        <v>502</v>
      </c>
      <c r="C725" s="35">
        <v>4</v>
      </c>
      <c r="D725" s="55">
        <v>36.141799999999996</v>
      </c>
      <c r="E725" s="128">
        <v>2510</v>
      </c>
      <c r="F725" s="202">
        <v>2180674.7999999998</v>
      </c>
      <c r="G725" s="41">
        <v>100</v>
      </c>
      <c r="H725" s="50">
        <f t="shared" ref="H725:H748" si="126">F725*G725/100</f>
        <v>2180674.7999999998</v>
      </c>
      <c r="I725" s="50">
        <f t="shared" si="122"/>
        <v>0</v>
      </c>
      <c r="J725" s="50">
        <f t="shared" si="123"/>
        <v>868.79474103585653</v>
      </c>
      <c r="K725" s="50">
        <f t="shared" si="124"/>
        <v>240.936853580959</v>
      </c>
      <c r="L725" s="50">
        <f t="shared" si="125"/>
        <v>803521.36561323621</v>
      </c>
      <c r="M725" s="50"/>
      <c r="N725" s="117">
        <f t="shared" si="121"/>
        <v>803521.36561323621</v>
      </c>
      <c r="O725" s="33"/>
      <c r="Q725" s="120"/>
      <c r="R725" s="120"/>
    </row>
    <row r="726" spans="1:18" s="31" customFormat="1" x14ac:dyDescent="0.25">
      <c r="A726" s="35"/>
      <c r="B726" s="51" t="s">
        <v>503</v>
      </c>
      <c r="C726" s="35">
        <v>4</v>
      </c>
      <c r="D726" s="55">
        <v>14.616099999999999</v>
      </c>
      <c r="E726" s="128">
        <v>512</v>
      </c>
      <c r="F726" s="202">
        <v>73880.399999999994</v>
      </c>
      <c r="G726" s="41">
        <v>100</v>
      </c>
      <c r="H726" s="50">
        <f t="shared" si="126"/>
        <v>73880.399999999994</v>
      </c>
      <c r="I726" s="50">
        <f t="shared" si="122"/>
        <v>0</v>
      </c>
      <c r="J726" s="50">
        <f t="shared" si="123"/>
        <v>144.29765624999999</v>
      </c>
      <c r="K726" s="50">
        <f t="shared" si="124"/>
        <v>965.43393836681548</v>
      </c>
      <c r="L726" s="50">
        <f t="shared" si="125"/>
        <v>1271735.7863935281</v>
      </c>
      <c r="M726" s="50"/>
      <c r="N726" s="117">
        <f t="shared" si="121"/>
        <v>1271735.7863935281</v>
      </c>
      <c r="O726" s="33"/>
      <c r="Q726" s="120"/>
      <c r="R726" s="120"/>
    </row>
    <row r="727" spans="1:18" s="31" customFormat="1" x14ac:dyDescent="0.25">
      <c r="A727" s="35"/>
      <c r="B727" s="51" t="s">
        <v>817</v>
      </c>
      <c r="C727" s="35">
        <v>4</v>
      </c>
      <c r="D727" s="55">
        <v>24.534499999999998</v>
      </c>
      <c r="E727" s="128">
        <v>1373</v>
      </c>
      <c r="F727" s="202">
        <v>791961.59999999998</v>
      </c>
      <c r="G727" s="41">
        <v>100</v>
      </c>
      <c r="H727" s="50">
        <f t="shared" si="126"/>
        <v>791961.59999999998</v>
      </c>
      <c r="I727" s="50">
        <f t="shared" si="122"/>
        <v>0</v>
      </c>
      <c r="J727" s="50">
        <f t="shared" si="123"/>
        <v>576.8110706482156</v>
      </c>
      <c r="K727" s="50">
        <f t="shared" si="124"/>
        <v>532.92052396859992</v>
      </c>
      <c r="L727" s="50">
        <f t="shared" si="125"/>
        <v>931030.37744248577</v>
      </c>
      <c r="M727" s="50"/>
      <c r="N727" s="117">
        <f t="shared" si="121"/>
        <v>931030.37744248577</v>
      </c>
      <c r="O727" s="33"/>
      <c r="Q727" s="120"/>
      <c r="R727" s="120"/>
    </row>
    <row r="728" spans="1:18" s="31" customFormat="1" x14ac:dyDescent="0.25">
      <c r="A728" s="35"/>
      <c r="B728" s="51" t="s">
        <v>504</v>
      </c>
      <c r="C728" s="35">
        <v>4</v>
      </c>
      <c r="D728" s="55">
        <v>26.725200000000001</v>
      </c>
      <c r="E728" s="128">
        <v>1864</v>
      </c>
      <c r="F728" s="202">
        <v>645937.19999999995</v>
      </c>
      <c r="G728" s="41">
        <v>100</v>
      </c>
      <c r="H728" s="50">
        <f t="shared" si="126"/>
        <v>645937.19999999995</v>
      </c>
      <c r="I728" s="50">
        <f t="shared" si="122"/>
        <v>0</v>
      </c>
      <c r="J728" s="50">
        <f t="shared" si="123"/>
        <v>346.53283261802574</v>
      </c>
      <c r="K728" s="50">
        <f t="shared" si="124"/>
        <v>763.19876199878979</v>
      </c>
      <c r="L728" s="50">
        <f t="shared" si="125"/>
        <v>1283767.9229977909</v>
      </c>
      <c r="M728" s="50"/>
      <c r="N728" s="117">
        <f t="shared" si="121"/>
        <v>1283767.9229977909</v>
      </c>
      <c r="O728" s="33"/>
      <c r="Q728" s="120"/>
      <c r="R728" s="120"/>
    </row>
    <row r="729" spans="1:18" s="31" customFormat="1" x14ac:dyDescent="0.25">
      <c r="A729" s="35"/>
      <c r="B729" s="51" t="s">
        <v>505</v>
      </c>
      <c r="C729" s="35">
        <v>4</v>
      </c>
      <c r="D729" s="55">
        <v>26.397100000000002</v>
      </c>
      <c r="E729" s="128">
        <v>999</v>
      </c>
      <c r="F729" s="202">
        <v>216897.4</v>
      </c>
      <c r="G729" s="41">
        <v>100</v>
      </c>
      <c r="H729" s="50">
        <f t="shared" si="126"/>
        <v>216897.4</v>
      </c>
      <c r="I729" s="50">
        <f t="shared" si="122"/>
        <v>0</v>
      </c>
      <c r="J729" s="50">
        <f t="shared" si="123"/>
        <v>217.1145145145145</v>
      </c>
      <c r="K729" s="50">
        <f t="shared" si="124"/>
        <v>892.61708010230109</v>
      </c>
      <c r="L729" s="50">
        <f t="shared" si="125"/>
        <v>1306448.9801225923</v>
      </c>
      <c r="M729" s="50"/>
      <c r="N729" s="117">
        <f t="shared" si="121"/>
        <v>1306448.9801225923</v>
      </c>
      <c r="O729" s="33"/>
      <c r="Q729" s="120"/>
      <c r="R729" s="120"/>
    </row>
    <row r="730" spans="1:18" s="31" customFormat="1" x14ac:dyDescent="0.25">
      <c r="A730" s="35"/>
      <c r="B730" s="51" t="s">
        <v>277</v>
      </c>
      <c r="C730" s="35">
        <v>4</v>
      </c>
      <c r="D730" s="55">
        <v>16.529200000000003</v>
      </c>
      <c r="E730" s="128">
        <v>960</v>
      </c>
      <c r="F730" s="202">
        <v>176949.8</v>
      </c>
      <c r="G730" s="41">
        <v>100</v>
      </c>
      <c r="H730" s="50">
        <f t="shared" si="126"/>
        <v>176949.8</v>
      </c>
      <c r="I730" s="50">
        <f t="shared" si="122"/>
        <v>0</v>
      </c>
      <c r="J730" s="50">
        <f t="shared" si="123"/>
        <v>184.32270833333331</v>
      </c>
      <c r="K730" s="50">
        <f t="shared" si="124"/>
        <v>925.40888628348216</v>
      </c>
      <c r="L730" s="50">
        <f t="shared" si="125"/>
        <v>1298893.2024959442</v>
      </c>
      <c r="M730" s="50"/>
      <c r="N730" s="117">
        <f t="shared" si="121"/>
        <v>1298893.2024959442</v>
      </c>
      <c r="O730" s="33"/>
      <c r="Q730" s="120"/>
      <c r="R730" s="120"/>
    </row>
    <row r="731" spans="1:18" s="31" customFormat="1" x14ac:dyDescent="0.25">
      <c r="A731" s="35"/>
      <c r="B731" s="51" t="s">
        <v>132</v>
      </c>
      <c r="C731" s="35">
        <v>4</v>
      </c>
      <c r="D731" s="55">
        <v>30.114800000000002</v>
      </c>
      <c r="E731" s="128">
        <v>1465</v>
      </c>
      <c r="F731" s="202">
        <v>615011.80000000005</v>
      </c>
      <c r="G731" s="41">
        <v>100</v>
      </c>
      <c r="H731" s="50">
        <f t="shared" si="126"/>
        <v>615011.80000000005</v>
      </c>
      <c r="I731" s="50">
        <f t="shared" si="122"/>
        <v>0</v>
      </c>
      <c r="J731" s="50">
        <f t="shared" si="123"/>
        <v>419.80327645051199</v>
      </c>
      <c r="K731" s="50">
        <f t="shared" si="124"/>
        <v>689.9283181663036</v>
      </c>
      <c r="L731" s="50">
        <f t="shared" si="125"/>
        <v>1152248.1932136114</v>
      </c>
      <c r="M731" s="50"/>
      <c r="N731" s="117">
        <f t="shared" si="121"/>
        <v>1152248.1932136114</v>
      </c>
      <c r="O731" s="33"/>
      <c r="Q731" s="120"/>
      <c r="R731" s="120"/>
    </row>
    <row r="732" spans="1:18" s="31" customFormat="1" x14ac:dyDescent="0.25">
      <c r="A732" s="35"/>
      <c r="B732" s="51" t="s">
        <v>818</v>
      </c>
      <c r="C732" s="35">
        <v>4</v>
      </c>
      <c r="D732" s="55">
        <v>35.5075</v>
      </c>
      <c r="E732" s="128">
        <v>2117</v>
      </c>
      <c r="F732" s="202">
        <v>823692.7</v>
      </c>
      <c r="G732" s="41">
        <v>100</v>
      </c>
      <c r="H732" s="50">
        <f t="shared" si="126"/>
        <v>823692.7</v>
      </c>
      <c r="I732" s="50">
        <f t="shared" si="122"/>
        <v>0</v>
      </c>
      <c r="J732" s="50">
        <f t="shared" si="123"/>
        <v>389.08488427019364</v>
      </c>
      <c r="K732" s="50">
        <f t="shared" si="124"/>
        <v>720.64671034662183</v>
      </c>
      <c r="L732" s="50">
        <f t="shared" si="125"/>
        <v>1307131.2546065871</v>
      </c>
      <c r="M732" s="50"/>
      <c r="N732" s="117">
        <f t="shared" si="121"/>
        <v>1307131.2546065871</v>
      </c>
      <c r="O732" s="33"/>
      <c r="Q732" s="120"/>
      <c r="R732" s="120"/>
    </row>
    <row r="733" spans="1:18" s="31" customFormat="1" x14ac:dyDescent="0.25">
      <c r="A733" s="35"/>
      <c r="B733" s="51" t="s">
        <v>506</v>
      </c>
      <c r="C733" s="35">
        <v>4</v>
      </c>
      <c r="D733" s="55">
        <v>39.1021</v>
      </c>
      <c r="E733" s="128">
        <v>1416</v>
      </c>
      <c r="F733" s="202">
        <v>542152.80000000005</v>
      </c>
      <c r="G733" s="41">
        <v>100</v>
      </c>
      <c r="H733" s="50">
        <f t="shared" si="126"/>
        <v>542152.80000000005</v>
      </c>
      <c r="I733" s="50">
        <f t="shared" si="122"/>
        <v>0</v>
      </c>
      <c r="J733" s="50">
        <f t="shared" si="123"/>
        <v>382.8762711864407</v>
      </c>
      <c r="K733" s="50">
        <f t="shared" si="124"/>
        <v>726.85532343037482</v>
      </c>
      <c r="L733" s="50">
        <f t="shared" si="125"/>
        <v>1225192.2765155153</v>
      </c>
      <c r="M733" s="50"/>
      <c r="N733" s="117">
        <f t="shared" si="121"/>
        <v>1225192.2765155153</v>
      </c>
      <c r="O733" s="33"/>
      <c r="Q733" s="120"/>
      <c r="R733" s="120"/>
    </row>
    <row r="734" spans="1:18" s="31" customFormat="1" x14ac:dyDescent="0.25">
      <c r="A734" s="35"/>
      <c r="B734" s="51" t="s">
        <v>507</v>
      </c>
      <c r="C734" s="35">
        <v>4</v>
      </c>
      <c r="D734" s="55">
        <v>10.784200000000002</v>
      </c>
      <c r="E734" s="128">
        <v>500</v>
      </c>
      <c r="F734" s="202">
        <v>78646.899999999994</v>
      </c>
      <c r="G734" s="41">
        <v>100</v>
      </c>
      <c r="H734" s="50">
        <f t="shared" si="126"/>
        <v>78646.899999999994</v>
      </c>
      <c r="I734" s="50">
        <f t="shared" si="122"/>
        <v>0</v>
      </c>
      <c r="J734" s="50">
        <f t="shared" si="123"/>
        <v>157.29379999999998</v>
      </c>
      <c r="K734" s="50">
        <f t="shared" si="124"/>
        <v>952.43779461681561</v>
      </c>
      <c r="L734" s="50">
        <f t="shared" si="125"/>
        <v>1238991.4305263639</v>
      </c>
      <c r="M734" s="50"/>
      <c r="N734" s="117">
        <f t="shared" si="121"/>
        <v>1238991.4305263639</v>
      </c>
      <c r="O734" s="33"/>
      <c r="Q734" s="120"/>
      <c r="R734" s="120"/>
    </row>
    <row r="735" spans="1:18" s="31" customFormat="1" x14ac:dyDescent="0.25">
      <c r="A735" s="35"/>
      <c r="B735" s="51" t="s">
        <v>508</v>
      </c>
      <c r="C735" s="35">
        <v>4</v>
      </c>
      <c r="D735" s="55">
        <v>25.337800000000001</v>
      </c>
      <c r="E735" s="128">
        <v>1927</v>
      </c>
      <c r="F735" s="202">
        <v>510909.7</v>
      </c>
      <c r="G735" s="41">
        <v>100</v>
      </c>
      <c r="H735" s="50">
        <f t="shared" si="126"/>
        <v>510909.7</v>
      </c>
      <c r="I735" s="50">
        <f t="shared" si="122"/>
        <v>0</v>
      </c>
      <c r="J735" s="50">
        <f t="shared" si="123"/>
        <v>265.13217436429682</v>
      </c>
      <c r="K735" s="50">
        <f t="shared" si="124"/>
        <v>844.59942025251871</v>
      </c>
      <c r="L735" s="50">
        <f t="shared" si="125"/>
        <v>1383220.334548797</v>
      </c>
      <c r="M735" s="50"/>
      <c r="N735" s="117">
        <f t="shared" si="121"/>
        <v>1383220.334548797</v>
      </c>
      <c r="O735" s="33"/>
      <c r="Q735" s="120"/>
      <c r="R735" s="120"/>
    </row>
    <row r="736" spans="1:18" s="31" customFormat="1" x14ac:dyDescent="0.25">
      <c r="A736" s="35"/>
      <c r="B736" s="51" t="s">
        <v>819</v>
      </c>
      <c r="C736" s="35">
        <v>4</v>
      </c>
      <c r="D736" s="55">
        <v>10.443499999999998</v>
      </c>
      <c r="E736" s="128">
        <v>802</v>
      </c>
      <c r="F736" s="202">
        <v>243635.1</v>
      </c>
      <c r="G736" s="41">
        <v>100</v>
      </c>
      <c r="H736" s="50">
        <f t="shared" si="126"/>
        <v>243635.1</v>
      </c>
      <c r="I736" s="50">
        <f t="shared" si="122"/>
        <v>0</v>
      </c>
      <c r="J736" s="50">
        <f t="shared" si="123"/>
        <v>303.78441396508731</v>
      </c>
      <c r="K736" s="50">
        <f t="shared" si="124"/>
        <v>805.94718065172822</v>
      </c>
      <c r="L736" s="50">
        <f t="shared" si="125"/>
        <v>1110002.50293279</v>
      </c>
      <c r="M736" s="50"/>
      <c r="N736" s="117">
        <f t="shared" si="121"/>
        <v>1110002.50293279</v>
      </c>
      <c r="O736" s="33"/>
      <c r="Q736" s="120"/>
      <c r="R736" s="120"/>
    </row>
    <row r="737" spans="1:18" s="31" customFormat="1" x14ac:dyDescent="0.25">
      <c r="A737" s="35"/>
      <c r="B737" s="51" t="s">
        <v>509</v>
      </c>
      <c r="C737" s="35">
        <v>4</v>
      </c>
      <c r="D737" s="55">
        <v>12.3179</v>
      </c>
      <c r="E737" s="128">
        <v>617</v>
      </c>
      <c r="F737" s="202">
        <v>428778.7</v>
      </c>
      <c r="G737" s="41">
        <v>100</v>
      </c>
      <c r="H737" s="50">
        <f t="shared" si="126"/>
        <v>428778.7</v>
      </c>
      <c r="I737" s="50">
        <f t="shared" si="122"/>
        <v>0</v>
      </c>
      <c r="J737" s="50">
        <f t="shared" si="123"/>
        <v>694.94116693679098</v>
      </c>
      <c r="K737" s="50">
        <f t="shared" si="124"/>
        <v>414.79042768002455</v>
      </c>
      <c r="L737" s="50">
        <f t="shared" si="125"/>
        <v>629958.26177944441</v>
      </c>
      <c r="M737" s="50"/>
      <c r="N737" s="117">
        <f t="shared" si="121"/>
        <v>629958.26177944441</v>
      </c>
      <c r="O737" s="33"/>
      <c r="Q737" s="120"/>
      <c r="R737" s="120"/>
    </row>
    <row r="738" spans="1:18" s="31" customFormat="1" x14ac:dyDescent="0.25">
      <c r="A738" s="35"/>
      <c r="B738" s="51" t="s">
        <v>510</v>
      </c>
      <c r="C738" s="35">
        <v>4</v>
      </c>
      <c r="D738" s="55">
        <v>13.093299999999999</v>
      </c>
      <c r="E738" s="128">
        <v>515</v>
      </c>
      <c r="F738" s="202">
        <v>51659.5</v>
      </c>
      <c r="G738" s="41">
        <v>100</v>
      </c>
      <c r="H738" s="50">
        <f t="shared" si="126"/>
        <v>51659.5</v>
      </c>
      <c r="I738" s="50">
        <f t="shared" si="122"/>
        <v>0</v>
      </c>
      <c r="J738" s="50">
        <f t="shared" si="123"/>
        <v>100.30970873786407</v>
      </c>
      <c r="K738" s="50">
        <f t="shared" si="124"/>
        <v>1009.4218858789515</v>
      </c>
      <c r="L738" s="50">
        <f t="shared" si="125"/>
        <v>1317713.5231852632</v>
      </c>
      <c r="M738" s="50"/>
      <c r="N738" s="117">
        <f t="shared" si="121"/>
        <v>1317713.5231852632</v>
      </c>
      <c r="O738" s="33"/>
      <c r="Q738" s="120"/>
      <c r="R738" s="120"/>
    </row>
    <row r="739" spans="1:18" s="31" customFormat="1" x14ac:dyDescent="0.25">
      <c r="A739" s="35"/>
      <c r="B739" s="51" t="s">
        <v>511</v>
      </c>
      <c r="C739" s="35">
        <v>4</v>
      </c>
      <c r="D739" s="55">
        <v>22.278000000000002</v>
      </c>
      <c r="E739" s="128">
        <v>1313</v>
      </c>
      <c r="F739" s="202">
        <v>314360.5</v>
      </c>
      <c r="G739" s="41">
        <v>100</v>
      </c>
      <c r="H739" s="50">
        <f t="shared" si="126"/>
        <v>314360.5</v>
      </c>
      <c r="I739" s="50">
        <f t="shared" si="122"/>
        <v>0</v>
      </c>
      <c r="J739" s="50">
        <f t="shared" si="123"/>
        <v>239.42155369383093</v>
      </c>
      <c r="K739" s="50">
        <f t="shared" si="124"/>
        <v>870.31004092298463</v>
      </c>
      <c r="L739" s="50">
        <f t="shared" si="125"/>
        <v>1309914.0510046557</v>
      </c>
      <c r="M739" s="50"/>
      <c r="N739" s="117">
        <f t="shared" si="121"/>
        <v>1309914.0510046557</v>
      </c>
      <c r="O739" s="33"/>
      <c r="Q739" s="120"/>
      <c r="R739" s="120"/>
    </row>
    <row r="740" spans="1:18" s="31" customFormat="1" x14ac:dyDescent="0.25">
      <c r="A740" s="35"/>
      <c r="B740" s="51" t="s">
        <v>512</v>
      </c>
      <c r="C740" s="35">
        <v>4</v>
      </c>
      <c r="D740" s="55">
        <v>27.158000000000001</v>
      </c>
      <c r="E740" s="128">
        <v>1683</v>
      </c>
      <c r="F740" s="202">
        <v>377425.6</v>
      </c>
      <c r="G740" s="41">
        <v>100</v>
      </c>
      <c r="H740" s="50">
        <f t="shared" si="126"/>
        <v>377425.6</v>
      </c>
      <c r="I740" s="50">
        <f t="shared" si="122"/>
        <v>0</v>
      </c>
      <c r="J740" s="50">
        <f t="shared" si="123"/>
        <v>224.25763517528222</v>
      </c>
      <c r="K740" s="50">
        <f t="shared" si="124"/>
        <v>885.47395944153334</v>
      </c>
      <c r="L740" s="50">
        <f t="shared" si="125"/>
        <v>1402581.2639819987</v>
      </c>
      <c r="M740" s="50"/>
      <c r="N740" s="117">
        <f t="shared" si="121"/>
        <v>1402581.2639819987</v>
      </c>
      <c r="O740" s="33"/>
      <c r="Q740" s="120"/>
      <c r="R740" s="120"/>
    </row>
    <row r="741" spans="1:18" s="31" customFormat="1" x14ac:dyDescent="0.25">
      <c r="A741" s="35"/>
      <c r="B741" s="51" t="s">
        <v>513</v>
      </c>
      <c r="C741" s="35">
        <v>4</v>
      </c>
      <c r="D741" s="55">
        <v>12.5047</v>
      </c>
      <c r="E741" s="128">
        <v>555</v>
      </c>
      <c r="F741" s="202">
        <v>204311.7</v>
      </c>
      <c r="G741" s="41">
        <v>100</v>
      </c>
      <c r="H741" s="50">
        <f t="shared" si="126"/>
        <v>204311.7</v>
      </c>
      <c r="I741" s="50">
        <f t="shared" si="122"/>
        <v>0</v>
      </c>
      <c r="J741" s="50">
        <f t="shared" si="123"/>
        <v>368.12918918918922</v>
      </c>
      <c r="K741" s="50">
        <f t="shared" si="124"/>
        <v>741.60240542762631</v>
      </c>
      <c r="L741" s="50">
        <f t="shared" si="125"/>
        <v>1006091.6394729167</v>
      </c>
      <c r="M741" s="50"/>
      <c r="N741" s="117">
        <f t="shared" si="121"/>
        <v>1006091.6394729167</v>
      </c>
      <c r="O741" s="33"/>
      <c r="Q741" s="120"/>
      <c r="R741" s="120"/>
    </row>
    <row r="742" spans="1:18" s="31" customFormat="1" x14ac:dyDescent="0.25">
      <c r="A742" s="35"/>
      <c r="B742" s="51" t="s">
        <v>514</v>
      </c>
      <c r="C742" s="35">
        <v>4</v>
      </c>
      <c r="D742" s="55">
        <v>20.348699999999997</v>
      </c>
      <c r="E742" s="128">
        <v>1064</v>
      </c>
      <c r="F742" s="202">
        <v>659533</v>
      </c>
      <c r="G742" s="41">
        <v>100</v>
      </c>
      <c r="H742" s="50">
        <f t="shared" si="126"/>
        <v>659533</v>
      </c>
      <c r="I742" s="50">
        <f t="shared" si="122"/>
        <v>0</v>
      </c>
      <c r="J742" s="50">
        <f t="shared" si="123"/>
        <v>619.86184210526312</v>
      </c>
      <c r="K742" s="50">
        <f t="shared" si="124"/>
        <v>489.86975251155241</v>
      </c>
      <c r="L742" s="50">
        <f t="shared" si="125"/>
        <v>817432.93406887806</v>
      </c>
      <c r="M742" s="50"/>
      <c r="N742" s="117">
        <f t="shared" si="121"/>
        <v>817432.93406887806</v>
      </c>
      <c r="O742" s="33"/>
      <c r="Q742" s="120"/>
      <c r="R742" s="120"/>
    </row>
    <row r="743" spans="1:18" s="31" customFormat="1" x14ac:dyDescent="0.25">
      <c r="A743" s="35"/>
      <c r="B743" s="51" t="s">
        <v>862</v>
      </c>
      <c r="C743" s="35">
        <v>3</v>
      </c>
      <c r="D743" s="55">
        <v>33.518300000000004</v>
      </c>
      <c r="E743" s="128">
        <v>13723</v>
      </c>
      <c r="F743" s="202">
        <v>29874079.800000001</v>
      </c>
      <c r="G743" s="41">
        <v>50</v>
      </c>
      <c r="H743" s="50">
        <f t="shared" si="126"/>
        <v>14937039.9</v>
      </c>
      <c r="I743" s="50">
        <f t="shared" si="122"/>
        <v>14937039.9</v>
      </c>
      <c r="J743" s="50">
        <f t="shared" si="123"/>
        <v>2176.9350579319394</v>
      </c>
      <c r="K743" s="50">
        <f t="shared" si="124"/>
        <v>-1067.2034633151238</v>
      </c>
      <c r="L743" s="50">
        <f t="shared" si="125"/>
        <v>2171976.7317484859</v>
      </c>
      <c r="M743" s="50"/>
      <c r="N743" s="117">
        <f t="shared" si="121"/>
        <v>2171976.7317484859</v>
      </c>
      <c r="O743" s="33"/>
      <c r="Q743" s="120"/>
      <c r="R743" s="120"/>
    </row>
    <row r="744" spans="1:18" s="31" customFormat="1" x14ac:dyDescent="0.25">
      <c r="A744" s="35"/>
      <c r="B744" s="51" t="s">
        <v>515</v>
      </c>
      <c r="C744" s="35">
        <v>4</v>
      </c>
      <c r="D744" s="55">
        <v>46.443300000000001</v>
      </c>
      <c r="E744" s="128">
        <v>1350</v>
      </c>
      <c r="F744" s="202">
        <v>419245.7</v>
      </c>
      <c r="G744" s="41">
        <v>100</v>
      </c>
      <c r="H744" s="50">
        <f t="shared" si="126"/>
        <v>419245.7</v>
      </c>
      <c r="I744" s="50">
        <f t="shared" si="122"/>
        <v>0</v>
      </c>
      <c r="J744" s="50">
        <f t="shared" si="123"/>
        <v>310.5523703703704</v>
      </c>
      <c r="K744" s="50">
        <f t="shared" si="124"/>
        <v>799.17922424644507</v>
      </c>
      <c r="L744" s="50">
        <f t="shared" si="125"/>
        <v>1330534.9677778638</v>
      </c>
      <c r="M744" s="50"/>
      <c r="N744" s="117">
        <f t="shared" si="121"/>
        <v>1330534.9677778638</v>
      </c>
      <c r="O744" s="33"/>
      <c r="Q744" s="120"/>
      <c r="R744" s="120"/>
    </row>
    <row r="745" spans="1:18" s="31" customFormat="1" x14ac:dyDescent="0.25">
      <c r="A745" s="35"/>
      <c r="B745" s="51" t="s">
        <v>820</v>
      </c>
      <c r="C745" s="35">
        <v>4</v>
      </c>
      <c r="D745" s="55">
        <v>30.5336</v>
      </c>
      <c r="E745" s="128">
        <v>1961</v>
      </c>
      <c r="F745" s="202">
        <v>395765.2</v>
      </c>
      <c r="G745" s="41">
        <v>100</v>
      </c>
      <c r="H745" s="50">
        <f t="shared" si="126"/>
        <v>395765.2</v>
      </c>
      <c r="I745" s="50">
        <f t="shared" si="122"/>
        <v>0</v>
      </c>
      <c r="J745" s="50">
        <f t="shared" si="123"/>
        <v>201.81805201427844</v>
      </c>
      <c r="K745" s="50">
        <f t="shared" si="124"/>
        <v>907.91354260253706</v>
      </c>
      <c r="L745" s="50">
        <f t="shared" si="125"/>
        <v>1484014.8655562429</v>
      </c>
      <c r="M745" s="50"/>
      <c r="N745" s="117">
        <f t="shared" si="121"/>
        <v>1484014.8655562429</v>
      </c>
      <c r="O745" s="33"/>
      <c r="Q745" s="120"/>
      <c r="R745" s="120"/>
    </row>
    <row r="746" spans="1:18" s="31" customFormat="1" x14ac:dyDescent="0.25">
      <c r="A746" s="35"/>
      <c r="B746" s="51" t="s">
        <v>516</v>
      </c>
      <c r="C746" s="35">
        <v>4</v>
      </c>
      <c r="D746" s="55">
        <v>32.883499999999998</v>
      </c>
      <c r="E746" s="128">
        <v>1583</v>
      </c>
      <c r="F746" s="202">
        <v>536251.4</v>
      </c>
      <c r="G746" s="41">
        <v>100</v>
      </c>
      <c r="H746" s="50">
        <f t="shared" si="126"/>
        <v>536251.4</v>
      </c>
      <c r="I746" s="50">
        <f t="shared" si="122"/>
        <v>0</v>
      </c>
      <c r="J746" s="50">
        <f t="shared" si="123"/>
        <v>338.75641187618447</v>
      </c>
      <c r="K746" s="50">
        <f t="shared" si="124"/>
        <v>770.975182740631</v>
      </c>
      <c r="L746" s="50">
        <f t="shared" si="125"/>
        <v>1276438.088621611</v>
      </c>
      <c r="M746" s="50"/>
      <c r="N746" s="117">
        <f t="shared" si="121"/>
        <v>1276438.088621611</v>
      </c>
      <c r="O746" s="33"/>
      <c r="Q746" s="120"/>
      <c r="R746" s="120"/>
    </row>
    <row r="747" spans="1:18" s="31" customFormat="1" x14ac:dyDescent="0.25">
      <c r="A747" s="35"/>
      <c r="B747" s="51" t="s">
        <v>821</v>
      </c>
      <c r="C747" s="35">
        <v>4</v>
      </c>
      <c r="D747" s="55">
        <v>39.14</v>
      </c>
      <c r="E747" s="128">
        <v>2665</v>
      </c>
      <c r="F747" s="202">
        <v>656729.80000000005</v>
      </c>
      <c r="G747" s="41">
        <v>100</v>
      </c>
      <c r="H747" s="50">
        <f t="shared" si="126"/>
        <v>656729.80000000005</v>
      </c>
      <c r="I747" s="50">
        <f t="shared" si="122"/>
        <v>0</v>
      </c>
      <c r="J747" s="50">
        <f t="shared" si="123"/>
        <v>246.42769230769233</v>
      </c>
      <c r="K747" s="50">
        <f t="shared" si="124"/>
        <v>863.30390230912326</v>
      </c>
      <c r="L747" s="50">
        <f t="shared" si="125"/>
        <v>1571113.2583957075</v>
      </c>
      <c r="M747" s="50"/>
      <c r="N747" s="117">
        <f t="shared" si="121"/>
        <v>1571113.2583957075</v>
      </c>
      <c r="O747" s="33"/>
      <c r="Q747" s="120"/>
      <c r="R747" s="120"/>
    </row>
    <row r="748" spans="1:18" s="31" customFormat="1" x14ac:dyDescent="0.25">
      <c r="A748" s="35"/>
      <c r="B748" s="51" t="s">
        <v>517</v>
      </c>
      <c r="C748" s="35">
        <v>4</v>
      </c>
      <c r="D748" s="55">
        <v>12.936300000000001</v>
      </c>
      <c r="E748" s="128">
        <v>739</v>
      </c>
      <c r="F748" s="202">
        <v>654176.4</v>
      </c>
      <c r="G748" s="41">
        <v>100</v>
      </c>
      <c r="H748" s="50">
        <f t="shared" si="126"/>
        <v>654176.4</v>
      </c>
      <c r="I748" s="50">
        <f t="shared" si="122"/>
        <v>0</v>
      </c>
      <c r="J748" s="50">
        <f t="shared" si="123"/>
        <v>885.21840324763195</v>
      </c>
      <c r="K748" s="50">
        <f t="shared" si="124"/>
        <v>224.51319136918357</v>
      </c>
      <c r="L748" s="50">
        <f t="shared" si="125"/>
        <v>426676.89108746574</v>
      </c>
      <c r="M748" s="50"/>
      <c r="N748" s="117">
        <f t="shared" si="121"/>
        <v>426676.89108746574</v>
      </c>
      <c r="O748" s="33"/>
      <c r="Q748" s="120"/>
      <c r="R748" s="120"/>
    </row>
    <row r="749" spans="1:18" s="31" customFormat="1" x14ac:dyDescent="0.25">
      <c r="A749" s="35"/>
      <c r="B749" s="4"/>
      <c r="C749" s="4"/>
      <c r="D749" s="55">
        <v>0</v>
      </c>
      <c r="E749" s="130"/>
      <c r="F749" s="32"/>
      <c r="G749" s="41"/>
      <c r="H749" s="42"/>
      <c r="I749" s="50"/>
      <c r="J749" s="50"/>
      <c r="K749" s="50"/>
      <c r="L749" s="50"/>
      <c r="M749" s="50"/>
      <c r="N749" s="117"/>
      <c r="O749" s="33"/>
      <c r="Q749" s="120"/>
      <c r="R749" s="120"/>
    </row>
    <row r="750" spans="1:18" s="31" customFormat="1" x14ac:dyDescent="0.25">
      <c r="A750" s="30" t="s">
        <v>518</v>
      </c>
      <c r="B750" s="43" t="s">
        <v>2</v>
      </c>
      <c r="C750" s="44"/>
      <c r="D750" s="3">
        <v>936.02920000000017</v>
      </c>
      <c r="E750" s="131">
        <f>E751</f>
        <v>60221</v>
      </c>
      <c r="F750" s="37"/>
      <c r="G750" s="41"/>
      <c r="H750" s="37">
        <f>H752</f>
        <v>5855248.875</v>
      </c>
      <c r="I750" s="37">
        <f>I752</f>
        <v>-5855248.875</v>
      </c>
      <c r="J750" s="50"/>
      <c r="K750" s="50"/>
      <c r="L750" s="50"/>
      <c r="M750" s="46">
        <f>M752</f>
        <v>42329731.241496734</v>
      </c>
      <c r="N750" s="115">
        <f t="shared" si="121"/>
        <v>42329731.241496734</v>
      </c>
      <c r="O750" s="33"/>
      <c r="Q750" s="120"/>
      <c r="R750" s="120"/>
    </row>
    <row r="751" spans="1:18" s="31" customFormat="1" x14ac:dyDescent="0.25">
      <c r="A751" s="30" t="s">
        <v>518</v>
      </c>
      <c r="B751" s="43" t="s">
        <v>3</v>
      </c>
      <c r="C751" s="44"/>
      <c r="D751" s="3">
        <v>936.02920000000017</v>
      </c>
      <c r="E751" s="131">
        <f>SUM(E753:E780)</f>
        <v>60221</v>
      </c>
      <c r="F751" s="37">
        <f>SUM(F753:F780)</f>
        <v>47284070.399999999</v>
      </c>
      <c r="G751" s="41"/>
      <c r="H751" s="37">
        <f>SUM(H753:H780)</f>
        <v>35573572.649999999</v>
      </c>
      <c r="I751" s="37">
        <f>SUM(I753:I780)</f>
        <v>11710497.75</v>
      </c>
      <c r="J751" s="50"/>
      <c r="K751" s="50"/>
      <c r="L751" s="37">
        <f>SUM(L753:L780)</f>
        <v>33939586.324837632</v>
      </c>
      <c r="M751" s="50"/>
      <c r="N751" s="115">
        <f t="shared" si="121"/>
        <v>33939586.324837632</v>
      </c>
      <c r="O751" s="33"/>
      <c r="Q751" s="120"/>
      <c r="R751" s="120"/>
    </row>
    <row r="752" spans="1:18" s="31" customFormat="1" x14ac:dyDescent="0.25">
      <c r="A752" s="35"/>
      <c r="B752" s="51" t="s">
        <v>26</v>
      </c>
      <c r="C752" s="35">
        <v>2</v>
      </c>
      <c r="D752" s="55">
        <v>0</v>
      </c>
      <c r="E752" s="134"/>
      <c r="F752" s="50"/>
      <c r="G752" s="41">
        <v>25</v>
      </c>
      <c r="H752" s="50">
        <f>F773*G752/100</f>
        <v>5855248.875</v>
      </c>
      <c r="I752" s="50">
        <f t="shared" si="122"/>
        <v>-5855248.875</v>
      </c>
      <c r="J752" s="50"/>
      <c r="K752" s="50"/>
      <c r="L752" s="50"/>
      <c r="M752" s="50">
        <f>($L$7*$L$8*E750/$L$10)+($L$7*$L$9*D750/$L$11)</f>
        <v>42329731.241496734</v>
      </c>
      <c r="N752" s="117">
        <f t="shared" si="121"/>
        <v>42329731.241496734</v>
      </c>
      <c r="O752" s="33"/>
      <c r="Q752" s="120"/>
      <c r="R752" s="120"/>
    </row>
    <row r="753" spans="1:18" s="31" customFormat="1" x14ac:dyDescent="0.25">
      <c r="A753" s="35"/>
      <c r="B753" s="51" t="s">
        <v>519</v>
      </c>
      <c r="C753" s="35">
        <v>4</v>
      </c>
      <c r="D753" s="55">
        <v>24.559899999999999</v>
      </c>
      <c r="E753" s="128">
        <v>807</v>
      </c>
      <c r="F753" s="203">
        <v>781588.8</v>
      </c>
      <c r="G753" s="41">
        <v>100</v>
      </c>
      <c r="H753" s="50">
        <f>F753*G753/100</f>
        <v>781588.8</v>
      </c>
      <c r="I753" s="50">
        <f t="shared" si="122"/>
        <v>0</v>
      </c>
      <c r="J753" s="50">
        <f t="shared" ref="J753:J780" si="127">F753/E753</f>
        <v>968.51152416356888</v>
      </c>
      <c r="K753" s="50">
        <f t="shared" ref="K753:K780" si="128">$J$11*$J$19-J753</f>
        <v>141.22007045324665</v>
      </c>
      <c r="L753" s="50">
        <f t="shared" ref="L753:L780" si="129">IF(K753&gt;0,$J$7*$J$8*(K753/$K$19),0)+$J$7*$J$9*(E753/$E$19)+$J$7*$J$10*(D753/$D$19)</f>
        <v>386288.19454669394</v>
      </c>
      <c r="M753" s="50"/>
      <c r="N753" s="117">
        <f t="shared" si="121"/>
        <v>386288.19454669394</v>
      </c>
      <c r="O753" s="33"/>
      <c r="Q753" s="120"/>
      <c r="R753" s="120"/>
    </row>
    <row r="754" spans="1:18" s="31" customFormat="1" x14ac:dyDescent="0.25">
      <c r="A754" s="35"/>
      <c r="B754" s="51" t="s">
        <v>520</v>
      </c>
      <c r="C754" s="35">
        <v>4</v>
      </c>
      <c r="D754" s="55">
        <v>24.404599999999999</v>
      </c>
      <c r="E754" s="128">
        <v>1680</v>
      </c>
      <c r="F754" s="203">
        <v>411381.1</v>
      </c>
      <c r="G754" s="41">
        <v>100</v>
      </c>
      <c r="H754" s="50">
        <f t="shared" ref="H754:H780" si="130">F754*G754/100</f>
        <v>411381.1</v>
      </c>
      <c r="I754" s="50">
        <f t="shared" si="122"/>
        <v>0</v>
      </c>
      <c r="J754" s="50">
        <f t="shared" si="127"/>
        <v>244.86970238095236</v>
      </c>
      <c r="K754" s="50">
        <f t="shared" si="128"/>
        <v>864.86189223586314</v>
      </c>
      <c r="L754" s="50">
        <f t="shared" si="129"/>
        <v>1366620.7298586057</v>
      </c>
      <c r="M754" s="50"/>
      <c r="N754" s="117">
        <f t="shared" si="121"/>
        <v>1366620.7298586057</v>
      </c>
      <c r="O754" s="33"/>
      <c r="Q754" s="120"/>
      <c r="R754" s="120"/>
    </row>
    <row r="755" spans="1:18" s="31" customFormat="1" x14ac:dyDescent="0.25">
      <c r="A755" s="35"/>
      <c r="B755" s="51" t="s">
        <v>822</v>
      </c>
      <c r="C755" s="35">
        <v>4</v>
      </c>
      <c r="D755" s="55">
        <v>26.257899999999999</v>
      </c>
      <c r="E755" s="128">
        <v>1573</v>
      </c>
      <c r="F755" s="203">
        <v>414172.9</v>
      </c>
      <c r="G755" s="41">
        <v>100</v>
      </c>
      <c r="H755" s="50">
        <f t="shared" si="130"/>
        <v>414172.9</v>
      </c>
      <c r="I755" s="50">
        <f t="shared" si="122"/>
        <v>0</v>
      </c>
      <c r="J755" s="50">
        <f t="shared" si="127"/>
        <v>263.3012714558169</v>
      </c>
      <c r="K755" s="50">
        <f t="shared" si="128"/>
        <v>846.43032316099857</v>
      </c>
      <c r="L755" s="50">
        <f t="shared" si="129"/>
        <v>1336645.7267496197</v>
      </c>
      <c r="M755" s="50"/>
      <c r="N755" s="117">
        <f t="shared" si="121"/>
        <v>1336645.7267496197</v>
      </c>
      <c r="O755" s="33"/>
      <c r="Q755" s="120"/>
      <c r="R755" s="120"/>
    </row>
    <row r="756" spans="1:18" s="31" customFormat="1" x14ac:dyDescent="0.25">
      <c r="A756" s="35"/>
      <c r="B756" s="51" t="s">
        <v>521</v>
      </c>
      <c r="C756" s="35">
        <v>4</v>
      </c>
      <c r="D756" s="55">
        <v>28.290900000000004</v>
      </c>
      <c r="E756" s="128">
        <v>1265</v>
      </c>
      <c r="F756" s="203">
        <v>339713.7</v>
      </c>
      <c r="G756" s="41">
        <v>100</v>
      </c>
      <c r="H756" s="50">
        <f t="shared" si="130"/>
        <v>339713.7</v>
      </c>
      <c r="I756" s="50">
        <f t="shared" si="122"/>
        <v>0</v>
      </c>
      <c r="J756" s="50">
        <f t="shared" si="127"/>
        <v>268.54837944664035</v>
      </c>
      <c r="K756" s="50">
        <f t="shared" si="128"/>
        <v>841.18321517017512</v>
      </c>
      <c r="L756" s="50">
        <f t="shared" si="129"/>
        <v>1293115.0758202062</v>
      </c>
      <c r="M756" s="50"/>
      <c r="N756" s="117">
        <f t="shared" si="121"/>
        <v>1293115.0758202062</v>
      </c>
      <c r="O756" s="33"/>
      <c r="Q756" s="120"/>
      <c r="R756" s="120"/>
    </row>
    <row r="757" spans="1:18" s="31" customFormat="1" x14ac:dyDescent="0.25">
      <c r="A757" s="35"/>
      <c r="B757" s="51" t="s">
        <v>823</v>
      </c>
      <c r="C757" s="35">
        <v>4</v>
      </c>
      <c r="D757" s="55">
        <v>58.626199999999997</v>
      </c>
      <c r="E757" s="128">
        <v>5420</v>
      </c>
      <c r="F757" s="203">
        <v>3519203.9</v>
      </c>
      <c r="G757" s="41">
        <v>100</v>
      </c>
      <c r="H757" s="50">
        <f t="shared" si="130"/>
        <v>3519203.9</v>
      </c>
      <c r="I757" s="50">
        <f t="shared" si="122"/>
        <v>0</v>
      </c>
      <c r="J757" s="50">
        <f t="shared" si="127"/>
        <v>649.29961254612545</v>
      </c>
      <c r="K757" s="50">
        <f t="shared" si="128"/>
        <v>460.43198207069008</v>
      </c>
      <c r="L757" s="50">
        <f t="shared" si="129"/>
        <v>1585267.2326729998</v>
      </c>
      <c r="M757" s="50"/>
      <c r="N757" s="117">
        <f t="shared" si="121"/>
        <v>1585267.2326729998</v>
      </c>
      <c r="O757" s="33"/>
      <c r="Q757" s="120"/>
      <c r="R757" s="120"/>
    </row>
    <row r="758" spans="1:18" s="31" customFormat="1" x14ac:dyDescent="0.25">
      <c r="A758" s="35"/>
      <c r="B758" s="51" t="s">
        <v>398</v>
      </c>
      <c r="C758" s="35">
        <v>4</v>
      </c>
      <c r="D758" s="55">
        <v>75.002099999999999</v>
      </c>
      <c r="E758" s="128">
        <v>3591</v>
      </c>
      <c r="F758" s="203">
        <v>3980292.5</v>
      </c>
      <c r="G758" s="41">
        <v>100</v>
      </c>
      <c r="H758" s="50">
        <f t="shared" si="130"/>
        <v>3980292.5</v>
      </c>
      <c r="I758" s="50">
        <f t="shared" si="122"/>
        <v>0</v>
      </c>
      <c r="J758" s="50">
        <f t="shared" si="127"/>
        <v>1108.4078251183514</v>
      </c>
      <c r="K758" s="50">
        <f t="shared" si="128"/>
        <v>1.3237694984641166</v>
      </c>
      <c r="L758" s="50">
        <f t="shared" si="129"/>
        <v>840796.80999109824</v>
      </c>
      <c r="M758" s="50"/>
      <c r="N758" s="117">
        <f t="shared" si="121"/>
        <v>840796.80999109824</v>
      </c>
      <c r="O758" s="33"/>
      <c r="Q758" s="120"/>
      <c r="R758" s="120"/>
    </row>
    <row r="759" spans="1:18" s="31" customFormat="1" x14ac:dyDescent="0.25">
      <c r="A759" s="35"/>
      <c r="B759" s="51" t="s">
        <v>522</v>
      </c>
      <c r="C759" s="35">
        <v>4</v>
      </c>
      <c r="D759" s="55">
        <v>13.497699999999998</v>
      </c>
      <c r="E759" s="128">
        <v>826</v>
      </c>
      <c r="F759" s="203">
        <v>194653.9</v>
      </c>
      <c r="G759" s="41">
        <v>100</v>
      </c>
      <c r="H759" s="50">
        <f t="shared" si="130"/>
        <v>194653.9</v>
      </c>
      <c r="I759" s="50">
        <f t="shared" si="122"/>
        <v>0</v>
      </c>
      <c r="J759" s="50">
        <f t="shared" si="127"/>
        <v>235.65847457627117</v>
      </c>
      <c r="K759" s="50">
        <f t="shared" si="128"/>
        <v>874.07312004054438</v>
      </c>
      <c r="L759" s="50">
        <f t="shared" si="129"/>
        <v>1206217.2867681331</v>
      </c>
      <c r="M759" s="50"/>
      <c r="N759" s="117">
        <f t="shared" si="121"/>
        <v>1206217.2867681331</v>
      </c>
      <c r="O759" s="33"/>
      <c r="Q759" s="120"/>
      <c r="R759" s="120"/>
    </row>
    <row r="760" spans="1:18" s="31" customFormat="1" x14ac:dyDescent="0.25">
      <c r="A760" s="35"/>
      <c r="B760" s="51" t="s">
        <v>523</v>
      </c>
      <c r="C760" s="35">
        <v>4</v>
      </c>
      <c r="D760" s="55">
        <v>33.961999999999996</v>
      </c>
      <c r="E760" s="128">
        <v>1501</v>
      </c>
      <c r="F760" s="203">
        <v>449864.7</v>
      </c>
      <c r="G760" s="41">
        <v>100</v>
      </c>
      <c r="H760" s="50">
        <f t="shared" si="130"/>
        <v>449864.7</v>
      </c>
      <c r="I760" s="50">
        <f t="shared" si="122"/>
        <v>0</v>
      </c>
      <c r="J760" s="50">
        <f t="shared" si="127"/>
        <v>299.70999333777485</v>
      </c>
      <c r="K760" s="50">
        <f t="shared" si="128"/>
        <v>810.02160127904062</v>
      </c>
      <c r="L760" s="50">
        <f t="shared" si="129"/>
        <v>1314636.1953428169</v>
      </c>
      <c r="M760" s="50"/>
      <c r="N760" s="117">
        <f t="shared" si="121"/>
        <v>1314636.1953428169</v>
      </c>
      <c r="O760" s="33"/>
      <c r="Q760" s="120"/>
      <c r="R760" s="120"/>
    </row>
    <row r="761" spans="1:18" s="31" customFormat="1" x14ac:dyDescent="0.25">
      <c r="A761" s="35"/>
      <c r="B761" s="51" t="s">
        <v>524</v>
      </c>
      <c r="C761" s="35">
        <v>4</v>
      </c>
      <c r="D761" s="55">
        <v>19.2516</v>
      </c>
      <c r="E761" s="128">
        <v>1014</v>
      </c>
      <c r="F761" s="203">
        <v>308141.40000000002</v>
      </c>
      <c r="G761" s="41">
        <v>100</v>
      </c>
      <c r="H761" s="50">
        <f t="shared" si="130"/>
        <v>308141.40000000002</v>
      </c>
      <c r="I761" s="50">
        <f t="shared" si="122"/>
        <v>0</v>
      </c>
      <c r="J761" s="50">
        <f t="shared" si="127"/>
        <v>303.88698224852072</v>
      </c>
      <c r="K761" s="50">
        <f t="shared" si="128"/>
        <v>805.84461236829475</v>
      </c>
      <c r="L761" s="50">
        <f t="shared" si="129"/>
        <v>1177342.4810954451</v>
      </c>
      <c r="M761" s="50"/>
      <c r="N761" s="117">
        <f t="shared" si="121"/>
        <v>1177342.4810954451</v>
      </c>
      <c r="O761" s="33"/>
      <c r="Q761" s="120"/>
      <c r="R761" s="120"/>
    </row>
    <row r="762" spans="1:18" s="31" customFormat="1" x14ac:dyDescent="0.25">
      <c r="A762" s="35"/>
      <c r="B762" s="51" t="s">
        <v>297</v>
      </c>
      <c r="C762" s="35">
        <v>4</v>
      </c>
      <c r="D762" s="55">
        <v>32.711999999999996</v>
      </c>
      <c r="E762" s="128">
        <v>2052</v>
      </c>
      <c r="F762" s="203">
        <v>1024293.3</v>
      </c>
      <c r="G762" s="41">
        <v>100</v>
      </c>
      <c r="H762" s="50">
        <f t="shared" si="130"/>
        <v>1024293.3</v>
      </c>
      <c r="I762" s="50">
        <f t="shared" si="122"/>
        <v>0</v>
      </c>
      <c r="J762" s="50">
        <f t="shared" si="127"/>
        <v>499.16827485380117</v>
      </c>
      <c r="K762" s="50">
        <f t="shared" si="128"/>
        <v>610.56331976301431</v>
      </c>
      <c r="L762" s="50">
        <f t="shared" si="129"/>
        <v>1156523.1808536763</v>
      </c>
      <c r="M762" s="50"/>
      <c r="N762" s="117">
        <f t="shared" si="121"/>
        <v>1156523.1808536763</v>
      </c>
      <c r="O762" s="33"/>
      <c r="Q762" s="120"/>
      <c r="R762" s="120"/>
    </row>
    <row r="763" spans="1:18" s="31" customFormat="1" x14ac:dyDescent="0.25">
      <c r="A763" s="35"/>
      <c r="B763" s="51" t="s">
        <v>132</v>
      </c>
      <c r="C763" s="35">
        <v>4</v>
      </c>
      <c r="D763" s="55">
        <v>16.431900000000002</v>
      </c>
      <c r="E763" s="128">
        <v>744</v>
      </c>
      <c r="F763" s="203">
        <v>330373.59999999998</v>
      </c>
      <c r="G763" s="41">
        <v>100</v>
      </c>
      <c r="H763" s="50">
        <f t="shared" si="130"/>
        <v>330373.59999999998</v>
      </c>
      <c r="I763" s="50">
        <f t="shared" si="122"/>
        <v>0</v>
      </c>
      <c r="J763" s="50">
        <f t="shared" si="127"/>
        <v>444.05053763440856</v>
      </c>
      <c r="K763" s="50">
        <f t="shared" si="128"/>
        <v>665.68105698240697</v>
      </c>
      <c r="L763" s="50">
        <f t="shared" si="129"/>
        <v>960841.76862075576</v>
      </c>
      <c r="M763" s="50"/>
      <c r="N763" s="117">
        <f t="shared" si="121"/>
        <v>960841.76862075576</v>
      </c>
      <c r="O763" s="33"/>
      <c r="Q763" s="120"/>
      <c r="R763" s="120"/>
    </row>
    <row r="764" spans="1:18" s="31" customFormat="1" x14ac:dyDescent="0.25">
      <c r="A764" s="35"/>
      <c r="B764" s="51" t="s">
        <v>525</v>
      </c>
      <c r="C764" s="35">
        <v>4</v>
      </c>
      <c r="D764" s="55">
        <v>39.871500000000005</v>
      </c>
      <c r="E764" s="128">
        <v>1026</v>
      </c>
      <c r="F764" s="203">
        <v>524528.19999999995</v>
      </c>
      <c r="G764" s="41">
        <v>100</v>
      </c>
      <c r="H764" s="50">
        <f t="shared" si="130"/>
        <v>524528.19999999995</v>
      </c>
      <c r="I764" s="50">
        <f t="shared" si="122"/>
        <v>0</v>
      </c>
      <c r="J764" s="50">
        <f t="shared" si="127"/>
        <v>511.23606237816762</v>
      </c>
      <c r="K764" s="50">
        <f t="shared" si="128"/>
        <v>598.49553223864791</v>
      </c>
      <c r="L764" s="50">
        <f t="shared" si="129"/>
        <v>1019466.4296628365</v>
      </c>
      <c r="M764" s="50"/>
      <c r="N764" s="117">
        <f t="shared" si="121"/>
        <v>1019466.4296628365</v>
      </c>
      <c r="O764" s="33"/>
      <c r="Q764" s="120"/>
      <c r="R764" s="120"/>
    </row>
    <row r="765" spans="1:18" s="31" customFormat="1" x14ac:dyDescent="0.25">
      <c r="A765" s="35"/>
      <c r="B765" s="51" t="s">
        <v>70</v>
      </c>
      <c r="C765" s="35">
        <v>4</v>
      </c>
      <c r="D765" s="55">
        <v>61.625299999999996</v>
      </c>
      <c r="E765" s="128">
        <v>4062</v>
      </c>
      <c r="F765" s="203">
        <v>1400334.4</v>
      </c>
      <c r="G765" s="41">
        <v>100</v>
      </c>
      <c r="H765" s="50">
        <f t="shared" si="130"/>
        <v>1400334.4</v>
      </c>
      <c r="I765" s="50">
        <f t="shared" si="122"/>
        <v>0</v>
      </c>
      <c r="J765" s="50">
        <f t="shared" si="127"/>
        <v>344.74012801575577</v>
      </c>
      <c r="K765" s="50">
        <f t="shared" si="128"/>
        <v>764.99146660105976</v>
      </c>
      <c r="L765" s="50">
        <f t="shared" si="129"/>
        <v>1754543.1671054428</v>
      </c>
      <c r="M765" s="50"/>
      <c r="N765" s="117">
        <f t="shared" si="121"/>
        <v>1754543.1671054428</v>
      </c>
      <c r="O765" s="33"/>
      <c r="Q765" s="120"/>
      <c r="R765" s="120"/>
    </row>
    <row r="766" spans="1:18" s="31" customFormat="1" x14ac:dyDescent="0.25">
      <c r="A766" s="35"/>
      <c r="B766" s="51" t="s">
        <v>526</v>
      </c>
      <c r="C766" s="35">
        <v>4</v>
      </c>
      <c r="D766" s="55">
        <v>43.096600000000002</v>
      </c>
      <c r="E766" s="128">
        <v>2932</v>
      </c>
      <c r="F766" s="203">
        <v>905608</v>
      </c>
      <c r="G766" s="41">
        <v>100</v>
      </c>
      <c r="H766" s="50">
        <f t="shared" si="130"/>
        <v>905608</v>
      </c>
      <c r="I766" s="50">
        <f t="shared" si="122"/>
        <v>0</v>
      </c>
      <c r="J766" s="50">
        <f t="shared" si="127"/>
        <v>308.87039563437924</v>
      </c>
      <c r="K766" s="50">
        <f t="shared" si="128"/>
        <v>800.86119898243624</v>
      </c>
      <c r="L766" s="50">
        <f t="shared" si="129"/>
        <v>1553410.1686951949</v>
      </c>
      <c r="M766" s="50"/>
      <c r="N766" s="117">
        <f t="shared" si="121"/>
        <v>1553410.1686951949</v>
      </c>
      <c r="O766" s="33"/>
      <c r="Q766" s="120"/>
      <c r="R766" s="120"/>
    </row>
    <row r="767" spans="1:18" s="31" customFormat="1" x14ac:dyDescent="0.25">
      <c r="A767" s="35"/>
      <c r="B767" s="51" t="s">
        <v>527</v>
      </c>
      <c r="C767" s="35">
        <v>4</v>
      </c>
      <c r="D767" s="55">
        <v>19.396799999999999</v>
      </c>
      <c r="E767" s="128">
        <v>985</v>
      </c>
      <c r="F767" s="203">
        <v>371104.3</v>
      </c>
      <c r="G767" s="41">
        <v>100</v>
      </c>
      <c r="H767" s="50">
        <f t="shared" si="130"/>
        <v>371104.3</v>
      </c>
      <c r="I767" s="50">
        <f t="shared" si="122"/>
        <v>0</v>
      </c>
      <c r="J767" s="50">
        <f t="shared" si="127"/>
        <v>376.75563451776651</v>
      </c>
      <c r="K767" s="50">
        <f t="shared" si="128"/>
        <v>732.97596009904896</v>
      </c>
      <c r="L767" s="50">
        <f t="shared" si="129"/>
        <v>1087890.859359591</v>
      </c>
      <c r="M767" s="50"/>
      <c r="N767" s="117">
        <f t="shared" si="121"/>
        <v>1087890.859359591</v>
      </c>
      <c r="O767" s="33"/>
      <c r="Q767" s="120"/>
      <c r="R767" s="120"/>
    </row>
    <row r="768" spans="1:18" s="31" customFormat="1" x14ac:dyDescent="0.25">
      <c r="A768" s="35"/>
      <c r="B768" s="51" t="s">
        <v>528</v>
      </c>
      <c r="C768" s="35">
        <v>4</v>
      </c>
      <c r="D768" s="55">
        <v>14.632000000000001</v>
      </c>
      <c r="E768" s="128">
        <v>563</v>
      </c>
      <c r="F768" s="203">
        <v>269737.2</v>
      </c>
      <c r="G768" s="41">
        <v>100</v>
      </c>
      <c r="H768" s="50">
        <f t="shared" si="130"/>
        <v>269737.2</v>
      </c>
      <c r="I768" s="50">
        <f t="shared" si="122"/>
        <v>0</v>
      </c>
      <c r="J768" s="50">
        <f t="shared" si="127"/>
        <v>479.10692717584374</v>
      </c>
      <c r="K768" s="50">
        <f t="shared" si="128"/>
        <v>630.62466744097173</v>
      </c>
      <c r="L768" s="50">
        <f t="shared" si="129"/>
        <v>885389.83206956694</v>
      </c>
      <c r="M768" s="50"/>
      <c r="N768" s="117">
        <f t="shared" si="121"/>
        <v>885389.83206956694</v>
      </c>
      <c r="O768" s="33"/>
      <c r="Q768" s="120"/>
      <c r="R768" s="120"/>
    </row>
    <row r="769" spans="1:18" s="31" customFormat="1" x14ac:dyDescent="0.25">
      <c r="A769" s="35"/>
      <c r="B769" s="51" t="s">
        <v>529</v>
      </c>
      <c r="C769" s="35">
        <v>4</v>
      </c>
      <c r="D769" s="55">
        <v>26.194400000000002</v>
      </c>
      <c r="E769" s="128">
        <v>1105</v>
      </c>
      <c r="F769" s="203">
        <v>469373.2</v>
      </c>
      <c r="G769" s="41">
        <v>100</v>
      </c>
      <c r="H769" s="50">
        <f t="shared" si="130"/>
        <v>469373.2</v>
      </c>
      <c r="I769" s="50">
        <f t="shared" si="122"/>
        <v>0</v>
      </c>
      <c r="J769" s="50">
        <f t="shared" si="127"/>
        <v>424.77212669683257</v>
      </c>
      <c r="K769" s="50">
        <f t="shared" si="128"/>
        <v>684.9594679199829</v>
      </c>
      <c r="L769" s="50">
        <f t="shared" si="129"/>
        <v>1076985.1627061151</v>
      </c>
      <c r="M769" s="50"/>
      <c r="N769" s="117">
        <f t="shared" si="121"/>
        <v>1076985.1627061151</v>
      </c>
      <c r="O769" s="33"/>
      <c r="Q769" s="120"/>
      <c r="R769" s="120"/>
    </row>
    <row r="770" spans="1:18" s="31" customFormat="1" x14ac:dyDescent="0.25">
      <c r="A770" s="35"/>
      <c r="B770" s="51" t="s">
        <v>530</v>
      </c>
      <c r="C770" s="35">
        <v>4</v>
      </c>
      <c r="D770" s="55">
        <v>27.970300000000002</v>
      </c>
      <c r="E770" s="128">
        <v>1483</v>
      </c>
      <c r="F770" s="203">
        <v>505008.3</v>
      </c>
      <c r="G770" s="41">
        <v>100</v>
      </c>
      <c r="H770" s="50">
        <f t="shared" si="130"/>
        <v>505008.3</v>
      </c>
      <c r="I770" s="50">
        <f t="shared" si="122"/>
        <v>0</v>
      </c>
      <c r="J770" s="50">
        <f t="shared" si="127"/>
        <v>340.53155765340523</v>
      </c>
      <c r="K770" s="50">
        <f t="shared" si="128"/>
        <v>769.2000369634103</v>
      </c>
      <c r="L770" s="50">
        <f t="shared" si="129"/>
        <v>1239426.2233104496</v>
      </c>
      <c r="M770" s="50"/>
      <c r="N770" s="117">
        <f t="shared" ref="N770:N833" si="131">L770+M770</f>
        <v>1239426.2233104496</v>
      </c>
      <c r="O770" s="33"/>
      <c r="Q770" s="120"/>
      <c r="R770" s="120"/>
    </row>
    <row r="771" spans="1:18" s="31" customFormat="1" x14ac:dyDescent="0.25">
      <c r="A771" s="35"/>
      <c r="B771" s="51" t="s">
        <v>531</v>
      </c>
      <c r="C771" s="35">
        <v>4</v>
      </c>
      <c r="D771" s="55">
        <v>32.350300000000004</v>
      </c>
      <c r="E771" s="128">
        <v>1528</v>
      </c>
      <c r="F771" s="203">
        <v>444610.2</v>
      </c>
      <c r="G771" s="41">
        <v>100</v>
      </c>
      <c r="H771" s="50">
        <f t="shared" si="130"/>
        <v>444610.2</v>
      </c>
      <c r="I771" s="50">
        <f t="shared" si="122"/>
        <v>0</v>
      </c>
      <c r="J771" s="50">
        <f t="shared" si="127"/>
        <v>290.97526178010474</v>
      </c>
      <c r="K771" s="50">
        <f t="shared" si="128"/>
        <v>818.75633283671073</v>
      </c>
      <c r="L771" s="50">
        <f t="shared" si="129"/>
        <v>1322326.3175498871</v>
      </c>
      <c r="M771" s="50"/>
      <c r="N771" s="117">
        <f t="shared" si="131"/>
        <v>1322326.3175498871</v>
      </c>
      <c r="O771" s="33"/>
      <c r="Q771" s="120"/>
      <c r="R771" s="120"/>
    </row>
    <row r="772" spans="1:18" s="31" customFormat="1" x14ac:dyDescent="0.25">
      <c r="A772" s="35"/>
      <c r="B772" s="51" t="s">
        <v>532</v>
      </c>
      <c r="C772" s="35">
        <v>4</v>
      </c>
      <c r="D772" s="55">
        <v>49.196099999999994</v>
      </c>
      <c r="E772" s="128">
        <v>2887</v>
      </c>
      <c r="F772" s="203">
        <v>1991729.4</v>
      </c>
      <c r="G772" s="41">
        <v>100</v>
      </c>
      <c r="H772" s="50">
        <f t="shared" si="130"/>
        <v>1991729.4</v>
      </c>
      <c r="I772" s="50">
        <f t="shared" ref="I772:I835" si="132">F772-H772</f>
        <v>0</v>
      </c>
      <c r="J772" s="50">
        <f t="shared" si="127"/>
        <v>689.89587807412533</v>
      </c>
      <c r="K772" s="50">
        <f t="shared" si="128"/>
        <v>419.83571654269019</v>
      </c>
      <c r="L772" s="50">
        <f t="shared" si="129"/>
        <v>1123327.5593526992</v>
      </c>
      <c r="M772" s="50"/>
      <c r="N772" s="117">
        <f t="shared" si="131"/>
        <v>1123327.5593526992</v>
      </c>
      <c r="O772" s="33"/>
      <c r="Q772" s="120"/>
      <c r="R772" s="120"/>
    </row>
    <row r="773" spans="1:18" s="31" customFormat="1" x14ac:dyDescent="0.25">
      <c r="A773" s="35"/>
      <c r="B773" s="51" t="s">
        <v>867</v>
      </c>
      <c r="C773" s="35">
        <v>3</v>
      </c>
      <c r="D773" s="55">
        <v>52.1601</v>
      </c>
      <c r="E773" s="128">
        <v>11033</v>
      </c>
      <c r="F773" s="203">
        <v>23420995.5</v>
      </c>
      <c r="G773" s="41">
        <v>50</v>
      </c>
      <c r="H773" s="50">
        <f t="shared" si="130"/>
        <v>11710497.75</v>
      </c>
      <c r="I773" s="50">
        <f t="shared" si="132"/>
        <v>11710497.75</v>
      </c>
      <c r="J773" s="50">
        <f t="shared" si="127"/>
        <v>2122.8129701803682</v>
      </c>
      <c r="K773" s="50">
        <f t="shared" si="128"/>
        <v>-1013.0813755635527</v>
      </c>
      <c r="L773" s="50">
        <f t="shared" si="129"/>
        <v>1849339.2199352894</v>
      </c>
      <c r="M773" s="50"/>
      <c r="N773" s="117">
        <f t="shared" si="131"/>
        <v>1849339.2199352894</v>
      </c>
      <c r="O773" s="33"/>
      <c r="Q773" s="120"/>
      <c r="R773" s="120"/>
    </row>
    <row r="774" spans="1:18" s="31" customFormat="1" x14ac:dyDescent="0.25">
      <c r="A774" s="35"/>
      <c r="B774" s="51" t="s">
        <v>533</v>
      </c>
      <c r="C774" s="35">
        <v>4</v>
      </c>
      <c r="D774" s="55">
        <v>25.946999999999999</v>
      </c>
      <c r="E774" s="128">
        <v>1784</v>
      </c>
      <c r="F774" s="203">
        <v>762216.5</v>
      </c>
      <c r="G774" s="41">
        <v>100</v>
      </c>
      <c r="H774" s="50">
        <f t="shared" si="130"/>
        <v>762216.5</v>
      </c>
      <c r="I774" s="50">
        <f t="shared" si="132"/>
        <v>0</v>
      </c>
      <c r="J774" s="50">
        <f t="shared" si="127"/>
        <v>427.25140134529147</v>
      </c>
      <c r="K774" s="50">
        <f t="shared" si="128"/>
        <v>682.48019327152406</v>
      </c>
      <c r="L774" s="50">
        <f t="shared" si="129"/>
        <v>1173740.1322992067</v>
      </c>
      <c r="M774" s="50"/>
      <c r="N774" s="117">
        <f t="shared" si="131"/>
        <v>1173740.1322992067</v>
      </c>
      <c r="O774" s="33"/>
      <c r="Q774" s="120"/>
      <c r="R774" s="120"/>
    </row>
    <row r="775" spans="1:18" s="31" customFormat="1" x14ac:dyDescent="0.25">
      <c r="A775" s="35"/>
      <c r="B775" s="51" t="s">
        <v>534</v>
      </c>
      <c r="C775" s="35">
        <v>4</v>
      </c>
      <c r="D775" s="55">
        <v>24.24</v>
      </c>
      <c r="E775" s="128">
        <v>1031</v>
      </c>
      <c r="F775" s="203">
        <v>402756</v>
      </c>
      <c r="G775" s="41">
        <v>100</v>
      </c>
      <c r="H775" s="50">
        <f t="shared" si="130"/>
        <v>402756</v>
      </c>
      <c r="I775" s="50">
        <f t="shared" si="132"/>
        <v>0</v>
      </c>
      <c r="J775" s="50">
        <f t="shared" si="127"/>
        <v>390.64597478176529</v>
      </c>
      <c r="K775" s="50">
        <f t="shared" si="128"/>
        <v>719.08561983505024</v>
      </c>
      <c r="L775" s="50">
        <f t="shared" si="129"/>
        <v>1098175.4079388229</v>
      </c>
      <c r="M775" s="50"/>
      <c r="N775" s="117">
        <f t="shared" si="131"/>
        <v>1098175.4079388229</v>
      </c>
      <c r="O775" s="33"/>
      <c r="Q775" s="120"/>
      <c r="R775" s="120"/>
    </row>
    <row r="776" spans="1:18" s="31" customFormat="1" x14ac:dyDescent="0.25">
      <c r="A776" s="35"/>
      <c r="B776" s="51" t="s">
        <v>825</v>
      </c>
      <c r="C776" s="35">
        <v>4</v>
      </c>
      <c r="D776" s="55">
        <v>16.225899999999999</v>
      </c>
      <c r="E776" s="128">
        <v>453</v>
      </c>
      <c r="F776" s="203">
        <v>76728.899999999994</v>
      </c>
      <c r="G776" s="41">
        <v>100</v>
      </c>
      <c r="H776" s="50">
        <f t="shared" si="130"/>
        <v>76728.899999999994</v>
      </c>
      <c r="I776" s="50">
        <f t="shared" si="132"/>
        <v>0</v>
      </c>
      <c r="J776" s="50">
        <f t="shared" si="127"/>
        <v>169.37947019867548</v>
      </c>
      <c r="K776" s="50">
        <f t="shared" si="128"/>
        <v>940.35212441814008</v>
      </c>
      <c r="L776" s="50">
        <f t="shared" si="129"/>
        <v>1240057.0592772628</v>
      </c>
      <c r="M776" s="50"/>
      <c r="N776" s="117">
        <f t="shared" si="131"/>
        <v>1240057.0592772628</v>
      </c>
      <c r="O776" s="33"/>
      <c r="Q776" s="120"/>
      <c r="R776" s="120"/>
    </row>
    <row r="777" spans="1:18" s="31" customFormat="1" x14ac:dyDescent="0.25">
      <c r="A777" s="35"/>
      <c r="B777" s="51" t="s">
        <v>535</v>
      </c>
      <c r="C777" s="35">
        <v>4</v>
      </c>
      <c r="D777" s="55">
        <v>31.949000000000002</v>
      </c>
      <c r="E777" s="128">
        <v>1446</v>
      </c>
      <c r="F777" s="203">
        <v>1068020.1000000001</v>
      </c>
      <c r="G777" s="41">
        <v>100</v>
      </c>
      <c r="H777" s="50">
        <f t="shared" si="130"/>
        <v>1068020.1000000001</v>
      </c>
      <c r="I777" s="50">
        <f t="shared" si="132"/>
        <v>0</v>
      </c>
      <c r="J777" s="50">
        <f t="shared" si="127"/>
        <v>738.60311203319509</v>
      </c>
      <c r="K777" s="50">
        <f t="shared" si="128"/>
        <v>371.12848258362044</v>
      </c>
      <c r="L777" s="50">
        <f t="shared" si="129"/>
        <v>781797.63626516727</v>
      </c>
      <c r="M777" s="50"/>
      <c r="N777" s="117">
        <f t="shared" si="131"/>
        <v>781797.63626516727</v>
      </c>
      <c r="O777" s="33"/>
      <c r="Q777" s="120"/>
      <c r="R777" s="120"/>
    </row>
    <row r="778" spans="1:18" s="31" customFormat="1" x14ac:dyDescent="0.25">
      <c r="A778" s="35"/>
      <c r="B778" s="51" t="s">
        <v>536</v>
      </c>
      <c r="C778" s="35">
        <v>4</v>
      </c>
      <c r="D778" s="55">
        <v>48.289499999999997</v>
      </c>
      <c r="E778" s="128">
        <v>2766</v>
      </c>
      <c r="F778" s="203">
        <v>874467.1</v>
      </c>
      <c r="G778" s="41">
        <v>100</v>
      </c>
      <c r="H778" s="50">
        <f t="shared" si="130"/>
        <v>874467.1</v>
      </c>
      <c r="I778" s="50">
        <f t="shared" si="132"/>
        <v>0</v>
      </c>
      <c r="J778" s="50">
        <f t="shared" si="127"/>
        <v>316.14862617498193</v>
      </c>
      <c r="K778" s="50">
        <f t="shared" si="128"/>
        <v>793.5829684418336</v>
      </c>
      <c r="L778" s="50">
        <f t="shared" si="129"/>
        <v>1541469.494873222</v>
      </c>
      <c r="M778" s="50"/>
      <c r="N778" s="117">
        <f t="shared" si="131"/>
        <v>1541469.494873222</v>
      </c>
      <c r="O778" s="33"/>
      <c r="Q778" s="120"/>
      <c r="R778" s="120"/>
    </row>
    <row r="779" spans="1:18" s="31" customFormat="1" x14ac:dyDescent="0.25">
      <c r="A779" s="35"/>
      <c r="B779" s="51" t="s">
        <v>414</v>
      </c>
      <c r="C779" s="35">
        <v>4</v>
      </c>
      <c r="D779" s="55">
        <v>24.758200000000002</v>
      </c>
      <c r="E779" s="128">
        <v>2017</v>
      </c>
      <c r="F779" s="203">
        <v>812843.3</v>
      </c>
      <c r="G779" s="41">
        <v>100</v>
      </c>
      <c r="H779" s="50">
        <f t="shared" si="130"/>
        <v>812843.3</v>
      </c>
      <c r="I779" s="50">
        <f t="shared" si="132"/>
        <v>0</v>
      </c>
      <c r="J779" s="50">
        <f t="shared" si="127"/>
        <v>402.99618244918196</v>
      </c>
      <c r="K779" s="50">
        <f t="shared" si="128"/>
        <v>706.73541216763351</v>
      </c>
      <c r="L779" s="50">
        <f t="shared" si="129"/>
        <v>1231969.3197707497</v>
      </c>
      <c r="M779" s="50"/>
      <c r="N779" s="117">
        <f t="shared" si="131"/>
        <v>1231969.3197707497</v>
      </c>
      <c r="O779" s="33"/>
      <c r="Q779" s="120"/>
      <c r="R779" s="120"/>
    </row>
    <row r="780" spans="1:18" s="31" customFormat="1" x14ac:dyDescent="0.25">
      <c r="A780" s="35"/>
      <c r="B780" s="51" t="s">
        <v>537</v>
      </c>
      <c r="C780" s="35">
        <v>4</v>
      </c>
      <c r="D780" s="55">
        <v>45.129399999999997</v>
      </c>
      <c r="E780" s="128">
        <v>2647</v>
      </c>
      <c r="F780" s="203">
        <v>1230330</v>
      </c>
      <c r="G780" s="41">
        <v>100</v>
      </c>
      <c r="H780" s="50">
        <f t="shared" si="130"/>
        <v>1230330</v>
      </c>
      <c r="I780" s="50">
        <f t="shared" si="132"/>
        <v>0</v>
      </c>
      <c r="J780" s="50">
        <f t="shared" si="127"/>
        <v>464.80166225916133</v>
      </c>
      <c r="K780" s="50">
        <f t="shared" si="128"/>
        <v>644.92993235765425</v>
      </c>
      <c r="L780" s="50">
        <f t="shared" si="129"/>
        <v>1335977.652346076</v>
      </c>
      <c r="M780" s="50"/>
      <c r="N780" s="117">
        <f t="shared" si="131"/>
        <v>1335977.652346076</v>
      </c>
      <c r="O780" s="33"/>
      <c r="Q780" s="120"/>
      <c r="R780" s="120"/>
    </row>
    <row r="781" spans="1:18" s="31" customFormat="1" x14ac:dyDescent="0.25">
      <c r="A781" s="35"/>
      <c r="B781" s="4"/>
      <c r="C781" s="4"/>
      <c r="D781" s="55">
        <v>0</v>
      </c>
      <c r="E781" s="130"/>
      <c r="F781" s="32"/>
      <c r="G781" s="41"/>
      <c r="H781" s="42"/>
      <c r="I781" s="50"/>
      <c r="J781" s="50"/>
      <c r="K781" s="50"/>
      <c r="L781" s="50"/>
      <c r="M781" s="50"/>
      <c r="N781" s="117"/>
      <c r="O781" s="33"/>
      <c r="Q781" s="120"/>
      <c r="R781" s="120"/>
    </row>
    <row r="782" spans="1:18" s="31" customFormat="1" x14ac:dyDescent="0.25">
      <c r="A782" s="30" t="s">
        <v>538</v>
      </c>
      <c r="B782" s="43" t="s">
        <v>2</v>
      </c>
      <c r="C782" s="44"/>
      <c r="D782" s="3">
        <v>1033.7047000000002</v>
      </c>
      <c r="E782" s="131">
        <f>E783</f>
        <v>81017</v>
      </c>
      <c r="F782" s="37"/>
      <c r="G782" s="41"/>
      <c r="H782" s="37">
        <f>H784</f>
        <v>5484405.5750000002</v>
      </c>
      <c r="I782" s="37">
        <f>I784</f>
        <v>-5484405.5750000002</v>
      </c>
      <c r="J782" s="50"/>
      <c r="K782" s="50"/>
      <c r="L782" s="50"/>
      <c r="M782" s="46">
        <f>M784</f>
        <v>52358598.849207848</v>
      </c>
      <c r="N782" s="115">
        <f t="shared" si="131"/>
        <v>52358598.849207848</v>
      </c>
      <c r="O782" s="33"/>
      <c r="Q782" s="120"/>
      <c r="R782" s="120"/>
    </row>
    <row r="783" spans="1:18" s="31" customFormat="1" x14ac:dyDescent="0.25">
      <c r="A783" s="30" t="s">
        <v>538</v>
      </c>
      <c r="B783" s="43" t="s">
        <v>3</v>
      </c>
      <c r="C783" s="44"/>
      <c r="D783" s="3">
        <v>1033.7047000000002</v>
      </c>
      <c r="E783" s="131">
        <f>SUM(E785:E810)</f>
        <v>81017</v>
      </c>
      <c r="F783" s="37">
        <f>SUM(F785:F810)</f>
        <v>46567963.900000006</v>
      </c>
      <c r="G783" s="41"/>
      <c r="H783" s="37">
        <f>SUM(H785:H810)</f>
        <v>35599152.75</v>
      </c>
      <c r="I783" s="37">
        <f>SUM(I785:I810)</f>
        <v>10968811.15</v>
      </c>
      <c r="J783" s="50"/>
      <c r="K783" s="50"/>
      <c r="L783" s="37">
        <f>SUM(L785:L810)</f>
        <v>38474063.404825814</v>
      </c>
      <c r="M783" s="50"/>
      <c r="N783" s="115">
        <f t="shared" si="131"/>
        <v>38474063.404825814</v>
      </c>
      <c r="O783" s="33"/>
      <c r="Q783" s="120"/>
      <c r="R783" s="120"/>
    </row>
    <row r="784" spans="1:18" s="31" customFormat="1" x14ac:dyDescent="0.25">
      <c r="A784" s="35"/>
      <c r="B784" s="51" t="s">
        <v>26</v>
      </c>
      <c r="C784" s="35">
        <v>2</v>
      </c>
      <c r="D784" s="55">
        <v>0</v>
      </c>
      <c r="E784" s="134"/>
      <c r="F784" s="50"/>
      <c r="G784" s="41">
        <v>25</v>
      </c>
      <c r="H784" s="50">
        <f>F807*G784/100</f>
        <v>5484405.5750000002</v>
      </c>
      <c r="I784" s="50">
        <f t="shared" si="132"/>
        <v>-5484405.5750000002</v>
      </c>
      <c r="J784" s="50"/>
      <c r="K784" s="50"/>
      <c r="L784" s="50"/>
      <c r="M784" s="50">
        <f>($L$7*$L$8*E782/$L$10)+($L$7*$L$9*D782/$L$11)</f>
        <v>52358598.849207848</v>
      </c>
      <c r="N784" s="117">
        <f t="shared" si="131"/>
        <v>52358598.849207848</v>
      </c>
      <c r="O784" s="33"/>
      <c r="Q784" s="120"/>
      <c r="R784" s="120"/>
    </row>
    <row r="785" spans="1:18" s="31" customFormat="1" x14ac:dyDescent="0.25">
      <c r="A785" s="35"/>
      <c r="B785" s="51" t="s">
        <v>539</v>
      </c>
      <c r="C785" s="35">
        <v>4</v>
      </c>
      <c r="D785" s="55">
        <v>68.235900000000001</v>
      </c>
      <c r="E785" s="128">
        <v>5563</v>
      </c>
      <c r="F785" s="204">
        <v>1962914.9</v>
      </c>
      <c r="G785" s="41">
        <v>100</v>
      </c>
      <c r="H785" s="50">
        <f>F785*G785/100</f>
        <v>1962914.9</v>
      </c>
      <c r="I785" s="50">
        <f t="shared" si="132"/>
        <v>0</v>
      </c>
      <c r="J785" s="50">
        <f t="shared" ref="J785:J810" si="133">F785/E785</f>
        <v>352.85186050692073</v>
      </c>
      <c r="K785" s="50">
        <f t="shared" ref="K785:K810" si="134">$J$11*$J$19-J785</f>
        <v>756.8797341098948</v>
      </c>
      <c r="L785" s="50">
        <f t="shared" ref="L785:L810" si="135">IF(K785&gt;0,$J$7*$J$8*(K785/$K$19),0)+$J$7*$J$9*(E785/$E$19)+$J$7*$J$10*(D785/$D$19)</f>
        <v>1994607.9108769675</v>
      </c>
      <c r="M785" s="50"/>
      <c r="N785" s="117">
        <f t="shared" si="131"/>
        <v>1994607.9108769675</v>
      </c>
      <c r="O785" s="33"/>
      <c r="Q785" s="120"/>
      <c r="R785" s="120"/>
    </row>
    <row r="786" spans="1:18" s="31" customFormat="1" x14ac:dyDescent="0.25">
      <c r="A786" s="35"/>
      <c r="B786" s="51" t="s">
        <v>540</v>
      </c>
      <c r="C786" s="35">
        <v>4</v>
      </c>
      <c r="D786" s="55">
        <v>23.710999999999999</v>
      </c>
      <c r="E786" s="128">
        <v>2307</v>
      </c>
      <c r="F786" s="204">
        <v>576153.69999999995</v>
      </c>
      <c r="G786" s="41">
        <v>100</v>
      </c>
      <c r="H786" s="50">
        <f t="shared" ref="H786:H810" si="136">F786*G786/100</f>
        <v>576153.69999999995</v>
      </c>
      <c r="I786" s="50">
        <f t="shared" si="132"/>
        <v>0</v>
      </c>
      <c r="J786" s="50">
        <f t="shared" si="133"/>
        <v>249.74152579107064</v>
      </c>
      <c r="K786" s="50">
        <f t="shared" si="134"/>
        <v>859.99006882574486</v>
      </c>
      <c r="L786" s="50">
        <f t="shared" si="135"/>
        <v>1451024.709150312</v>
      </c>
      <c r="M786" s="50"/>
      <c r="N786" s="117">
        <f t="shared" si="131"/>
        <v>1451024.709150312</v>
      </c>
      <c r="O786" s="33"/>
      <c r="Q786" s="120"/>
      <c r="R786" s="120"/>
    </row>
    <row r="787" spans="1:18" s="31" customFormat="1" x14ac:dyDescent="0.25">
      <c r="A787" s="35"/>
      <c r="B787" s="51" t="s">
        <v>541</v>
      </c>
      <c r="C787" s="35">
        <v>4</v>
      </c>
      <c r="D787" s="55">
        <v>30.564899999999998</v>
      </c>
      <c r="E787" s="128">
        <v>1750</v>
      </c>
      <c r="F787" s="204">
        <v>644200.80000000005</v>
      </c>
      <c r="G787" s="41">
        <v>100</v>
      </c>
      <c r="H787" s="50">
        <f t="shared" si="136"/>
        <v>644200.80000000005</v>
      </c>
      <c r="I787" s="50">
        <f t="shared" si="132"/>
        <v>0</v>
      </c>
      <c r="J787" s="50">
        <f t="shared" si="133"/>
        <v>368.11474285714286</v>
      </c>
      <c r="K787" s="50">
        <f t="shared" si="134"/>
        <v>741.61685175967273</v>
      </c>
      <c r="L787" s="50">
        <f t="shared" si="135"/>
        <v>1257172.1703234259</v>
      </c>
      <c r="M787" s="50"/>
      <c r="N787" s="117">
        <f t="shared" si="131"/>
        <v>1257172.1703234259</v>
      </c>
      <c r="O787" s="33"/>
      <c r="Q787" s="120"/>
      <c r="R787" s="120"/>
    </row>
    <row r="788" spans="1:18" s="31" customFormat="1" x14ac:dyDescent="0.25">
      <c r="A788" s="35"/>
      <c r="B788" s="51" t="s">
        <v>542</v>
      </c>
      <c r="C788" s="35">
        <v>4</v>
      </c>
      <c r="D788" s="55">
        <v>44.598300000000002</v>
      </c>
      <c r="E788" s="128">
        <v>3199</v>
      </c>
      <c r="F788" s="204">
        <v>1117160.2</v>
      </c>
      <c r="G788" s="41">
        <v>100</v>
      </c>
      <c r="H788" s="50">
        <f t="shared" si="136"/>
        <v>1117160.2</v>
      </c>
      <c r="I788" s="50">
        <f t="shared" si="132"/>
        <v>0</v>
      </c>
      <c r="J788" s="50">
        <f t="shared" si="133"/>
        <v>349.22169427946233</v>
      </c>
      <c r="K788" s="50">
        <f t="shared" si="134"/>
        <v>760.5099003373532</v>
      </c>
      <c r="L788" s="50">
        <f t="shared" si="135"/>
        <v>1551661.8461161153</v>
      </c>
      <c r="M788" s="50"/>
      <c r="N788" s="117">
        <f t="shared" si="131"/>
        <v>1551661.8461161153</v>
      </c>
      <c r="O788" s="33"/>
      <c r="Q788" s="120"/>
      <c r="R788" s="120"/>
    </row>
    <row r="789" spans="1:18" s="31" customFormat="1" x14ac:dyDescent="0.25">
      <c r="A789" s="35"/>
      <c r="B789" s="51" t="s">
        <v>543</v>
      </c>
      <c r="C789" s="35">
        <v>4</v>
      </c>
      <c r="D789" s="55">
        <v>2.4043999999999999</v>
      </c>
      <c r="E789" s="128">
        <v>3017</v>
      </c>
      <c r="F789" s="204">
        <v>2614458.2999999998</v>
      </c>
      <c r="G789" s="41">
        <v>100</v>
      </c>
      <c r="H789" s="50">
        <f t="shared" si="136"/>
        <v>2614458.2999999998</v>
      </c>
      <c r="I789" s="50">
        <f t="shared" si="132"/>
        <v>0</v>
      </c>
      <c r="J789" s="50">
        <f t="shared" si="133"/>
        <v>866.57550546900893</v>
      </c>
      <c r="K789" s="50">
        <f t="shared" si="134"/>
        <v>243.1560891478066</v>
      </c>
      <c r="L789" s="50">
        <f t="shared" si="135"/>
        <v>743328.11751721392</v>
      </c>
      <c r="M789" s="50"/>
      <c r="N789" s="117">
        <f t="shared" si="131"/>
        <v>743328.11751721392</v>
      </c>
      <c r="O789" s="33"/>
      <c r="Q789" s="120"/>
      <c r="R789" s="120"/>
    </row>
    <row r="790" spans="1:18" s="31" customFormat="1" x14ac:dyDescent="0.25">
      <c r="A790" s="35"/>
      <c r="B790" s="51" t="s">
        <v>544</v>
      </c>
      <c r="C790" s="35">
        <v>4</v>
      </c>
      <c r="D790" s="55">
        <v>28.414400000000001</v>
      </c>
      <c r="E790" s="128">
        <v>1263</v>
      </c>
      <c r="F790" s="204">
        <v>254337</v>
      </c>
      <c r="G790" s="41">
        <v>100</v>
      </c>
      <c r="H790" s="50">
        <f t="shared" si="136"/>
        <v>254337</v>
      </c>
      <c r="I790" s="50">
        <f t="shared" si="132"/>
        <v>0</v>
      </c>
      <c r="J790" s="50">
        <f t="shared" si="133"/>
        <v>201.37529691211401</v>
      </c>
      <c r="K790" s="50">
        <f t="shared" si="134"/>
        <v>908.35629770470155</v>
      </c>
      <c r="L790" s="50">
        <f t="shared" si="135"/>
        <v>1372366.8568729882</v>
      </c>
      <c r="M790" s="50"/>
      <c r="N790" s="117">
        <f t="shared" si="131"/>
        <v>1372366.8568729882</v>
      </c>
      <c r="O790" s="33"/>
      <c r="Q790" s="120"/>
      <c r="R790" s="120"/>
    </row>
    <row r="791" spans="1:18" s="31" customFormat="1" x14ac:dyDescent="0.25">
      <c r="A791" s="35"/>
      <c r="B791" s="51" t="s">
        <v>545</v>
      </c>
      <c r="C791" s="35">
        <v>4</v>
      </c>
      <c r="D791" s="55">
        <v>84.373400000000004</v>
      </c>
      <c r="E791" s="128">
        <v>5186</v>
      </c>
      <c r="F791" s="204">
        <v>2268298.6</v>
      </c>
      <c r="G791" s="41">
        <v>100</v>
      </c>
      <c r="H791" s="50">
        <f t="shared" si="136"/>
        <v>2268298.6</v>
      </c>
      <c r="I791" s="50">
        <f t="shared" si="132"/>
        <v>0</v>
      </c>
      <c r="J791" s="50">
        <f t="shared" si="133"/>
        <v>437.38885460856153</v>
      </c>
      <c r="K791" s="50">
        <f t="shared" si="134"/>
        <v>672.34274000825394</v>
      </c>
      <c r="L791" s="50">
        <f t="shared" si="135"/>
        <v>1905231.1768273511</v>
      </c>
      <c r="M791" s="50"/>
      <c r="N791" s="117">
        <f t="shared" si="131"/>
        <v>1905231.1768273511</v>
      </c>
      <c r="O791" s="33"/>
      <c r="Q791" s="120"/>
      <c r="R791" s="120"/>
    </row>
    <row r="792" spans="1:18" s="31" customFormat="1" x14ac:dyDescent="0.25">
      <c r="A792" s="35"/>
      <c r="B792" s="51" t="s">
        <v>546</v>
      </c>
      <c r="C792" s="35">
        <v>4</v>
      </c>
      <c r="D792" s="55">
        <v>23.024000000000001</v>
      </c>
      <c r="E792" s="128">
        <v>1184</v>
      </c>
      <c r="F792" s="204">
        <v>357031.9</v>
      </c>
      <c r="G792" s="41">
        <v>100</v>
      </c>
      <c r="H792" s="50">
        <f t="shared" si="136"/>
        <v>357031.9</v>
      </c>
      <c r="I792" s="50">
        <f t="shared" si="132"/>
        <v>0</v>
      </c>
      <c r="J792" s="50">
        <f t="shared" si="133"/>
        <v>301.54721283783783</v>
      </c>
      <c r="K792" s="50">
        <f t="shared" si="134"/>
        <v>808.18438177897769</v>
      </c>
      <c r="L792" s="50">
        <f t="shared" si="135"/>
        <v>1220732.749015572</v>
      </c>
      <c r="M792" s="50"/>
      <c r="N792" s="117">
        <f t="shared" si="131"/>
        <v>1220732.749015572</v>
      </c>
      <c r="O792" s="33"/>
      <c r="Q792" s="120"/>
      <c r="R792" s="120"/>
    </row>
    <row r="793" spans="1:18" s="31" customFormat="1" x14ac:dyDescent="0.25">
      <c r="A793" s="35"/>
      <c r="B793" s="51" t="s">
        <v>547</v>
      </c>
      <c r="C793" s="35">
        <v>4</v>
      </c>
      <c r="D793" s="55">
        <v>45.585900000000009</v>
      </c>
      <c r="E793" s="128">
        <v>2751</v>
      </c>
      <c r="F793" s="204">
        <v>1057079.8999999999</v>
      </c>
      <c r="G793" s="41">
        <v>100</v>
      </c>
      <c r="H793" s="50">
        <f t="shared" si="136"/>
        <v>1057079.8999999999</v>
      </c>
      <c r="I793" s="50">
        <f t="shared" si="132"/>
        <v>0</v>
      </c>
      <c r="J793" s="50">
        <f t="shared" si="133"/>
        <v>384.25296255906937</v>
      </c>
      <c r="K793" s="50">
        <f t="shared" si="134"/>
        <v>725.47863205774615</v>
      </c>
      <c r="L793" s="50">
        <f t="shared" si="135"/>
        <v>1448048.6144937738</v>
      </c>
      <c r="M793" s="50"/>
      <c r="N793" s="117">
        <f t="shared" si="131"/>
        <v>1448048.6144937738</v>
      </c>
      <c r="O793" s="33"/>
      <c r="Q793" s="120"/>
      <c r="R793" s="120"/>
    </row>
    <row r="794" spans="1:18" s="31" customFormat="1" x14ac:dyDescent="0.25">
      <c r="A794" s="35"/>
      <c r="B794" s="51" t="s">
        <v>548</v>
      </c>
      <c r="C794" s="35">
        <v>4</v>
      </c>
      <c r="D794" s="55">
        <v>48.709899999999998</v>
      </c>
      <c r="E794" s="128">
        <v>2526</v>
      </c>
      <c r="F794" s="204">
        <v>912099.5</v>
      </c>
      <c r="G794" s="41">
        <v>100</v>
      </c>
      <c r="H794" s="50">
        <f t="shared" si="136"/>
        <v>912099.5</v>
      </c>
      <c r="I794" s="50">
        <f t="shared" si="132"/>
        <v>0</v>
      </c>
      <c r="J794" s="50">
        <f t="shared" si="133"/>
        <v>361.08452098178941</v>
      </c>
      <c r="K794" s="50">
        <f t="shared" si="134"/>
        <v>748.64707363502612</v>
      </c>
      <c r="L794" s="50">
        <f t="shared" si="135"/>
        <v>1454724.4524615735</v>
      </c>
      <c r="M794" s="50"/>
      <c r="N794" s="117">
        <f t="shared" si="131"/>
        <v>1454724.4524615735</v>
      </c>
      <c r="O794" s="33"/>
      <c r="Q794" s="120"/>
      <c r="R794" s="120"/>
    </row>
    <row r="795" spans="1:18" s="31" customFormat="1" x14ac:dyDescent="0.25">
      <c r="A795" s="35"/>
      <c r="B795" s="51" t="s">
        <v>549</v>
      </c>
      <c r="C795" s="35">
        <v>4</v>
      </c>
      <c r="D795" s="55">
        <v>26.36</v>
      </c>
      <c r="E795" s="128">
        <v>1642</v>
      </c>
      <c r="F795" s="204">
        <v>470780.5</v>
      </c>
      <c r="G795" s="41">
        <v>100</v>
      </c>
      <c r="H795" s="50">
        <f t="shared" si="136"/>
        <v>470780.5</v>
      </c>
      <c r="I795" s="50">
        <f t="shared" si="132"/>
        <v>0</v>
      </c>
      <c r="J795" s="50">
        <f t="shared" si="133"/>
        <v>286.71163215590741</v>
      </c>
      <c r="K795" s="50">
        <f t="shared" si="134"/>
        <v>823.01996246090812</v>
      </c>
      <c r="L795" s="50">
        <f t="shared" si="135"/>
        <v>1319747.6368180818</v>
      </c>
      <c r="M795" s="50"/>
      <c r="N795" s="117">
        <f t="shared" si="131"/>
        <v>1319747.6368180818</v>
      </c>
      <c r="O795" s="33"/>
      <c r="Q795" s="120"/>
      <c r="R795" s="120"/>
    </row>
    <row r="796" spans="1:18" s="31" customFormat="1" x14ac:dyDescent="0.25">
      <c r="A796" s="35"/>
      <c r="B796" s="51" t="s">
        <v>550</v>
      </c>
      <c r="C796" s="35">
        <v>4</v>
      </c>
      <c r="D796" s="55">
        <v>39.213899999999995</v>
      </c>
      <c r="E796" s="128">
        <v>1771</v>
      </c>
      <c r="F796" s="204">
        <v>689856.8</v>
      </c>
      <c r="G796" s="41">
        <v>100</v>
      </c>
      <c r="H796" s="50">
        <f t="shared" si="136"/>
        <v>689856.8</v>
      </c>
      <c r="I796" s="50">
        <f t="shared" si="132"/>
        <v>0</v>
      </c>
      <c r="J796" s="50">
        <f t="shared" si="133"/>
        <v>389.529531338227</v>
      </c>
      <c r="K796" s="50">
        <f t="shared" si="134"/>
        <v>720.20206327858853</v>
      </c>
      <c r="L796" s="50">
        <f t="shared" si="135"/>
        <v>1270461.0672582421</v>
      </c>
      <c r="M796" s="50"/>
      <c r="N796" s="117">
        <f t="shared" si="131"/>
        <v>1270461.0672582421</v>
      </c>
      <c r="O796" s="33"/>
      <c r="Q796" s="120"/>
      <c r="R796" s="120"/>
    </row>
    <row r="797" spans="1:18" s="31" customFormat="1" x14ac:dyDescent="0.25">
      <c r="A797" s="35"/>
      <c r="B797" s="51" t="s">
        <v>551</v>
      </c>
      <c r="C797" s="35">
        <v>4</v>
      </c>
      <c r="D797" s="55">
        <v>36.037700000000001</v>
      </c>
      <c r="E797" s="128">
        <v>1611</v>
      </c>
      <c r="F797" s="204">
        <v>645619.4</v>
      </c>
      <c r="G797" s="41">
        <v>100</v>
      </c>
      <c r="H797" s="50">
        <f t="shared" si="136"/>
        <v>645619.4</v>
      </c>
      <c r="I797" s="50">
        <f t="shared" si="132"/>
        <v>0</v>
      </c>
      <c r="J797" s="50">
        <f t="shared" si="133"/>
        <v>400.75692116697707</v>
      </c>
      <c r="K797" s="50">
        <f t="shared" si="134"/>
        <v>708.97467344983852</v>
      </c>
      <c r="L797" s="50">
        <f t="shared" si="135"/>
        <v>1220533.9043551628</v>
      </c>
      <c r="M797" s="50"/>
      <c r="N797" s="117">
        <f t="shared" si="131"/>
        <v>1220533.9043551628</v>
      </c>
      <c r="O797" s="33"/>
      <c r="Q797" s="120"/>
      <c r="R797" s="120"/>
    </row>
    <row r="798" spans="1:18" s="31" customFormat="1" x14ac:dyDescent="0.25">
      <c r="A798" s="35"/>
      <c r="B798" s="51" t="s">
        <v>552</v>
      </c>
      <c r="C798" s="35">
        <v>4</v>
      </c>
      <c r="D798" s="55">
        <v>42.591999999999999</v>
      </c>
      <c r="E798" s="128">
        <v>2882</v>
      </c>
      <c r="F798" s="204">
        <v>1307263.2</v>
      </c>
      <c r="G798" s="41">
        <v>100</v>
      </c>
      <c r="H798" s="50">
        <f t="shared" si="136"/>
        <v>1307263.2</v>
      </c>
      <c r="I798" s="50">
        <f t="shared" si="132"/>
        <v>0</v>
      </c>
      <c r="J798" s="50">
        <f t="shared" si="133"/>
        <v>453.59583622484382</v>
      </c>
      <c r="K798" s="50">
        <f t="shared" si="134"/>
        <v>656.13575839197165</v>
      </c>
      <c r="L798" s="50">
        <f t="shared" si="135"/>
        <v>1373632.3527192255</v>
      </c>
      <c r="M798" s="50"/>
      <c r="N798" s="117">
        <f t="shared" si="131"/>
        <v>1373632.3527192255</v>
      </c>
      <c r="O798" s="33"/>
      <c r="Q798" s="120"/>
      <c r="R798" s="120"/>
    </row>
    <row r="799" spans="1:18" s="31" customFormat="1" x14ac:dyDescent="0.25">
      <c r="A799" s="35"/>
      <c r="B799" s="51" t="s">
        <v>553</v>
      </c>
      <c r="C799" s="35">
        <v>4</v>
      </c>
      <c r="D799" s="55">
        <v>34.957999999999998</v>
      </c>
      <c r="E799" s="128">
        <v>2228</v>
      </c>
      <c r="F799" s="204">
        <v>444848.5</v>
      </c>
      <c r="G799" s="41">
        <v>100</v>
      </c>
      <c r="H799" s="50">
        <f t="shared" si="136"/>
        <v>444848.5</v>
      </c>
      <c r="I799" s="50">
        <f t="shared" si="132"/>
        <v>0</v>
      </c>
      <c r="J799" s="50">
        <f t="shared" si="133"/>
        <v>199.66270197486534</v>
      </c>
      <c r="K799" s="50">
        <f t="shared" si="134"/>
        <v>910.06889264195024</v>
      </c>
      <c r="L799" s="50">
        <f t="shared" si="135"/>
        <v>1544238.229080122</v>
      </c>
      <c r="M799" s="50"/>
      <c r="N799" s="117">
        <f t="shared" si="131"/>
        <v>1544238.229080122</v>
      </c>
      <c r="O799" s="33"/>
      <c r="Q799" s="120"/>
      <c r="R799" s="120"/>
    </row>
    <row r="800" spans="1:18" s="31" customFormat="1" x14ac:dyDescent="0.25">
      <c r="A800" s="35"/>
      <c r="B800" s="51" t="s">
        <v>826</v>
      </c>
      <c r="C800" s="35">
        <v>4</v>
      </c>
      <c r="D800" s="55">
        <v>35.174499999999995</v>
      </c>
      <c r="E800" s="128">
        <v>2372</v>
      </c>
      <c r="F800" s="204">
        <v>934150.2</v>
      </c>
      <c r="G800" s="41">
        <v>100</v>
      </c>
      <c r="H800" s="50">
        <f t="shared" si="136"/>
        <v>934150.2</v>
      </c>
      <c r="I800" s="50">
        <f t="shared" si="132"/>
        <v>0</v>
      </c>
      <c r="J800" s="50">
        <f t="shared" si="133"/>
        <v>393.82386172006744</v>
      </c>
      <c r="K800" s="50">
        <f t="shared" si="134"/>
        <v>715.90773289674803</v>
      </c>
      <c r="L800" s="50">
        <f t="shared" si="135"/>
        <v>1338005.0849544711</v>
      </c>
      <c r="M800" s="50"/>
      <c r="N800" s="117">
        <f t="shared" si="131"/>
        <v>1338005.0849544711</v>
      </c>
      <c r="O800" s="33"/>
      <c r="Q800" s="120"/>
      <c r="R800" s="120"/>
    </row>
    <row r="801" spans="1:18" s="31" customFormat="1" x14ac:dyDescent="0.25">
      <c r="A801" s="35"/>
      <c r="B801" s="51" t="s">
        <v>554</v>
      </c>
      <c r="C801" s="35">
        <v>4</v>
      </c>
      <c r="D801" s="55">
        <v>48.100899999999996</v>
      </c>
      <c r="E801" s="128">
        <v>2501</v>
      </c>
      <c r="F801" s="204">
        <v>644007.9</v>
      </c>
      <c r="G801" s="41">
        <v>100</v>
      </c>
      <c r="H801" s="50">
        <f t="shared" si="136"/>
        <v>644007.9</v>
      </c>
      <c r="I801" s="50">
        <f t="shared" si="132"/>
        <v>0</v>
      </c>
      <c r="J801" s="50">
        <f t="shared" si="133"/>
        <v>257.50015993602563</v>
      </c>
      <c r="K801" s="50">
        <f t="shared" si="134"/>
        <v>852.2314346807899</v>
      </c>
      <c r="L801" s="50">
        <f t="shared" si="135"/>
        <v>1570415.3528274989</v>
      </c>
      <c r="M801" s="50"/>
      <c r="N801" s="117">
        <f t="shared" si="131"/>
        <v>1570415.3528274989</v>
      </c>
      <c r="O801" s="33"/>
      <c r="Q801" s="120"/>
      <c r="R801" s="120"/>
    </row>
    <row r="802" spans="1:18" s="31" customFormat="1" x14ac:dyDescent="0.25">
      <c r="A802" s="35"/>
      <c r="B802" s="51" t="s">
        <v>555</v>
      </c>
      <c r="C802" s="35">
        <v>4</v>
      </c>
      <c r="D802" s="55">
        <v>32.626199999999997</v>
      </c>
      <c r="E802" s="128">
        <v>1755</v>
      </c>
      <c r="F802" s="204">
        <v>390590.1</v>
      </c>
      <c r="G802" s="41">
        <v>100</v>
      </c>
      <c r="H802" s="50">
        <f t="shared" si="136"/>
        <v>390590.1</v>
      </c>
      <c r="I802" s="50">
        <f t="shared" si="132"/>
        <v>0</v>
      </c>
      <c r="J802" s="50">
        <f t="shared" si="133"/>
        <v>222.55846153846153</v>
      </c>
      <c r="K802" s="50">
        <f t="shared" si="134"/>
        <v>887.173133078354</v>
      </c>
      <c r="L802" s="50">
        <f t="shared" si="135"/>
        <v>1437621.726317053</v>
      </c>
      <c r="M802" s="50"/>
      <c r="N802" s="117">
        <f t="shared" si="131"/>
        <v>1437621.726317053</v>
      </c>
      <c r="O802" s="33"/>
      <c r="Q802" s="120"/>
      <c r="R802" s="120"/>
    </row>
    <row r="803" spans="1:18" s="31" customFormat="1" x14ac:dyDescent="0.25">
      <c r="A803" s="35"/>
      <c r="B803" s="51" t="s">
        <v>301</v>
      </c>
      <c r="C803" s="35">
        <v>4</v>
      </c>
      <c r="D803" s="55">
        <v>23.6755</v>
      </c>
      <c r="E803" s="128">
        <v>717</v>
      </c>
      <c r="F803" s="204">
        <v>354841.59999999998</v>
      </c>
      <c r="G803" s="41">
        <v>100</v>
      </c>
      <c r="H803" s="50">
        <f t="shared" si="136"/>
        <v>354841.59999999998</v>
      </c>
      <c r="I803" s="50">
        <f t="shared" si="132"/>
        <v>0</v>
      </c>
      <c r="J803" s="50">
        <f t="shared" si="133"/>
        <v>494.89762900976285</v>
      </c>
      <c r="K803" s="50">
        <f t="shared" si="134"/>
        <v>614.83396560705273</v>
      </c>
      <c r="L803" s="50">
        <f t="shared" si="135"/>
        <v>926631.78133721068</v>
      </c>
      <c r="M803" s="50"/>
      <c r="N803" s="117">
        <f t="shared" si="131"/>
        <v>926631.78133721068</v>
      </c>
      <c r="O803" s="33"/>
      <c r="Q803" s="120"/>
      <c r="R803" s="120"/>
    </row>
    <row r="804" spans="1:18" s="31" customFormat="1" x14ac:dyDescent="0.25">
      <c r="A804" s="35"/>
      <c r="B804" s="51" t="s">
        <v>556</v>
      </c>
      <c r="C804" s="35">
        <v>4</v>
      </c>
      <c r="D804" s="55">
        <v>47.437800000000003</v>
      </c>
      <c r="E804" s="128">
        <v>5707</v>
      </c>
      <c r="F804" s="204">
        <v>2037544.3</v>
      </c>
      <c r="G804" s="41">
        <v>100</v>
      </c>
      <c r="H804" s="50">
        <f t="shared" si="136"/>
        <v>2037544.3</v>
      </c>
      <c r="I804" s="50">
        <f t="shared" si="132"/>
        <v>0</v>
      </c>
      <c r="J804" s="50">
        <f t="shared" si="133"/>
        <v>357.02545996145085</v>
      </c>
      <c r="K804" s="50">
        <f t="shared" si="134"/>
        <v>752.70613465536462</v>
      </c>
      <c r="L804" s="50">
        <f t="shared" si="135"/>
        <v>1925986.4389539103</v>
      </c>
      <c r="M804" s="50"/>
      <c r="N804" s="117">
        <f t="shared" si="131"/>
        <v>1925986.4389539103</v>
      </c>
      <c r="O804" s="33"/>
      <c r="Q804" s="120"/>
      <c r="R804" s="120"/>
    </row>
    <row r="805" spans="1:18" s="31" customFormat="1" x14ac:dyDescent="0.25">
      <c r="A805" s="35"/>
      <c r="B805" s="51" t="s">
        <v>557</v>
      </c>
      <c r="C805" s="35">
        <v>4</v>
      </c>
      <c r="D805" s="55">
        <v>51.628</v>
      </c>
      <c r="E805" s="128">
        <v>3331</v>
      </c>
      <c r="F805" s="204">
        <v>832817.1</v>
      </c>
      <c r="G805" s="41">
        <v>100</v>
      </c>
      <c r="H805" s="50">
        <f t="shared" si="136"/>
        <v>832817.1</v>
      </c>
      <c r="I805" s="50">
        <f t="shared" si="132"/>
        <v>0</v>
      </c>
      <c r="J805" s="50">
        <f t="shared" si="133"/>
        <v>250.0201441008706</v>
      </c>
      <c r="K805" s="50">
        <f t="shared" si="134"/>
        <v>859.71145051594499</v>
      </c>
      <c r="L805" s="50">
        <f t="shared" si="135"/>
        <v>1716717.7674924864</v>
      </c>
      <c r="M805" s="50"/>
      <c r="N805" s="117">
        <f t="shared" si="131"/>
        <v>1716717.7674924864</v>
      </c>
      <c r="O805" s="33"/>
      <c r="Q805" s="120"/>
      <c r="R805" s="120"/>
    </row>
    <row r="806" spans="1:18" s="31" customFormat="1" x14ac:dyDescent="0.25">
      <c r="A806" s="35"/>
      <c r="B806" s="51" t="s">
        <v>558</v>
      </c>
      <c r="C806" s="35">
        <v>4</v>
      </c>
      <c r="D806" s="55">
        <v>40.825899999999997</v>
      </c>
      <c r="E806" s="128">
        <v>5318</v>
      </c>
      <c r="F806" s="204">
        <v>1611818.4</v>
      </c>
      <c r="G806" s="41">
        <v>100</v>
      </c>
      <c r="H806" s="50">
        <f t="shared" si="136"/>
        <v>1611818.4</v>
      </c>
      <c r="I806" s="50">
        <f t="shared" si="132"/>
        <v>0</v>
      </c>
      <c r="J806" s="50">
        <f t="shared" si="133"/>
        <v>303.08732606242944</v>
      </c>
      <c r="K806" s="50">
        <f t="shared" si="134"/>
        <v>806.64426855438614</v>
      </c>
      <c r="L806" s="50">
        <f t="shared" si="135"/>
        <v>1904731.5459239762</v>
      </c>
      <c r="M806" s="50"/>
      <c r="N806" s="117">
        <f t="shared" si="131"/>
        <v>1904731.5459239762</v>
      </c>
      <c r="O806" s="33"/>
      <c r="Q806" s="120"/>
      <c r="R806" s="120"/>
    </row>
    <row r="807" spans="1:18" s="31" customFormat="1" x14ac:dyDescent="0.25">
      <c r="A807" s="35"/>
      <c r="B807" s="51" t="s">
        <v>866</v>
      </c>
      <c r="C807" s="35">
        <v>3</v>
      </c>
      <c r="D807" s="55">
        <v>82.852499999999992</v>
      </c>
      <c r="E807" s="128">
        <v>13188</v>
      </c>
      <c r="F807" s="204">
        <v>21937622.300000001</v>
      </c>
      <c r="G807" s="41">
        <v>50</v>
      </c>
      <c r="H807" s="50">
        <f t="shared" si="136"/>
        <v>10968811.15</v>
      </c>
      <c r="I807" s="50">
        <f t="shared" si="132"/>
        <v>10968811.15</v>
      </c>
      <c r="J807" s="50">
        <f t="shared" si="133"/>
        <v>1663.4533136184411</v>
      </c>
      <c r="K807" s="50">
        <f t="shared" si="134"/>
        <v>-553.72171900162562</v>
      </c>
      <c r="L807" s="50">
        <f t="shared" si="135"/>
        <v>2294419.5298512513</v>
      </c>
      <c r="M807" s="50"/>
      <c r="N807" s="117">
        <f t="shared" si="131"/>
        <v>2294419.5298512513</v>
      </c>
      <c r="O807" s="33"/>
      <c r="Q807" s="120"/>
      <c r="R807" s="120"/>
    </row>
    <row r="808" spans="1:18" s="31" customFormat="1" x14ac:dyDescent="0.25">
      <c r="A808" s="35"/>
      <c r="B808" s="51" t="s">
        <v>559</v>
      </c>
      <c r="C808" s="35">
        <v>4</v>
      </c>
      <c r="D808" s="55">
        <v>39.7181</v>
      </c>
      <c r="E808" s="128">
        <v>5131</v>
      </c>
      <c r="F808" s="204">
        <v>1695583.6</v>
      </c>
      <c r="G808" s="41">
        <v>100</v>
      </c>
      <c r="H808" s="50">
        <f t="shared" si="136"/>
        <v>1695583.6</v>
      </c>
      <c r="I808" s="50">
        <f t="shared" si="132"/>
        <v>0</v>
      </c>
      <c r="J808" s="50">
        <f t="shared" si="133"/>
        <v>330.45870200740598</v>
      </c>
      <c r="K808" s="50">
        <f t="shared" si="134"/>
        <v>779.27289260940961</v>
      </c>
      <c r="L808" s="50">
        <f t="shared" si="135"/>
        <v>1840263.5954104385</v>
      </c>
      <c r="M808" s="50"/>
      <c r="N808" s="117">
        <f t="shared" si="131"/>
        <v>1840263.5954104385</v>
      </c>
      <c r="O808" s="33"/>
      <c r="Q808" s="120"/>
      <c r="R808" s="120"/>
    </row>
    <row r="809" spans="1:18" s="31" customFormat="1" x14ac:dyDescent="0.25">
      <c r="A809" s="35"/>
      <c r="B809" s="51" t="s">
        <v>827</v>
      </c>
      <c r="C809" s="35">
        <v>4</v>
      </c>
      <c r="D809" s="55">
        <v>28.17</v>
      </c>
      <c r="E809" s="128">
        <v>1510</v>
      </c>
      <c r="F809" s="204">
        <v>702238.3</v>
      </c>
      <c r="G809" s="41">
        <v>100</v>
      </c>
      <c r="H809" s="50">
        <f t="shared" si="136"/>
        <v>702238.3</v>
      </c>
      <c r="I809" s="50">
        <f t="shared" si="132"/>
        <v>0</v>
      </c>
      <c r="J809" s="50">
        <f t="shared" si="133"/>
        <v>465.05847682119207</v>
      </c>
      <c r="K809" s="50">
        <f t="shared" si="134"/>
        <v>644.67311779562351</v>
      </c>
      <c r="L809" s="50">
        <f t="shared" si="135"/>
        <v>1097714.5561144224</v>
      </c>
      <c r="M809" s="50"/>
      <c r="N809" s="117">
        <f t="shared" si="131"/>
        <v>1097714.5561144224</v>
      </c>
      <c r="O809" s="33"/>
      <c r="Q809" s="120"/>
      <c r="R809" s="120"/>
    </row>
    <row r="810" spans="1:18" s="31" customFormat="1" x14ac:dyDescent="0.25">
      <c r="A810" s="35"/>
      <c r="B810" s="51" t="s">
        <v>828</v>
      </c>
      <c r="C810" s="35">
        <v>4</v>
      </c>
      <c r="D810" s="55">
        <v>24.711599999999997</v>
      </c>
      <c r="E810" s="128">
        <v>607</v>
      </c>
      <c r="F810" s="204">
        <v>104646.9</v>
      </c>
      <c r="G810" s="41">
        <v>100</v>
      </c>
      <c r="H810" s="50">
        <f t="shared" si="136"/>
        <v>104646.9</v>
      </c>
      <c r="I810" s="50">
        <f t="shared" si="132"/>
        <v>0</v>
      </c>
      <c r="J810" s="50">
        <f t="shared" si="133"/>
        <v>172.40016474464579</v>
      </c>
      <c r="K810" s="50">
        <f t="shared" si="134"/>
        <v>937.33142987216979</v>
      </c>
      <c r="L810" s="50">
        <f t="shared" si="135"/>
        <v>1294044.2317569703</v>
      </c>
      <c r="M810" s="50"/>
      <c r="N810" s="117">
        <f t="shared" si="131"/>
        <v>1294044.2317569703</v>
      </c>
      <c r="O810" s="33"/>
      <c r="Q810" s="120"/>
      <c r="R810" s="120"/>
    </row>
    <row r="811" spans="1:18" s="31" customFormat="1" x14ac:dyDescent="0.25">
      <c r="A811" s="35"/>
      <c r="B811" s="4"/>
      <c r="C811" s="4"/>
      <c r="D811" s="55">
        <v>0</v>
      </c>
      <c r="E811" s="130"/>
      <c r="F811" s="32"/>
      <c r="G811" s="41"/>
      <c r="H811" s="42"/>
      <c r="I811" s="50"/>
      <c r="J811" s="50"/>
      <c r="K811" s="50"/>
      <c r="L811" s="50"/>
      <c r="M811" s="50"/>
      <c r="N811" s="117"/>
      <c r="O811" s="33"/>
      <c r="Q811" s="120"/>
      <c r="R811" s="120"/>
    </row>
    <row r="812" spans="1:18" s="31" customFormat="1" x14ac:dyDescent="0.25">
      <c r="A812" s="30" t="s">
        <v>560</v>
      </c>
      <c r="B812" s="43" t="s">
        <v>2</v>
      </c>
      <c r="C812" s="44"/>
      <c r="D812" s="3">
        <v>1042.992</v>
      </c>
      <c r="E812" s="131">
        <f>E813</f>
        <v>89930</v>
      </c>
      <c r="F812" s="37"/>
      <c r="G812" s="41"/>
      <c r="H812" s="37">
        <f>H814</f>
        <v>14133190.475</v>
      </c>
      <c r="I812" s="37">
        <f>I814</f>
        <v>-14133190.475</v>
      </c>
      <c r="J812" s="50"/>
      <c r="K812" s="50"/>
      <c r="L812" s="50"/>
      <c r="M812" s="46">
        <f>M814</f>
        <v>55994180.048093066</v>
      </c>
      <c r="N812" s="115">
        <f t="shared" si="131"/>
        <v>55994180.048093066</v>
      </c>
      <c r="O812" s="33"/>
      <c r="Q812" s="120"/>
      <c r="R812" s="120"/>
    </row>
    <row r="813" spans="1:18" s="31" customFormat="1" x14ac:dyDescent="0.25">
      <c r="A813" s="30" t="s">
        <v>560</v>
      </c>
      <c r="B813" s="43" t="s">
        <v>3</v>
      </c>
      <c r="C813" s="44"/>
      <c r="D813" s="3">
        <v>1042.992</v>
      </c>
      <c r="E813" s="131">
        <f>SUM(E815:E849)</f>
        <v>89930</v>
      </c>
      <c r="F813" s="37">
        <f>SUM(F815:F849)</f>
        <v>78611256.5</v>
      </c>
      <c r="G813" s="41"/>
      <c r="H813" s="37">
        <f>SUM(H815:H849)</f>
        <v>50344875.550000004</v>
      </c>
      <c r="I813" s="37">
        <f>SUM(I815:I849)</f>
        <v>28266380.949999999</v>
      </c>
      <c r="J813" s="50"/>
      <c r="K813" s="50"/>
      <c r="L813" s="37">
        <f>SUM(L815:L849)</f>
        <v>46403291.466313921</v>
      </c>
      <c r="M813" s="50"/>
      <c r="N813" s="115">
        <f t="shared" si="131"/>
        <v>46403291.466313921</v>
      </c>
      <c r="O813" s="33"/>
      <c r="Q813" s="120"/>
      <c r="R813" s="120"/>
    </row>
    <row r="814" spans="1:18" s="31" customFormat="1" x14ac:dyDescent="0.25">
      <c r="A814" s="35"/>
      <c r="B814" s="51" t="s">
        <v>26</v>
      </c>
      <c r="C814" s="35">
        <v>2</v>
      </c>
      <c r="D814" s="55">
        <v>0</v>
      </c>
      <c r="E814" s="134"/>
      <c r="F814" s="50"/>
      <c r="G814" s="41">
        <v>25</v>
      </c>
      <c r="H814" s="50">
        <f>F839*G814/100</f>
        <v>14133190.475</v>
      </c>
      <c r="I814" s="50">
        <f t="shared" si="132"/>
        <v>-14133190.475</v>
      </c>
      <c r="J814" s="50"/>
      <c r="K814" s="50"/>
      <c r="L814" s="50"/>
      <c r="M814" s="50">
        <f>($L$7*$L$8*E812/$L$10)+($L$7*$L$9*D812/$L$11)</f>
        <v>55994180.048093066</v>
      </c>
      <c r="N814" s="117">
        <f t="shared" si="131"/>
        <v>55994180.048093066</v>
      </c>
      <c r="O814" s="33"/>
      <c r="Q814" s="120"/>
      <c r="R814" s="120"/>
    </row>
    <row r="815" spans="1:18" s="31" customFormat="1" x14ac:dyDescent="0.25">
      <c r="A815" s="35"/>
      <c r="B815" s="51" t="s">
        <v>829</v>
      </c>
      <c r="C815" s="35">
        <v>4</v>
      </c>
      <c r="D815" s="55">
        <v>25.906500000000001</v>
      </c>
      <c r="E815" s="128">
        <v>740</v>
      </c>
      <c r="F815" s="205">
        <v>258309</v>
      </c>
      <c r="G815" s="41">
        <v>100</v>
      </c>
      <c r="H815" s="50">
        <f>F815*G815/100</f>
        <v>258309</v>
      </c>
      <c r="I815" s="50">
        <f t="shared" si="132"/>
        <v>0</v>
      </c>
      <c r="J815" s="50">
        <f t="shared" ref="J815:J849" si="137">F815/E815</f>
        <v>349.06621621621622</v>
      </c>
      <c r="K815" s="50">
        <f t="shared" ref="K815:K849" si="138">$J$11*$J$19-J815</f>
        <v>760.66537840059937</v>
      </c>
      <c r="L815" s="50">
        <f t="shared" ref="L815:L849" si="139">IF(K815&gt;0,$J$7*$J$8*(K815/$K$19),0)+$J$7*$J$9*(E815/$E$19)+$J$7*$J$10*(D815/$D$19)</f>
        <v>1110768.2466305916</v>
      </c>
      <c r="M815" s="50"/>
      <c r="N815" s="117">
        <f t="shared" si="131"/>
        <v>1110768.2466305916</v>
      </c>
      <c r="O815" s="33"/>
      <c r="Q815" s="120"/>
      <c r="R815" s="120"/>
    </row>
    <row r="816" spans="1:18" s="31" customFormat="1" x14ac:dyDescent="0.25">
      <c r="A816" s="35"/>
      <c r="B816" s="51" t="s">
        <v>561</v>
      </c>
      <c r="C816" s="35">
        <v>4</v>
      </c>
      <c r="D816" s="55">
        <v>48.301099999999991</v>
      </c>
      <c r="E816" s="128">
        <v>2827</v>
      </c>
      <c r="F816" s="205">
        <v>2302628.6</v>
      </c>
      <c r="G816" s="41">
        <v>100</v>
      </c>
      <c r="H816" s="50">
        <f t="shared" ref="H816:H849" si="140">F816*G816/100</f>
        <v>2302628.6</v>
      </c>
      <c r="I816" s="50">
        <f t="shared" si="132"/>
        <v>0</v>
      </c>
      <c r="J816" s="50">
        <f t="shared" si="137"/>
        <v>814.51312345242309</v>
      </c>
      <c r="K816" s="50">
        <f t="shared" si="138"/>
        <v>295.21847116439244</v>
      </c>
      <c r="L816" s="50">
        <f t="shared" si="139"/>
        <v>964131.71208252327</v>
      </c>
      <c r="M816" s="50"/>
      <c r="N816" s="117">
        <f t="shared" si="131"/>
        <v>964131.71208252327</v>
      </c>
      <c r="O816" s="33"/>
      <c r="Q816" s="120"/>
      <c r="R816" s="120"/>
    </row>
    <row r="817" spans="1:18" s="31" customFormat="1" x14ac:dyDescent="0.25">
      <c r="A817" s="35"/>
      <c r="B817" s="51" t="s">
        <v>562</v>
      </c>
      <c r="C817" s="35">
        <v>4</v>
      </c>
      <c r="D817" s="55">
        <v>31.988000000000003</v>
      </c>
      <c r="E817" s="128">
        <v>1912</v>
      </c>
      <c r="F817" s="205">
        <v>338715</v>
      </c>
      <c r="G817" s="41">
        <v>100</v>
      </c>
      <c r="H817" s="50">
        <f t="shared" si="140"/>
        <v>338715</v>
      </c>
      <c r="I817" s="50">
        <f t="shared" si="132"/>
        <v>0</v>
      </c>
      <c r="J817" s="50">
        <f t="shared" si="137"/>
        <v>177.15219665271965</v>
      </c>
      <c r="K817" s="50">
        <f t="shared" si="138"/>
        <v>932.57939796409585</v>
      </c>
      <c r="L817" s="50">
        <f t="shared" si="139"/>
        <v>1511721.9720952776</v>
      </c>
      <c r="M817" s="50"/>
      <c r="N817" s="117">
        <f t="shared" si="131"/>
        <v>1511721.9720952776</v>
      </c>
      <c r="O817" s="33"/>
      <c r="Q817" s="120"/>
      <c r="R817" s="120"/>
    </row>
    <row r="818" spans="1:18" s="31" customFormat="1" x14ac:dyDescent="0.25">
      <c r="A818" s="35"/>
      <c r="B818" s="51" t="s">
        <v>563</v>
      </c>
      <c r="C818" s="35">
        <v>4</v>
      </c>
      <c r="D818" s="55">
        <v>65.251899999999992</v>
      </c>
      <c r="E818" s="128">
        <v>2608</v>
      </c>
      <c r="F818" s="205">
        <v>1036413.8</v>
      </c>
      <c r="G818" s="41">
        <v>100</v>
      </c>
      <c r="H818" s="50">
        <f t="shared" si="140"/>
        <v>1036413.8</v>
      </c>
      <c r="I818" s="50">
        <f t="shared" si="132"/>
        <v>0</v>
      </c>
      <c r="J818" s="50">
        <f t="shared" si="137"/>
        <v>397.39792944785279</v>
      </c>
      <c r="K818" s="50">
        <f t="shared" si="138"/>
        <v>712.33366516896274</v>
      </c>
      <c r="L818" s="50">
        <f t="shared" si="139"/>
        <v>1491809.2105028839</v>
      </c>
      <c r="M818" s="50"/>
      <c r="N818" s="117">
        <f t="shared" si="131"/>
        <v>1491809.2105028839</v>
      </c>
      <c r="O818" s="33"/>
      <c r="Q818" s="120"/>
      <c r="R818" s="120"/>
    </row>
    <row r="819" spans="1:18" s="31" customFormat="1" x14ac:dyDescent="0.25">
      <c r="A819" s="35"/>
      <c r="B819" s="51" t="s">
        <v>830</v>
      </c>
      <c r="C819" s="35">
        <v>4</v>
      </c>
      <c r="D819" s="55">
        <v>54.275099999999995</v>
      </c>
      <c r="E819" s="128">
        <v>3158</v>
      </c>
      <c r="F819" s="205">
        <v>1786566.6</v>
      </c>
      <c r="G819" s="41">
        <v>100</v>
      </c>
      <c r="H819" s="50">
        <f t="shared" si="140"/>
        <v>1786566.6</v>
      </c>
      <c r="I819" s="50">
        <f t="shared" si="132"/>
        <v>0</v>
      </c>
      <c r="J819" s="50">
        <f t="shared" si="137"/>
        <v>565.72723242558584</v>
      </c>
      <c r="K819" s="50">
        <f t="shared" si="138"/>
        <v>544.00436219122969</v>
      </c>
      <c r="L819" s="50">
        <f t="shared" si="139"/>
        <v>1330395.6008674644</v>
      </c>
      <c r="M819" s="50"/>
      <c r="N819" s="117">
        <f t="shared" si="131"/>
        <v>1330395.6008674644</v>
      </c>
      <c r="O819" s="33"/>
      <c r="Q819" s="120"/>
      <c r="R819" s="120"/>
    </row>
    <row r="820" spans="1:18" s="31" customFormat="1" x14ac:dyDescent="0.25">
      <c r="A820" s="35"/>
      <c r="B820" s="51" t="s">
        <v>564</v>
      </c>
      <c r="C820" s="35">
        <v>4</v>
      </c>
      <c r="D820" s="55">
        <v>29.217499999999998</v>
      </c>
      <c r="E820" s="128">
        <v>847</v>
      </c>
      <c r="F820" s="205">
        <v>334640.8</v>
      </c>
      <c r="G820" s="41">
        <v>100</v>
      </c>
      <c r="H820" s="50">
        <f t="shared" si="140"/>
        <v>334640.8</v>
      </c>
      <c r="I820" s="50">
        <f t="shared" si="132"/>
        <v>0</v>
      </c>
      <c r="J820" s="50">
        <f t="shared" si="137"/>
        <v>395.08949232585593</v>
      </c>
      <c r="K820" s="50">
        <f t="shared" si="138"/>
        <v>714.64210229095966</v>
      </c>
      <c r="L820" s="50">
        <f t="shared" si="139"/>
        <v>1086020.2993838023</v>
      </c>
      <c r="M820" s="50"/>
      <c r="N820" s="117">
        <f t="shared" si="131"/>
        <v>1086020.2993838023</v>
      </c>
      <c r="O820" s="33"/>
      <c r="Q820" s="120"/>
      <c r="R820" s="120"/>
    </row>
    <row r="821" spans="1:18" s="31" customFormat="1" x14ac:dyDescent="0.25">
      <c r="A821" s="35"/>
      <c r="B821" s="51" t="s">
        <v>565</v>
      </c>
      <c r="C821" s="35">
        <v>4</v>
      </c>
      <c r="D821" s="55">
        <v>30.398</v>
      </c>
      <c r="E821" s="128">
        <v>1225</v>
      </c>
      <c r="F821" s="205">
        <v>276603.2</v>
      </c>
      <c r="G821" s="41">
        <v>100</v>
      </c>
      <c r="H821" s="50">
        <f t="shared" si="140"/>
        <v>276603.2</v>
      </c>
      <c r="I821" s="50">
        <f t="shared" si="132"/>
        <v>0</v>
      </c>
      <c r="J821" s="50">
        <f t="shared" si="137"/>
        <v>225.79853061224492</v>
      </c>
      <c r="K821" s="50">
        <f t="shared" si="138"/>
        <v>883.93306400457061</v>
      </c>
      <c r="L821" s="50">
        <f t="shared" si="139"/>
        <v>1346105.8544060758</v>
      </c>
      <c r="M821" s="50"/>
      <c r="N821" s="117">
        <f t="shared" si="131"/>
        <v>1346105.8544060758</v>
      </c>
      <c r="O821" s="33"/>
      <c r="Q821" s="120"/>
      <c r="R821" s="120"/>
    </row>
    <row r="822" spans="1:18" s="31" customFormat="1" x14ac:dyDescent="0.25">
      <c r="A822" s="35"/>
      <c r="B822" s="51" t="s">
        <v>566</v>
      </c>
      <c r="C822" s="35">
        <v>4</v>
      </c>
      <c r="D822" s="55">
        <v>20.7653</v>
      </c>
      <c r="E822" s="128">
        <v>668</v>
      </c>
      <c r="F822" s="205">
        <v>348713.2</v>
      </c>
      <c r="G822" s="41">
        <v>100</v>
      </c>
      <c r="H822" s="50">
        <f t="shared" si="140"/>
        <v>348713.2</v>
      </c>
      <c r="I822" s="50">
        <f t="shared" si="132"/>
        <v>0</v>
      </c>
      <c r="J822" s="50">
        <f t="shared" si="137"/>
        <v>522.02574850299402</v>
      </c>
      <c r="K822" s="50">
        <f t="shared" si="138"/>
        <v>587.70584611382151</v>
      </c>
      <c r="L822" s="50">
        <f t="shared" si="139"/>
        <v>875541.41804411449</v>
      </c>
      <c r="M822" s="50"/>
      <c r="N822" s="117">
        <f t="shared" si="131"/>
        <v>875541.41804411449</v>
      </c>
      <c r="O822" s="33"/>
      <c r="Q822" s="120"/>
      <c r="R822" s="120"/>
    </row>
    <row r="823" spans="1:18" s="31" customFormat="1" x14ac:dyDescent="0.25">
      <c r="A823" s="35"/>
      <c r="B823" s="51" t="s">
        <v>567</v>
      </c>
      <c r="C823" s="35">
        <v>4</v>
      </c>
      <c r="D823" s="55">
        <v>20.0947</v>
      </c>
      <c r="E823" s="128">
        <v>933</v>
      </c>
      <c r="F823" s="205">
        <v>259341.8</v>
      </c>
      <c r="G823" s="41">
        <v>100</v>
      </c>
      <c r="H823" s="50">
        <f t="shared" si="140"/>
        <v>259341.8</v>
      </c>
      <c r="I823" s="50">
        <f t="shared" si="132"/>
        <v>0</v>
      </c>
      <c r="J823" s="50">
        <f t="shared" si="137"/>
        <v>277.96548767416931</v>
      </c>
      <c r="K823" s="50">
        <f t="shared" si="138"/>
        <v>831.76610694264627</v>
      </c>
      <c r="L823" s="50">
        <f t="shared" si="139"/>
        <v>1199281.8680155037</v>
      </c>
      <c r="M823" s="50"/>
      <c r="N823" s="117">
        <f t="shared" si="131"/>
        <v>1199281.8680155037</v>
      </c>
      <c r="O823" s="33"/>
      <c r="Q823" s="120"/>
      <c r="R823" s="120"/>
    </row>
    <row r="824" spans="1:18" s="31" customFormat="1" x14ac:dyDescent="0.25">
      <c r="A824" s="35"/>
      <c r="B824" s="51" t="s">
        <v>568</v>
      </c>
      <c r="C824" s="35">
        <v>4</v>
      </c>
      <c r="D824" s="55">
        <v>32.6556</v>
      </c>
      <c r="E824" s="128">
        <v>1213</v>
      </c>
      <c r="F824" s="205">
        <v>353003.1</v>
      </c>
      <c r="G824" s="41">
        <v>100</v>
      </c>
      <c r="H824" s="50">
        <f t="shared" si="140"/>
        <v>353003.1</v>
      </c>
      <c r="I824" s="50">
        <f t="shared" si="132"/>
        <v>0</v>
      </c>
      <c r="J824" s="50">
        <f t="shared" si="137"/>
        <v>291.01657048639737</v>
      </c>
      <c r="K824" s="50">
        <f t="shared" si="138"/>
        <v>818.71502413041821</v>
      </c>
      <c r="L824" s="50">
        <f t="shared" si="139"/>
        <v>1276817.2004412129</v>
      </c>
      <c r="M824" s="50"/>
      <c r="N824" s="117">
        <f t="shared" si="131"/>
        <v>1276817.2004412129</v>
      </c>
      <c r="O824" s="33"/>
      <c r="Q824" s="120"/>
      <c r="R824" s="120"/>
    </row>
    <row r="825" spans="1:18" s="31" customFormat="1" x14ac:dyDescent="0.25">
      <c r="A825" s="35"/>
      <c r="B825" s="51" t="s">
        <v>569</v>
      </c>
      <c r="C825" s="35">
        <v>4</v>
      </c>
      <c r="D825" s="55">
        <v>20.333000000000002</v>
      </c>
      <c r="E825" s="128">
        <v>1078</v>
      </c>
      <c r="F825" s="205">
        <v>213345.3</v>
      </c>
      <c r="G825" s="41">
        <v>100</v>
      </c>
      <c r="H825" s="50">
        <f t="shared" si="140"/>
        <v>213345.3</v>
      </c>
      <c r="I825" s="50">
        <f t="shared" si="132"/>
        <v>0</v>
      </c>
      <c r="J825" s="50">
        <f t="shared" si="137"/>
        <v>197.90844155844155</v>
      </c>
      <c r="K825" s="50">
        <f t="shared" si="138"/>
        <v>911.82315305837392</v>
      </c>
      <c r="L825" s="50">
        <f t="shared" si="139"/>
        <v>1315961.4762964773</v>
      </c>
      <c r="M825" s="50"/>
      <c r="N825" s="117">
        <f t="shared" si="131"/>
        <v>1315961.4762964773</v>
      </c>
      <c r="O825" s="33"/>
      <c r="Q825" s="120"/>
      <c r="R825" s="120"/>
    </row>
    <row r="826" spans="1:18" s="31" customFormat="1" x14ac:dyDescent="0.25">
      <c r="A826" s="35"/>
      <c r="B826" s="51" t="s">
        <v>570</v>
      </c>
      <c r="C826" s="35">
        <v>4</v>
      </c>
      <c r="D826" s="55">
        <v>26.998699999999999</v>
      </c>
      <c r="E826" s="128">
        <v>756</v>
      </c>
      <c r="F826" s="205">
        <v>234181.6</v>
      </c>
      <c r="G826" s="41">
        <v>100</v>
      </c>
      <c r="H826" s="50">
        <f t="shared" si="140"/>
        <v>234181.6</v>
      </c>
      <c r="I826" s="50">
        <f t="shared" si="132"/>
        <v>0</v>
      </c>
      <c r="J826" s="50">
        <f t="shared" si="137"/>
        <v>309.76402116402119</v>
      </c>
      <c r="K826" s="50">
        <f t="shared" si="138"/>
        <v>799.96757345279434</v>
      </c>
      <c r="L826" s="50">
        <f t="shared" si="139"/>
        <v>1163855.1020100713</v>
      </c>
      <c r="M826" s="50"/>
      <c r="N826" s="117">
        <f t="shared" si="131"/>
        <v>1163855.1020100713</v>
      </c>
      <c r="O826" s="33"/>
      <c r="Q826" s="120"/>
      <c r="R826" s="120"/>
    </row>
    <row r="827" spans="1:18" s="31" customFormat="1" x14ac:dyDescent="0.25">
      <c r="A827" s="35"/>
      <c r="B827" s="51" t="s">
        <v>571</v>
      </c>
      <c r="C827" s="35">
        <v>4</v>
      </c>
      <c r="D827" s="55">
        <v>43.112399999999994</v>
      </c>
      <c r="E827" s="128">
        <v>3108</v>
      </c>
      <c r="F827" s="205">
        <v>709819.3</v>
      </c>
      <c r="G827" s="41">
        <v>100</v>
      </c>
      <c r="H827" s="50">
        <f t="shared" si="140"/>
        <v>709819.3</v>
      </c>
      <c r="I827" s="50">
        <f t="shared" si="132"/>
        <v>0</v>
      </c>
      <c r="J827" s="50">
        <f t="shared" si="137"/>
        <v>228.38458815958816</v>
      </c>
      <c r="K827" s="50">
        <f t="shared" si="138"/>
        <v>881.34700645722739</v>
      </c>
      <c r="L827" s="50">
        <f t="shared" si="139"/>
        <v>1674281.0670427151</v>
      </c>
      <c r="M827" s="50"/>
      <c r="N827" s="117">
        <f t="shared" si="131"/>
        <v>1674281.0670427151</v>
      </c>
      <c r="O827" s="33"/>
      <c r="Q827" s="120"/>
      <c r="R827" s="120"/>
    </row>
    <row r="828" spans="1:18" s="31" customFormat="1" x14ac:dyDescent="0.25">
      <c r="A828" s="35"/>
      <c r="B828" s="51" t="s">
        <v>572</v>
      </c>
      <c r="C828" s="35">
        <v>4</v>
      </c>
      <c r="D828" s="55">
        <v>13.8256</v>
      </c>
      <c r="E828" s="128">
        <v>506</v>
      </c>
      <c r="F828" s="205">
        <v>221244</v>
      </c>
      <c r="G828" s="41">
        <v>100</v>
      </c>
      <c r="H828" s="50">
        <f t="shared" si="140"/>
        <v>221244</v>
      </c>
      <c r="I828" s="50">
        <f t="shared" si="132"/>
        <v>0</v>
      </c>
      <c r="J828" s="50">
        <f t="shared" si="137"/>
        <v>437.24110671936756</v>
      </c>
      <c r="K828" s="50">
        <f t="shared" si="138"/>
        <v>672.49048789744802</v>
      </c>
      <c r="L828" s="50">
        <f t="shared" si="139"/>
        <v>922903.49381046731</v>
      </c>
      <c r="M828" s="50"/>
      <c r="N828" s="117">
        <f t="shared" si="131"/>
        <v>922903.49381046731</v>
      </c>
      <c r="O828" s="33"/>
      <c r="Q828" s="120"/>
      <c r="R828" s="120"/>
    </row>
    <row r="829" spans="1:18" s="31" customFormat="1" x14ac:dyDescent="0.25">
      <c r="A829" s="35"/>
      <c r="B829" s="51" t="s">
        <v>573</v>
      </c>
      <c r="C829" s="35">
        <v>4</v>
      </c>
      <c r="D829" s="55">
        <v>29.2425</v>
      </c>
      <c r="E829" s="128">
        <v>1609</v>
      </c>
      <c r="F829" s="205">
        <v>300583.2</v>
      </c>
      <c r="G829" s="41">
        <v>100</v>
      </c>
      <c r="H829" s="50">
        <f t="shared" si="140"/>
        <v>300583.2</v>
      </c>
      <c r="I829" s="50">
        <f t="shared" si="132"/>
        <v>0</v>
      </c>
      <c r="J829" s="50">
        <f t="shared" si="137"/>
        <v>186.81367308887508</v>
      </c>
      <c r="K829" s="50">
        <f t="shared" si="138"/>
        <v>922.91792152794051</v>
      </c>
      <c r="L829" s="50">
        <f t="shared" si="139"/>
        <v>1444194.4950733816</v>
      </c>
      <c r="M829" s="50"/>
      <c r="N829" s="117">
        <f t="shared" si="131"/>
        <v>1444194.4950733816</v>
      </c>
      <c r="O829" s="33"/>
      <c r="Q829" s="120"/>
      <c r="R829" s="120"/>
    </row>
    <row r="830" spans="1:18" s="31" customFormat="1" x14ac:dyDescent="0.25">
      <c r="A830" s="35"/>
      <c r="B830" s="51" t="s">
        <v>574</v>
      </c>
      <c r="C830" s="35">
        <v>4</v>
      </c>
      <c r="D830" s="55">
        <v>34.03</v>
      </c>
      <c r="E830" s="128">
        <v>1670</v>
      </c>
      <c r="F830" s="205">
        <v>405184.6</v>
      </c>
      <c r="G830" s="41">
        <v>100</v>
      </c>
      <c r="H830" s="50">
        <f t="shared" si="140"/>
        <v>405184.6</v>
      </c>
      <c r="I830" s="50">
        <f t="shared" si="132"/>
        <v>0</v>
      </c>
      <c r="J830" s="50">
        <f t="shared" si="137"/>
        <v>242.62550898203591</v>
      </c>
      <c r="K830" s="50">
        <f t="shared" si="138"/>
        <v>867.10608563477967</v>
      </c>
      <c r="L830" s="50">
        <f t="shared" si="139"/>
        <v>1407146.0361368952</v>
      </c>
      <c r="M830" s="50"/>
      <c r="N830" s="117">
        <f t="shared" si="131"/>
        <v>1407146.0361368952</v>
      </c>
      <c r="O830" s="33"/>
      <c r="Q830" s="120"/>
      <c r="R830" s="120"/>
    </row>
    <row r="831" spans="1:18" s="31" customFormat="1" x14ac:dyDescent="0.25">
      <c r="A831" s="35"/>
      <c r="B831" s="51" t="s">
        <v>831</v>
      </c>
      <c r="C831" s="35">
        <v>4</v>
      </c>
      <c r="D831" s="55">
        <v>19.790199999999999</v>
      </c>
      <c r="E831" s="128">
        <v>666</v>
      </c>
      <c r="F831" s="205">
        <v>280643.40000000002</v>
      </c>
      <c r="G831" s="41">
        <v>100</v>
      </c>
      <c r="H831" s="50">
        <f t="shared" si="140"/>
        <v>280643.40000000002</v>
      </c>
      <c r="I831" s="50">
        <f t="shared" si="132"/>
        <v>0</v>
      </c>
      <c r="J831" s="50">
        <f t="shared" si="137"/>
        <v>421.38648648648655</v>
      </c>
      <c r="K831" s="50">
        <f t="shared" si="138"/>
        <v>688.34510813032898</v>
      </c>
      <c r="L831" s="50">
        <f t="shared" si="139"/>
        <v>989679.97222064517</v>
      </c>
      <c r="M831" s="50"/>
      <c r="N831" s="117">
        <f t="shared" si="131"/>
        <v>989679.97222064517</v>
      </c>
      <c r="O831" s="33"/>
      <c r="Q831" s="120"/>
      <c r="R831" s="120"/>
    </row>
    <row r="832" spans="1:18" s="31" customFormat="1" x14ac:dyDescent="0.25">
      <c r="A832" s="35"/>
      <c r="B832" s="51" t="s">
        <v>575</v>
      </c>
      <c r="C832" s="35">
        <v>4</v>
      </c>
      <c r="D832" s="55">
        <v>35.491299999999995</v>
      </c>
      <c r="E832" s="128">
        <v>3280</v>
      </c>
      <c r="F832" s="205">
        <v>797204.7</v>
      </c>
      <c r="G832" s="41">
        <v>100</v>
      </c>
      <c r="H832" s="50">
        <f t="shared" si="140"/>
        <v>797204.7</v>
      </c>
      <c r="I832" s="50">
        <f t="shared" si="132"/>
        <v>0</v>
      </c>
      <c r="J832" s="50">
        <f t="shared" si="137"/>
        <v>243.05021341463413</v>
      </c>
      <c r="K832" s="50">
        <f t="shared" si="138"/>
        <v>866.68138120218146</v>
      </c>
      <c r="L832" s="50">
        <f t="shared" si="139"/>
        <v>1651358.6761124474</v>
      </c>
      <c r="M832" s="50"/>
      <c r="N832" s="117">
        <f t="shared" si="131"/>
        <v>1651358.6761124474</v>
      </c>
      <c r="O832" s="33"/>
      <c r="Q832" s="120"/>
      <c r="R832" s="120"/>
    </row>
    <row r="833" spans="1:18" s="31" customFormat="1" x14ac:dyDescent="0.25">
      <c r="A833" s="35"/>
      <c r="B833" s="51" t="s">
        <v>576</v>
      </c>
      <c r="C833" s="35">
        <v>4</v>
      </c>
      <c r="D833" s="55">
        <v>14.1394</v>
      </c>
      <c r="E833" s="128">
        <v>657</v>
      </c>
      <c r="F833" s="205">
        <v>368880</v>
      </c>
      <c r="G833" s="41">
        <v>100</v>
      </c>
      <c r="H833" s="50">
        <f t="shared" si="140"/>
        <v>368880</v>
      </c>
      <c r="I833" s="50">
        <f t="shared" si="132"/>
        <v>0</v>
      </c>
      <c r="J833" s="50">
        <f t="shared" si="137"/>
        <v>561.46118721461187</v>
      </c>
      <c r="K833" s="50">
        <f t="shared" si="138"/>
        <v>548.27040740220366</v>
      </c>
      <c r="L833" s="50">
        <f t="shared" si="139"/>
        <v>800406.65128459397</v>
      </c>
      <c r="M833" s="50"/>
      <c r="N833" s="117">
        <f t="shared" si="131"/>
        <v>800406.65128459397</v>
      </c>
      <c r="O833" s="33"/>
      <c r="Q833" s="120"/>
      <c r="R833" s="120"/>
    </row>
    <row r="834" spans="1:18" s="31" customFormat="1" x14ac:dyDescent="0.25">
      <c r="A834" s="35"/>
      <c r="B834" s="51" t="s">
        <v>832</v>
      </c>
      <c r="C834" s="35">
        <v>4</v>
      </c>
      <c r="D834" s="55">
        <v>16.197300000000002</v>
      </c>
      <c r="E834" s="128">
        <v>786</v>
      </c>
      <c r="F834" s="205">
        <v>166940.20000000001</v>
      </c>
      <c r="G834" s="41">
        <v>100</v>
      </c>
      <c r="H834" s="50">
        <f t="shared" si="140"/>
        <v>166940.20000000001</v>
      </c>
      <c r="I834" s="50">
        <f t="shared" si="132"/>
        <v>0</v>
      </c>
      <c r="J834" s="50">
        <f t="shared" si="137"/>
        <v>212.39211195928755</v>
      </c>
      <c r="K834" s="50">
        <f t="shared" si="138"/>
        <v>897.33948265752792</v>
      </c>
      <c r="L834" s="50">
        <f t="shared" si="139"/>
        <v>1238704.9454135662</v>
      </c>
      <c r="M834" s="50"/>
      <c r="N834" s="117">
        <f t="shared" ref="N834:N897" si="141">L834+M834</f>
        <v>1238704.9454135662</v>
      </c>
      <c r="O834" s="33"/>
      <c r="Q834" s="120"/>
      <c r="R834" s="120"/>
    </row>
    <row r="835" spans="1:18" s="31" customFormat="1" x14ac:dyDescent="0.25">
      <c r="A835" s="35"/>
      <c r="B835" s="51" t="s">
        <v>577</v>
      </c>
      <c r="C835" s="35">
        <v>4</v>
      </c>
      <c r="D835" s="55">
        <v>31.064299999999999</v>
      </c>
      <c r="E835" s="128">
        <v>3502</v>
      </c>
      <c r="F835" s="205">
        <v>1308000.8999999999</v>
      </c>
      <c r="G835" s="41">
        <v>100</v>
      </c>
      <c r="H835" s="50">
        <f t="shared" si="140"/>
        <v>1308000.8999999999</v>
      </c>
      <c r="I835" s="50">
        <f t="shared" si="132"/>
        <v>0</v>
      </c>
      <c r="J835" s="50">
        <f t="shared" si="137"/>
        <v>373.50111364934321</v>
      </c>
      <c r="K835" s="50">
        <f t="shared" si="138"/>
        <v>736.23048096747232</v>
      </c>
      <c r="L835" s="50">
        <f t="shared" si="139"/>
        <v>1512668.4451779807</v>
      </c>
      <c r="M835" s="50"/>
      <c r="N835" s="117">
        <f t="shared" si="141"/>
        <v>1512668.4451779807</v>
      </c>
      <c r="O835" s="33"/>
      <c r="Q835" s="120"/>
      <c r="R835" s="120"/>
    </row>
    <row r="836" spans="1:18" s="31" customFormat="1" x14ac:dyDescent="0.25">
      <c r="A836" s="35"/>
      <c r="B836" s="51" t="s">
        <v>578</v>
      </c>
      <c r="C836" s="35">
        <v>4</v>
      </c>
      <c r="D836" s="55">
        <v>30.640700000000002</v>
      </c>
      <c r="E836" s="128">
        <v>968</v>
      </c>
      <c r="F836" s="205">
        <v>428563.1</v>
      </c>
      <c r="G836" s="41">
        <v>100</v>
      </c>
      <c r="H836" s="50">
        <f t="shared" si="140"/>
        <v>428563.1</v>
      </c>
      <c r="I836" s="50">
        <f t="shared" ref="I836:I899" si="142">F836-H836</f>
        <v>0</v>
      </c>
      <c r="J836" s="50">
        <f t="shared" si="137"/>
        <v>442.73047520661157</v>
      </c>
      <c r="K836" s="50">
        <f t="shared" si="138"/>
        <v>667.00111941020396</v>
      </c>
      <c r="L836" s="50">
        <f t="shared" si="139"/>
        <v>1053723.742236045</v>
      </c>
      <c r="M836" s="50"/>
      <c r="N836" s="117">
        <f t="shared" si="141"/>
        <v>1053723.742236045</v>
      </c>
      <c r="O836" s="33"/>
      <c r="Q836" s="120"/>
      <c r="R836" s="120"/>
    </row>
    <row r="837" spans="1:18" s="31" customFormat="1" x14ac:dyDescent="0.25">
      <c r="A837" s="35"/>
      <c r="B837" s="51" t="s">
        <v>579</v>
      </c>
      <c r="C837" s="35">
        <v>4</v>
      </c>
      <c r="D837" s="55">
        <v>22.068200000000001</v>
      </c>
      <c r="E837" s="128">
        <v>1402</v>
      </c>
      <c r="F837" s="205">
        <v>350994.3</v>
      </c>
      <c r="G837" s="41">
        <v>100</v>
      </c>
      <c r="H837" s="50">
        <f t="shared" si="140"/>
        <v>350994.3</v>
      </c>
      <c r="I837" s="50">
        <f t="shared" si="142"/>
        <v>0</v>
      </c>
      <c r="J837" s="50">
        <f t="shared" si="137"/>
        <v>250.35256776034237</v>
      </c>
      <c r="K837" s="50">
        <f t="shared" si="138"/>
        <v>859.37902685647316</v>
      </c>
      <c r="L837" s="50">
        <f t="shared" si="139"/>
        <v>1309390.5404091405</v>
      </c>
      <c r="M837" s="50"/>
      <c r="N837" s="117">
        <f t="shared" si="141"/>
        <v>1309390.5404091405</v>
      </c>
      <c r="O837" s="33"/>
      <c r="Q837" s="120"/>
      <c r="R837" s="120"/>
    </row>
    <row r="838" spans="1:18" s="31" customFormat="1" x14ac:dyDescent="0.25">
      <c r="A838" s="35"/>
      <c r="B838" s="51" t="s">
        <v>833</v>
      </c>
      <c r="C838" s="35">
        <v>4</v>
      </c>
      <c r="D838" s="55">
        <v>28.941500000000001</v>
      </c>
      <c r="E838" s="128">
        <v>1173</v>
      </c>
      <c r="F838" s="205">
        <v>760707.1</v>
      </c>
      <c r="G838" s="41">
        <v>100</v>
      </c>
      <c r="H838" s="50">
        <f t="shared" si="140"/>
        <v>760707.1</v>
      </c>
      <c r="I838" s="50">
        <f t="shared" si="142"/>
        <v>0</v>
      </c>
      <c r="J838" s="50">
        <f t="shared" si="137"/>
        <v>648.51415174765555</v>
      </c>
      <c r="K838" s="50">
        <f t="shared" si="138"/>
        <v>461.21744286915998</v>
      </c>
      <c r="L838" s="50">
        <f t="shared" si="139"/>
        <v>835024.42321492941</v>
      </c>
      <c r="M838" s="50"/>
      <c r="N838" s="117">
        <f t="shared" si="141"/>
        <v>835024.42321492941</v>
      </c>
      <c r="O838" s="33"/>
      <c r="Q838" s="120"/>
      <c r="R838" s="120"/>
    </row>
    <row r="839" spans="1:18" s="31" customFormat="1" x14ac:dyDescent="0.25">
      <c r="A839" s="35"/>
      <c r="B839" s="51" t="s">
        <v>884</v>
      </c>
      <c r="C839" s="35">
        <v>3</v>
      </c>
      <c r="D839" s="55">
        <v>13.119700000000002</v>
      </c>
      <c r="E839" s="128">
        <v>34456</v>
      </c>
      <c r="F839" s="205">
        <v>56532761.899999999</v>
      </c>
      <c r="G839" s="41">
        <v>50</v>
      </c>
      <c r="H839" s="50">
        <f t="shared" si="140"/>
        <v>28266380.949999999</v>
      </c>
      <c r="I839" s="50">
        <f t="shared" si="142"/>
        <v>28266380.949999999</v>
      </c>
      <c r="J839" s="50">
        <f t="shared" si="137"/>
        <v>1640.7232963779893</v>
      </c>
      <c r="K839" s="50">
        <f t="shared" si="138"/>
        <v>-530.99170176117377</v>
      </c>
      <c r="L839" s="50">
        <f t="shared" si="139"/>
        <v>5162900.5944702225</v>
      </c>
      <c r="M839" s="50"/>
      <c r="N839" s="117">
        <f t="shared" si="141"/>
        <v>5162900.5944702225</v>
      </c>
      <c r="O839" s="33"/>
      <c r="Q839" s="120"/>
      <c r="R839" s="120"/>
    </row>
    <row r="840" spans="1:18" s="31" customFormat="1" x14ac:dyDescent="0.25">
      <c r="A840" s="35"/>
      <c r="B840" s="51" t="s">
        <v>834</v>
      </c>
      <c r="C840" s="35">
        <v>4</v>
      </c>
      <c r="D840" s="55">
        <v>19.7392</v>
      </c>
      <c r="E840" s="128">
        <v>1372</v>
      </c>
      <c r="F840" s="205">
        <v>758062.9</v>
      </c>
      <c r="G840" s="41">
        <v>100</v>
      </c>
      <c r="H840" s="50">
        <f t="shared" si="140"/>
        <v>758062.9</v>
      </c>
      <c r="I840" s="50">
        <f t="shared" si="142"/>
        <v>0</v>
      </c>
      <c r="J840" s="50">
        <f t="shared" si="137"/>
        <v>552.52397959183679</v>
      </c>
      <c r="K840" s="50">
        <f t="shared" si="138"/>
        <v>557.20761502497874</v>
      </c>
      <c r="L840" s="50">
        <f t="shared" si="139"/>
        <v>939848.43655503681</v>
      </c>
      <c r="M840" s="50"/>
      <c r="N840" s="117">
        <f t="shared" si="141"/>
        <v>939848.43655503681</v>
      </c>
      <c r="O840" s="33"/>
      <c r="Q840" s="120"/>
      <c r="R840" s="120"/>
    </row>
    <row r="841" spans="1:18" s="31" customFormat="1" x14ac:dyDescent="0.25">
      <c r="A841" s="35"/>
      <c r="B841" s="51" t="s">
        <v>580</v>
      </c>
      <c r="C841" s="35">
        <v>4</v>
      </c>
      <c r="D841" s="55">
        <v>15.2705</v>
      </c>
      <c r="E841" s="128">
        <v>947</v>
      </c>
      <c r="F841" s="205">
        <v>582531.69999999995</v>
      </c>
      <c r="G841" s="41">
        <v>100</v>
      </c>
      <c r="H841" s="50">
        <f t="shared" si="140"/>
        <v>582531.69999999995</v>
      </c>
      <c r="I841" s="50">
        <f t="shared" si="142"/>
        <v>0</v>
      </c>
      <c r="J841" s="50">
        <f t="shared" si="137"/>
        <v>615.13379091869058</v>
      </c>
      <c r="K841" s="50">
        <f t="shared" si="138"/>
        <v>494.59780369812495</v>
      </c>
      <c r="L841" s="50">
        <f t="shared" si="139"/>
        <v>784877.79222761223</v>
      </c>
      <c r="M841" s="50"/>
      <c r="N841" s="117">
        <f t="shared" si="141"/>
        <v>784877.79222761223</v>
      </c>
      <c r="O841" s="33"/>
      <c r="Q841" s="120"/>
      <c r="R841" s="120"/>
    </row>
    <row r="842" spans="1:18" s="31" customFormat="1" x14ac:dyDescent="0.25">
      <c r="A842" s="35"/>
      <c r="B842" s="51" t="s">
        <v>835</v>
      </c>
      <c r="C842" s="35">
        <v>4</v>
      </c>
      <c r="D842" s="55">
        <v>44.109200000000001</v>
      </c>
      <c r="E842" s="128">
        <v>1689</v>
      </c>
      <c r="F842" s="205">
        <v>534787.4</v>
      </c>
      <c r="G842" s="41">
        <v>100</v>
      </c>
      <c r="H842" s="50">
        <f t="shared" si="140"/>
        <v>534787.4</v>
      </c>
      <c r="I842" s="50">
        <f t="shared" si="142"/>
        <v>0</v>
      </c>
      <c r="J842" s="50">
        <f t="shared" si="137"/>
        <v>316.62960331557133</v>
      </c>
      <c r="K842" s="50">
        <f t="shared" si="138"/>
        <v>793.1019913012442</v>
      </c>
      <c r="L842" s="50">
        <f t="shared" si="139"/>
        <v>1364105.4458188147</v>
      </c>
      <c r="M842" s="50"/>
      <c r="N842" s="117">
        <f t="shared" si="141"/>
        <v>1364105.4458188147</v>
      </c>
      <c r="O842" s="33"/>
      <c r="Q842" s="120"/>
      <c r="R842" s="120"/>
    </row>
    <row r="843" spans="1:18" s="31" customFormat="1" x14ac:dyDescent="0.25">
      <c r="A843" s="35"/>
      <c r="B843" s="51" t="s">
        <v>581</v>
      </c>
      <c r="C843" s="35">
        <v>4</v>
      </c>
      <c r="D843" s="55">
        <v>12.614799999999999</v>
      </c>
      <c r="E843" s="128">
        <v>892</v>
      </c>
      <c r="F843" s="205">
        <v>336048</v>
      </c>
      <c r="G843" s="41">
        <v>100</v>
      </c>
      <c r="H843" s="50">
        <f t="shared" si="140"/>
        <v>336048</v>
      </c>
      <c r="I843" s="50">
        <f t="shared" si="142"/>
        <v>0</v>
      </c>
      <c r="J843" s="50">
        <f t="shared" si="137"/>
        <v>376.7354260089686</v>
      </c>
      <c r="K843" s="50">
        <f t="shared" si="138"/>
        <v>732.99616860784693</v>
      </c>
      <c r="L843" s="50">
        <f t="shared" si="139"/>
        <v>1046386.2947098541</v>
      </c>
      <c r="M843" s="50"/>
      <c r="N843" s="117">
        <f t="shared" si="141"/>
        <v>1046386.2947098541</v>
      </c>
      <c r="O843" s="33"/>
      <c r="Q843" s="120"/>
      <c r="R843" s="120"/>
    </row>
    <row r="844" spans="1:18" s="31" customFormat="1" x14ac:dyDescent="0.25">
      <c r="A844" s="35"/>
      <c r="B844" s="51" t="s">
        <v>582</v>
      </c>
      <c r="C844" s="35">
        <v>4</v>
      </c>
      <c r="D844" s="55">
        <v>34.076799999999999</v>
      </c>
      <c r="E844" s="128">
        <v>2413</v>
      </c>
      <c r="F844" s="205">
        <v>1811352.3</v>
      </c>
      <c r="G844" s="41">
        <v>100</v>
      </c>
      <c r="H844" s="50">
        <f t="shared" si="140"/>
        <v>1811352.3</v>
      </c>
      <c r="I844" s="50">
        <f t="shared" si="142"/>
        <v>0</v>
      </c>
      <c r="J844" s="50">
        <f t="shared" si="137"/>
        <v>750.66402818068798</v>
      </c>
      <c r="K844" s="50">
        <f t="shared" si="138"/>
        <v>359.06756643612755</v>
      </c>
      <c r="L844" s="50">
        <f t="shared" si="139"/>
        <v>919697.75993287773</v>
      </c>
      <c r="M844" s="50"/>
      <c r="N844" s="117">
        <f t="shared" si="141"/>
        <v>919697.75993287773</v>
      </c>
      <c r="O844" s="33"/>
      <c r="Q844" s="120"/>
      <c r="R844" s="120"/>
    </row>
    <row r="845" spans="1:18" s="31" customFormat="1" x14ac:dyDescent="0.25">
      <c r="A845" s="35"/>
      <c r="B845" s="51" t="s">
        <v>583</v>
      </c>
      <c r="C845" s="35">
        <v>4</v>
      </c>
      <c r="D845" s="55">
        <v>44.233499999999999</v>
      </c>
      <c r="E845" s="128">
        <v>2209</v>
      </c>
      <c r="F845" s="205">
        <v>437335.7</v>
      </c>
      <c r="G845" s="41">
        <v>100</v>
      </c>
      <c r="H845" s="50">
        <f t="shared" si="140"/>
        <v>437335.7</v>
      </c>
      <c r="I845" s="50">
        <f t="shared" si="142"/>
        <v>0</v>
      </c>
      <c r="J845" s="50">
        <f t="shared" si="137"/>
        <v>197.97904028972386</v>
      </c>
      <c r="K845" s="50">
        <f t="shared" si="138"/>
        <v>911.75255432709173</v>
      </c>
      <c r="L845" s="50">
        <f t="shared" si="139"/>
        <v>1581338.3320571026</v>
      </c>
      <c r="M845" s="50"/>
      <c r="N845" s="117">
        <f t="shared" si="141"/>
        <v>1581338.3320571026</v>
      </c>
      <c r="O845" s="33"/>
      <c r="Q845" s="120"/>
      <c r="R845" s="120"/>
    </row>
    <row r="846" spans="1:18" s="31" customFormat="1" x14ac:dyDescent="0.25">
      <c r="A846" s="35"/>
      <c r="B846" s="51" t="s">
        <v>584</v>
      </c>
      <c r="C846" s="35">
        <v>4</v>
      </c>
      <c r="D846" s="55">
        <v>59.642499999999998</v>
      </c>
      <c r="E846" s="128">
        <v>3124</v>
      </c>
      <c r="F846" s="205">
        <v>1732194.7</v>
      </c>
      <c r="G846" s="41">
        <v>100</v>
      </c>
      <c r="H846" s="50">
        <f t="shared" si="140"/>
        <v>1732194.7</v>
      </c>
      <c r="I846" s="50">
        <f t="shared" si="142"/>
        <v>0</v>
      </c>
      <c r="J846" s="50">
        <f t="shared" si="137"/>
        <v>554.47973751600512</v>
      </c>
      <c r="K846" s="50">
        <f t="shared" si="138"/>
        <v>555.25185710081041</v>
      </c>
      <c r="L846" s="50">
        <f t="shared" si="139"/>
        <v>1360541.3956033201</v>
      </c>
      <c r="M846" s="50"/>
      <c r="N846" s="117">
        <f t="shared" si="141"/>
        <v>1360541.3956033201</v>
      </c>
      <c r="O846" s="33"/>
      <c r="Q846" s="120"/>
      <c r="R846" s="120"/>
    </row>
    <row r="847" spans="1:18" s="31" customFormat="1" x14ac:dyDescent="0.25">
      <c r="A847" s="35"/>
      <c r="B847" s="51" t="s">
        <v>585</v>
      </c>
      <c r="C847" s="35">
        <v>4</v>
      </c>
      <c r="D847" s="55">
        <v>41.119700000000002</v>
      </c>
      <c r="E847" s="128">
        <v>1687</v>
      </c>
      <c r="F847" s="205">
        <v>645551.30000000005</v>
      </c>
      <c r="G847" s="41">
        <v>100</v>
      </c>
      <c r="H847" s="50">
        <f t="shared" si="140"/>
        <v>645551.30000000005</v>
      </c>
      <c r="I847" s="50">
        <f t="shared" si="142"/>
        <v>0</v>
      </c>
      <c r="J847" s="50">
        <f t="shared" si="137"/>
        <v>382.66229994072319</v>
      </c>
      <c r="K847" s="50">
        <f t="shared" si="138"/>
        <v>727.06929467609234</v>
      </c>
      <c r="L847" s="50">
        <f t="shared" si="139"/>
        <v>1273880.6489560348</v>
      </c>
      <c r="M847" s="50"/>
      <c r="N847" s="117">
        <f t="shared" si="141"/>
        <v>1273880.6489560348</v>
      </c>
      <c r="O847" s="33"/>
      <c r="Q847" s="120"/>
      <c r="R847" s="120"/>
    </row>
    <row r="848" spans="1:18" s="31" customFormat="1" x14ac:dyDescent="0.25">
      <c r="A848" s="35"/>
      <c r="B848" s="51" t="s">
        <v>586</v>
      </c>
      <c r="C848" s="35">
        <v>4</v>
      </c>
      <c r="D848" s="55">
        <v>15.3706</v>
      </c>
      <c r="E848" s="128">
        <v>1827</v>
      </c>
      <c r="F848" s="205">
        <v>815181.2</v>
      </c>
      <c r="G848" s="41">
        <v>100</v>
      </c>
      <c r="H848" s="50">
        <f t="shared" si="140"/>
        <v>815181.2</v>
      </c>
      <c r="I848" s="50">
        <f t="shared" si="142"/>
        <v>0</v>
      </c>
      <c r="J848" s="50">
        <f t="shared" si="137"/>
        <v>446.18565955117674</v>
      </c>
      <c r="K848" s="50">
        <f t="shared" si="138"/>
        <v>663.54593506563879</v>
      </c>
      <c r="L848" s="50">
        <f t="shared" si="139"/>
        <v>1114579.2619741287</v>
      </c>
      <c r="M848" s="50"/>
      <c r="N848" s="117">
        <f t="shared" si="141"/>
        <v>1114579.2619741287</v>
      </c>
      <c r="O848" s="33"/>
      <c r="Q848" s="120"/>
      <c r="R848" s="120"/>
    </row>
    <row r="849" spans="1:18" s="31" customFormat="1" x14ac:dyDescent="0.25">
      <c r="A849" s="35"/>
      <c r="B849" s="51" t="s">
        <v>836</v>
      </c>
      <c r="C849" s="35">
        <v>4</v>
      </c>
      <c r="D849" s="55">
        <v>18.966699999999999</v>
      </c>
      <c r="E849" s="128">
        <v>2022</v>
      </c>
      <c r="F849" s="205">
        <v>584222.6</v>
      </c>
      <c r="G849" s="41">
        <v>100</v>
      </c>
      <c r="H849" s="50">
        <f t="shared" si="140"/>
        <v>584222.6</v>
      </c>
      <c r="I849" s="50">
        <f t="shared" si="142"/>
        <v>0</v>
      </c>
      <c r="J849" s="50">
        <f t="shared" si="137"/>
        <v>288.93303659742827</v>
      </c>
      <c r="K849" s="50">
        <f t="shared" si="138"/>
        <v>820.7985580193872</v>
      </c>
      <c r="L849" s="50">
        <f t="shared" si="139"/>
        <v>1343243.0551001099</v>
      </c>
      <c r="M849" s="50"/>
      <c r="N849" s="117">
        <f t="shared" si="141"/>
        <v>1343243.0551001099</v>
      </c>
      <c r="O849" s="33"/>
      <c r="Q849" s="120"/>
      <c r="R849" s="120"/>
    </row>
    <row r="850" spans="1:18" s="31" customFormat="1" x14ac:dyDescent="0.25">
      <c r="A850" s="35"/>
      <c r="B850" s="4"/>
      <c r="C850" s="4"/>
      <c r="D850" s="55">
        <v>0</v>
      </c>
      <c r="E850" s="130"/>
      <c r="F850" s="32"/>
      <c r="G850" s="41"/>
      <c r="H850" s="42"/>
      <c r="I850" s="50"/>
      <c r="J850" s="50"/>
      <c r="K850" s="50"/>
      <c r="L850" s="50"/>
      <c r="M850" s="50"/>
      <c r="N850" s="117"/>
      <c r="O850" s="33"/>
      <c r="Q850" s="120"/>
      <c r="R850" s="120"/>
    </row>
    <row r="851" spans="1:18" s="31" customFormat="1" x14ac:dyDescent="0.25">
      <c r="A851" s="30" t="s">
        <v>587</v>
      </c>
      <c r="B851" s="43" t="s">
        <v>2</v>
      </c>
      <c r="C851" s="44"/>
      <c r="D851" s="3">
        <v>729.1185999999999</v>
      </c>
      <c r="E851" s="131">
        <f>E852</f>
        <v>86042</v>
      </c>
      <c r="F851" s="37"/>
      <c r="G851" s="41"/>
      <c r="H851" s="37">
        <f>H853</f>
        <v>8548382.4749999996</v>
      </c>
      <c r="I851" s="37">
        <f>I853</f>
        <v>-8548382.4749999996</v>
      </c>
      <c r="J851" s="50"/>
      <c r="K851" s="50"/>
      <c r="L851" s="50"/>
      <c r="M851" s="46">
        <f>M853</f>
        <v>48105326.284699939</v>
      </c>
      <c r="N851" s="115">
        <f t="shared" si="141"/>
        <v>48105326.284699939</v>
      </c>
      <c r="O851" s="33"/>
      <c r="Q851" s="120"/>
      <c r="R851" s="120"/>
    </row>
    <row r="852" spans="1:18" s="31" customFormat="1" x14ac:dyDescent="0.25">
      <c r="A852" s="30" t="s">
        <v>587</v>
      </c>
      <c r="B852" s="43" t="s">
        <v>3</v>
      </c>
      <c r="C852" s="44"/>
      <c r="D852" s="3">
        <v>729.1185999999999</v>
      </c>
      <c r="E852" s="131">
        <f>SUM(E854:E880)</f>
        <v>86042</v>
      </c>
      <c r="F852" s="37">
        <f>SUM(F854:F880)</f>
        <v>63843574.199999996</v>
      </c>
      <c r="G852" s="41"/>
      <c r="H852" s="37">
        <f>SUM(H854:H880)</f>
        <v>46746809.25</v>
      </c>
      <c r="I852" s="37">
        <f>SUM(I854:I880)</f>
        <v>17096764.949999999</v>
      </c>
      <c r="J852" s="50"/>
      <c r="K852" s="50"/>
      <c r="L852" s="37">
        <f>SUM(L854:L880)</f>
        <v>37226623.232017539</v>
      </c>
      <c r="M852" s="50"/>
      <c r="N852" s="115">
        <f t="shared" si="141"/>
        <v>37226623.232017539</v>
      </c>
      <c r="O852" s="33"/>
      <c r="Q852" s="120"/>
      <c r="R852" s="120"/>
    </row>
    <row r="853" spans="1:18" s="31" customFormat="1" x14ac:dyDescent="0.25">
      <c r="A853" s="35"/>
      <c r="B853" s="51" t="s">
        <v>26</v>
      </c>
      <c r="C853" s="35">
        <v>2</v>
      </c>
      <c r="D853" s="55">
        <v>0</v>
      </c>
      <c r="E853" s="134"/>
      <c r="F853" s="50"/>
      <c r="G853" s="41">
        <v>25</v>
      </c>
      <c r="H853" s="50">
        <f>F874*G853/100</f>
        <v>8548382.4749999996</v>
      </c>
      <c r="I853" s="50">
        <f t="shared" si="142"/>
        <v>-8548382.4749999996</v>
      </c>
      <c r="J853" s="50"/>
      <c r="K853" s="50"/>
      <c r="L853" s="50"/>
      <c r="M853" s="50">
        <f>($L$7*$L$8*E851/$L$10)+($L$7*$L$9*D851/$L$11)</f>
        <v>48105326.284699939</v>
      </c>
      <c r="N853" s="117">
        <f t="shared" si="141"/>
        <v>48105326.284699939</v>
      </c>
      <c r="O853" s="33"/>
      <c r="Q853" s="120"/>
      <c r="R853" s="120"/>
    </row>
    <row r="854" spans="1:18" s="31" customFormat="1" x14ac:dyDescent="0.25">
      <c r="A854" s="35"/>
      <c r="B854" s="51" t="s">
        <v>588</v>
      </c>
      <c r="C854" s="35">
        <v>4</v>
      </c>
      <c r="D854" s="55">
        <v>6.8285999999999998</v>
      </c>
      <c r="E854" s="128">
        <v>1813</v>
      </c>
      <c r="F854" s="206">
        <v>848024.5</v>
      </c>
      <c r="G854" s="41">
        <v>100</v>
      </c>
      <c r="H854" s="50">
        <f>F854*G854/100</f>
        <v>848024.5</v>
      </c>
      <c r="I854" s="50">
        <f t="shared" si="142"/>
        <v>0</v>
      </c>
      <c r="J854" s="50">
        <f t="shared" ref="J854:J880" si="143">F854/E854</f>
        <v>467.74655267512412</v>
      </c>
      <c r="K854" s="50">
        <f t="shared" ref="K854:K880" si="144">$J$11*$J$19-J854</f>
        <v>641.98504194169141</v>
      </c>
      <c r="L854" s="50">
        <f t="shared" ref="L854:L880" si="145">IF(K854&gt;0,$J$7*$J$8*(K854/$K$19),0)+$J$7*$J$9*(E854/$E$19)+$J$7*$J$10*(D854/$D$19)</f>
        <v>1052196.0560251069</v>
      </c>
      <c r="M854" s="50"/>
      <c r="N854" s="117">
        <f t="shared" si="141"/>
        <v>1052196.0560251069</v>
      </c>
      <c r="O854" s="33"/>
      <c r="Q854" s="120"/>
      <c r="R854" s="120"/>
    </row>
    <row r="855" spans="1:18" s="31" customFormat="1" x14ac:dyDescent="0.25">
      <c r="A855" s="35"/>
      <c r="B855" s="51" t="s">
        <v>589</v>
      </c>
      <c r="C855" s="35">
        <v>4</v>
      </c>
      <c r="D855" s="55">
        <v>62.403199999999998</v>
      </c>
      <c r="E855" s="128">
        <v>2334</v>
      </c>
      <c r="F855" s="206">
        <v>811084.3</v>
      </c>
      <c r="G855" s="41">
        <v>100</v>
      </c>
      <c r="H855" s="50">
        <f t="shared" ref="H855:H880" si="146">F855*G855/100</f>
        <v>811084.3</v>
      </c>
      <c r="I855" s="50">
        <f t="shared" si="142"/>
        <v>0</v>
      </c>
      <c r="J855" s="50">
        <f t="shared" si="143"/>
        <v>347.50826906598115</v>
      </c>
      <c r="K855" s="50">
        <f t="shared" si="144"/>
        <v>762.22332555083437</v>
      </c>
      <c r="L855" s="50">
        <f t="shared" si="145"/>
        <v>1498234.2791996258</v>
      </c>
      <c r="M855" s="50"/>
      <c r="N855" s="117">
        <f t="shared" si="141"/>
        <v>1498234.2791996258</v>
      </c>
      <c r="O855" s="33"/>
      <c r="Q855" s="120"/>
      <c r="R855" s="120"/>
    </row>
    <row r="856" spans="1:18" s="31" customFormat="1" x14ac:dyDescent="0.25">
      <c r="A856" s="35"/>
      <c r="B856" s="51" t="s">
        <v>590</v>
      </c>
      <c r="C856" s="35">
        <v>4</v>
      </c>
      <c r="D856" s="55">
        <v>7.9661999999999997</v>
      </c>
      <c r="E856" s="128">
        <v>978</v>
      </c>
      <c r="F856" s="206">
        <v>105429.9</v>
      </c>
      <c r="G856" s="41">
        <v>100</v>
      </c>
      <c r="H856" s="50">
        <f t="shared" si="146"/>
        <v>105429.9</v>
      </c>
      <c r="I856" s="50">
        <f t="shared" si="142"/>
        <v>0</v>
      </c>
      <c r="J856" s="50">
        <f t="shared" si="143"/>
        <v>107.80153374233129</v>
      </c>
      <c r="K856" s="50">
        <f t="shared" si="144"/>
        <v>1001.9300608744843</v>
      </c>
      <c r="L856" s="50">
        <f t="shared" si="145"/>
        <v>1356583.3172945189</v>
      </c>
      <c r="M856" s="50"/>
      <c r="N856" s="117">
        <f t="shared" si="141"/>
        <v>1356583.3172945189</v>
      </c>
      <c r="O856" s="33"/>
      <c r="Q856" s="120"/>
      <c r="R856" s="120"/>
    </row>
    <row r="857" spans="1:18" s="31" customFormat="1" x14ac:dyDescent="0.25">
      <c r="A857" s="35"/>
      <c r="B857" s="51" t="s">
        <v>591</v>
      </c>
      <c r="C857" s="35">
        <v>4</v>
      </c>
      <c r="D857" s="55">
        <v>47.315699999999993</v>
      </c>
      <c r="E857" s="128">
        <v>2260</v>
      </c>
      <c r="F857" s="206">
        <v>691797.5</v>
      </c>
      <c r="G857" s="41">
        <v>100</v>
      </c>
      <c r="H857" s="50">
        <f t="shared" si="146"/>
        <v>691797.5</v>
      </c>
      <c r="I857" s="50">
        <f t="shared" si="142"/>
        <v>0</v>
      </c>
      <c r="J857" s="50">
        <f t="shared" si="143"/>
        <v>306.10508849557522</v>
      </c>
      <c r="K857" s="50">
        <f t="shared" si="144"/>
        <v>803.62650612124025</v>
      </c>
      <c r="L857" s="50">
        <f t="shared" si="145"/>
        <v>1474273.7989375941</v>
      </c>
      <c r="M857" s="50"/>
      <c r="N857" s="117">
        <f t="shared" si="141"/>
        <v>1474273.7989375941</v>
      </c>
      <c r="O857" s="33"/>
      <c r="Q857" s="120"/>
      <c r="R857" s="120"/>
    </row>
    <row r="858" spans="1:18" s="31" customFormat="1" x14ac:dyDescent="0.25">
      <c r="A858" s="35"/>
      <c r="B858" s="51" t="s">
        <v>837</v>
      </c>
      <c r="C858" s="35">
        <v>4</v>
      </c>
      <c r="D858" s="55">
        <v>29.9498</v>
      </c>
      <c r="E858" s="128">
        <v>6435</v>
      </c>
      <c r="F858" s="206">
        <v>6279902.2999999998</v>
      </c>
      <c r="G858" s="41">
        <v>100</v>
      </c>
      <c r="H858" s="50">
        <f t="shared" si="146"/>
        <v>6279902.2999999998</v>
      </c>
      <c r="I858" s="50">
        <f t="shared" si="142"/>
        <v>0</v>
      </c>
      <c r="J858" s="50">
        <f t="shared" si="143"/>
        <v>975.89779331779334</v>
      </c>
      <c r="K858" s="50">
        <f t="shared" si="144"/>
        <v>133.83380129902218</v>
      </c>
      <c r="L858" s="50">
        <f t="shared" si="145"/>
        <v>1234178.2617040593</v>
      </c>
      <c r="M858" s="50"/>
      <c r="N858" s="117">
        <f t="shared" si="141"/>
        <v>1234178.2617040593</v>
      </c>
      <c r="O858" s="33"/>
      <c r="Q858" s="120"/>
      <c r="R858" s="120"/>
    </row>
    <row r="859" spans="1:18" s="31" customFormat="1" x14ac:dyDescent="0.25">
      <c r="A859" s="35"/>
      <c r="B859" s="51" t="s">
        <v>592</v>
      </c>
      <c r="C859" s="35">
        <v>4</v>
      </c>
      <c r="D859" s="55">
        <v>18.782299999999999</v>
      </c>
      <c r="E859" s="128">
        <v>1041</v>
      </c>
      <c r="F859" s="206">
        <v>351981.7</v>
      </c>
      <c r="G859" s="41">
        <v>100</v>
      </c>
      <c r="H859" s="50">
        <f t="shared" si="146"/>
        <v>351981.7</v>
      </c>
      <c r="I859" s="50">
        <f t="shared" si="142"/>
        <v>0</v>
      </c>
      <c r="J859" s="50">
        <f t="shared" si="143"/>
        <v>338.11882804995196</v>
      </c>
      <c r="K859" s="50">
        <f t="shared" si="144"/>
        <v>771.61276656686357</v>
      </c>
      <c r="L859" s="50">
        <f t="shared" si="145"/>
        <v>1139145.7565344456</v>
      </c>
      <c r="M859" s="50"/>
      <c r="N859" s="117">
        <f t="shared" si="141"/>
        <v>1139145.7565344456</v>
      </c>
      <c r="O859" s="33"/>
      <c r="Q859" s="120"/>
      <c r="R859" s="120"/>
    </row>
    <row r="860" spans="1:18" s="31" customFormat="1" x14ac:dyDescent="0.25">
      <c r="A860" s="35"/>
      <c r="B860" s="51" t="s">
        <v>593</v>
      </c>
      <c r="C860" s="35">
        <v>4</v>
      </c>
      <c r="D860" s="55">
        <v>19.1768</v>
      </c>
      <c r="E860" s="128">
        <v>2783</v>
      </c>
      <c r="F860" s="206">
        <v>471211.7</v>
      </c>
      <c r="G860" s="41">
        <v>100</v>
      </c>
      <c r="H860" s="50">
        <f t="shared" si="146"/>
        <v>471211.7</v>
      </c>
      <c r="I860" s="50">
        <f t="shared" si="142"/>
        <v>0</v>
      </c>
      <c r="J860" s="50">
        <f t="shared" si="143"/>
        <v>169.31789435860583</v>
      </c>
      <c r="K860" s="50">
        <f t="shared" si="144"/>
        <v>940.4137002582097</v>
      </c>
      <c r="L860" s="50">
        <f t="shared" si="145"/>
        <v>1597698.1104780033</v>
      </c>
      <c r="M860" s="50"/>
      <c r="N860" s="117">
        <f t="shared" si="141"/>
        <v>1597698.1104780033</v>
      </c>
      <c r="O860" s="33"/>
      <c r="Q860" s="120"/>
      <c r="R860" s="120"/>
    </row>
    <row r="861" spans="1:18" s="31" customFormat="1" x14ac:dyDescent="0.25">
      <c r="A861" s="35"/>
      <c r="B861" s="51" t="s">
        <v>594</v>
      </c>
      <c r="C861" s="35">
        <v>4</v>
      </c>
      <c r="D861" s="55">
        <v>12.482899999999999</v>
      </c>
      <c r="E861" s="128">
        <v>1234</v>
      </c>
      <c r="F861" s="206">
        <v>260771.7</v>
      </c>
      <c r="G861" s="41">
        <v>100</v>
      </c>
      <c r="H861" s="50">
        <f t="shared" si="146"/>
        <v>260771.7</v>
      </c>
      <c r="I861" s="50">
        <f t="shared" si="142"/>
        <v>0</v>
      </c>
      <c r="J861" s="50">
        <f t="shared" si="143"/>
        <v>211.32228525121556</v>
      </c>
      <c r="K861" s="50">
        <f t="shared" si="144"/>
        <v>898.40930936559994</v>
      </c>
      <c r="L861" s="50">
        <f t="shared" si="145"/>
        <v>1291202.9422462692</v>
      </c>
      <c r="M861" s="50"/>
      <c r="N861" s="117">
        <f t="shared" si="141"/>
        <v>1291202.9422462692</v>
      </c>
      <c r="O861" s="33"/>
      <c r="Q861" s="120"/>
      <c r="R861" s="120"/>
    </row>
    <row r="862" spans="1:18" s="31" customFormat="1" x14ac:dyDescent="0.25">
      <c r="A862" s="35"/>
      <c r="B862" s="51" t="s">
        <v>595</v>
      </c>
      <c r="C862" s="35">
        <v>4</v>
      </c>
      <c r="D862" s="55">
        <v>7.8385999999999996</v>
      </c>
      <c r="E862" s="128">
        <v>708</v>
      </c>
      <c r="F862" s="206">
        <v>333494.5</v>
      </c>
      <c r="G862" s="41">
        <v>100</v>
      </c>
      <c r="H862" s="50">
        <f t="shared" si="146"/>
        <v>333494.5</v>
      </c>
      <c r="I862" s="50">
        <f t="shared" si="142"/>
        <v>0</v>
      </c>
      <c r="J862" s="50">
        <f t="shared" si="143"/>
        <v>471.0374293785311</v>
      </c>
      <c r="K862" s="50">
        <f t="shared" si="144"/>
        <v>638.69416523828443</v>
      </c>
      <c r="L862" s="50">
        <f t="shared" si="145"/>
        <v>888601.69379776262</v>
      </c>
      <c r="M862" s="50"/>
      <c r="N862" s="117">
        <f t="shared" si="141"/>
        <v>888601.69379776262</v>
      </c>
      <c r="O862" s="33"/>
      <c r="Q862" s="120"/>
      <c r="R862" s="120"/>
    </row>
    <row r="863" spans="1:18" s="31" customFormat="1" x14ac:dyDescent="0.25">
      <c r="A863" s="35"/>
      <c r="B863" s="51" t="s">
        <v>596</v>
      </c>
      <c r="C863" s="35">
        <v>4</v>
      </c>
      <c r="D863" s="55">
        <v>92.682900000000004</v>
      </c>
      <c r="E863" s="128">
        <v>6277</v>
      </c>
      <c r="F863" s="206">
        <v>3026804.1</v>
      </c>
      <c r="G863" s="41">
        <v>100</v>
      </c>
      <c r="H863" s="50">
        <f t="shared" si="146"/>
        <v>3026804.1</v>
      </c>
      <c r="I863" s="50">
        <f t="shared" si="142"/>
        <v>0</v>
      </c>
      <c r="J863" s="50">
        <f t="shared" si="143"/>
        <v>482.20552811852798</v>
      </c>
      <c r="K863" s="50">
        <f t="shared" si="144"/>
        <v>627.52606649828749</v>
      </c>
      <c r="L863" s="50">
        <f t="shared" si="145"/>
        <v>2048257.1974871201</v>
      </c>
      <c r="M863" s="50"/>
      <c r="N863" s="117">
        <f t="shared" si="141"/>
        <v>2048257.1974871201</v>
      </c>
      <c r="O863" s="33"/>
      <c r="Q863" s="120"/>
      <c r="R863" s="120"/>
    </row>
    <row r="864" spans="1:18" s="31" customFormat="1" x14ac:dyDescent="0.25">
      <c r="A864" s="35"/>
      <c r="B864" s="51" t="s">
        <v>597</v>
      </c>
      <c r="C864" s="35">
        <v>4</v>
      </c>
      <c r="D864" s="55">
        <v>22.4682</v>
      </c>
      <c r="E864" s="128">
        <v>2941</v>
      </c>
      <c r="F864" s="206">
        <v>210496.7</v>
      </c>
      <c r="G864" s="41">
        <v>100</v>
      </c>
      <c r="H864" s="50">
        <f t="shared" si="146"/>
        <v>210496.7</v>
      </c>
      <c r="I864" s="50">
        <f t="shared" si="142"/>
        <v>0</v>
      </c>
      <c r="J864" s="50">
        <f t="shared" si="143"/>
        <v>71.57317239034343</v>
      </c>
      <c r="K864" s="50">
        <f t="shared" si="144"/>
        <v>1038.1584222264721</v>
      </c>
      <c r="L864" s="50">
        <f t="shared" si="145"/>
        <v>1749605.6800746606</v>
      </c>
      <c r="M864" s="50"/>
      <c r="N864" s="117">
        <f t="shared" si="141"/>
        <v>1749605.6800746606</v>
      </c>
      <c r="O864" s="33"/>
      <c r="Q864" s="120"/>
      <c r="R864" s="120"/>
    </row>
    <row r="865" spans="1:18" s="31" customFormat="1" x14ac:dyDescent="0.25">
      <c r="A865" s="35"/>
      <c r="B865" s="51" t="s">
        <v>598</v>
      </c>
      <c r="C865" s="35">
        <v>4</v>
      </c>
      <c r="D865" s="55">
        <v>20.2746</v>
      </c>
      <c r="E865" s="128">
        <v>2324</v>
      </c>
      <c r="F865" s="206">
        <v>550573.6</v>
      </c>
      <c r="G865" s="41">
        <v>100</v>
      </c>
      <c r="H865" s="50">
        <f t="shared" si="146"/>
        <v>550573.6</v>
      </c>
      <c r="I865" s="50">
        <f t="shared" si="142"/>
        <v>0</v>
      </c>
      <c r="J865" s="50">
        <f t="shared" si="143"/>
        <v>236.9077452667814</v>
      </c>
      <c r="K865" s="50">
        <f t="shared" si="144"/>
        <v>872.82384935003415</v>
      </c>
      <c r="L865" s="50">
        <f t="shared" si="145"/>
        <v>1454592.4669424165</v>
      </c>
      <c r="M865" s="50"/>
      <c r="N865" s="117">
        <f t="shared" si="141"/>
        <v>1454592.4669424165</v>
      </c>
      <c r="O865" s="33"/>
      <c r="Q865" s="120"/>
      <c r="R865" s="120"/>
    </row>
    <row r="866" spans="1:18" s="31" customFormat="1" x14ac:dyDescent="0.25">
      <c r="A866" s="35"/>
      <c r="B866" s="51" t="s">
        <v>599</v>
      </c>
      <c r="C866" s="35">
        <v>4</v>
      </c>
      <c r="D866" s="55">
        <v>10.432699999999999</v>
      </c>
      <c r="E866" s="128">
        <v>1331</v>
      </c>
      <c r="F866" s="206">
        <v>1032453.1</v>
      </c>
      <c r="G866" s="41">
        <v>100</v>
      </c>
      <c r="H866" s="50">
        <f t="shared" si="146"/>
        <v>1032453.1</v>
      </c>
      <c r="I866" s="50">
        <f t="shared" si="142"/>
        <v>0</v>
      </c>
      <c r="J866" s="50">
        <f t="shared" si="143"/>
        <v>775.69729526671676</v>
      </c>
      <c r="K866" s="50">
        <f t="shared" si="144"/>
        <v>334.03429935009876</v>
      </c>
      <c r="L866" s="50">
        <f t="shared" si="145"/>
        <v>633095.46702448989</v>
      </c>
      <c r="M866" s="50"/>
      <c r="N866" s="117">
        <f t="shared" si="141"/>
        <v>633095.46702448989</v>
      </c>
      <c r="O866" s="33"/>
      <c r="Q866" s="120"/>
      <c r="R866" s="120"/>
    </row>
    <row r="867" spans="1:18" s="31" customFormat="1" x14ac:dyDescent="0.25">
      <c r="A867" s="35"/>
      <c r="B867" s="51" t="s">
        <v>390</v>
      </c>
      <c r="C867" s="35">
        <v>4</v>
      </c>
      <c r="D867" s="55">
        <v>14.2333</v>
      </c>
      <c r="E867" s="128">
        <v>803</v>
      </c>
      <c r="F867" s="206">
        <v>622036.69999999995</v>
      </c>
      <c r="G867" s="41">
        <v>100</v>
      </c>
      <c r="H867" s="50">
        <f t="shared" si="146"/>
        <v>622036.69999999995</v>
      </c>
      <c r="I867" s="50">
        <f t="shared" si="142"/>
        <v>0</v>
      </c>
      <c r="J867" s="50">
        <f t="shared" si="143"/>
        <v>774.64097135740963</v>
      </c>
      <c r="K867" s="50">
        <f t="shared" si="144"/>
        <v>335.0906232594059</v>
      </c>
      <c r="L867" s="50">
        <f t="shared" si="145"/>
        <v>571589.2401024953</v>
      </c>
      <c r="M867" s="50"/>
      <c r="N867" s="117">
        <f t="shared" si="141"/>
        <v>571589.2401024953</v>
      </c>
      <c r="O867" s="33"/>
      <c r="Q867" s="120"/>
      <c r="R867" s="120"/>
    </row>
    <row r="868" spans="1:18" s="31" customFormat="1" x14ac:dyDescent="0.25">
      <c r="A868" s="35"/>
      <c r="B868" s="51" t="s">
        <v>600</v>
      </c>
      <c r="C868" s="35">
        <v>4</v>
      </c>
      <c r="D868" s="55">
        <v>18.4329</v>
      </c>
      <c r="E868" s="128">
        <v>3037</v>
      </c>
      <c r="F868" s="206">
        <v>1860322.2</v>
      </c>
      <c r="G868" s="41">
        <v>100</v>
      </c>
      <c r="H868" s="50">
        <f t="shared" si="146"/>
        <v>1860322.2</v>
      </c>
      <c r="I868" s="50">
        <f t="shared" si="142"/>
        <v>0</v>
      </c>
      <c r="J868" s="50">
        <f t="shared" si="143"/>
        <v>612.55258478761937</v>
      </c>
      <c r="K868" s="50">
        <f t="shared" si="144"/>
        <v>497.17900982919616</v>
      </c>
      <c r="L868" s="50">
        <f t="shared" si="145"/>
        <v>1110760.8027065103</v>
      </c>
      <c r="M868" s="50"/>
      <c r="N868" s="117">
        <f t="shared" si="141"/>
        <v>1110760.8027065103</v>
      </c>
      <c r="O868" s="33"/>
      <c r="Q868" s="120"/>
      <c r="R868" s="120"/>
    </row>
    <row r="869" spans="1:18" s="31" customFormat="1" x14ac:dyDescent="0.25">
      <c r="A869" s="35"/>
      <c r="B869" s="51" t="s">
        <v>140</v>
      </c>
      <c r="C869" s="35">
        <v>4</v>
      </c>
      <c r="D869" s="55">
        <v>42.294499999999999</v>
      </c>
      <c r="E869" s="128">
        <v>3136</v>
      </c>
      <c r="F869" s="206">
        <v>1121756.5</v>
      </c>
      <c r="G869" s="41">
        <v>100</v>
      </c>
      <c r="H869" s="50">
        <f t="shared" si="146"/>
        <v>1121756.5</v>
      </c>
      <c r="I869" s="50">
        <f t="shared" si="142"/>
        <v>0</v>
      </c>
      <c r="J869" s="50">
        <f t="shared" si="143"/>
        <v>357.70296556122452</v>
      </c>
      <c r="K869" s="50">
        <f t="shared" si="144"/>
        <v>752.02862905559095</v>
      </c>
      <c r="L869" s="50">
        <f t="shared" si="145"/>
        <v>1522917.5963631053</v>
      </c>
      <c r="M869" s="50"/>
      <c r="N869" s="117">
        <f t="shared" si="141"/>
        <v>1522917.5963631053</v>
      </c>
      <c r="O869" s="33"/>
      <c r="Q869" s="120"/>
      <c r="R869" s="120"/>
    </row>
    <row r="870" spans="1:18" s="31" customFormat="1" x14ac:dyDescent="0.25">
      <c r="A870" s="35"/>
      <c r="B870" s="51" t="s">
        <v>532</v>
      </c>
      <c r="C870" s="35">
        <v>4</v>
      </c>
      <c r="D870" s="55">
        <v>26.699400000000001</v>
      </c>
      <c r="E870" s="128">
        <v>2428</v>
      </c>
      <c r="F870" s="206">
        <v>718784.8</v>
      </c>
      <c r="G870" s="41">
        <v>100</v>
      </c>
      <c r="H870" s="50">
        <f t="shared" si="146"/>
        <v>718784.8</v>
      </c>
      <c r="I870" s="50">
        <f t="shared" si="142"/>
        <v>0</v>
      </c>
      <c r="J870" s="50">
        <f t="shared" si="143"/>
        <v>296.03986820428338</v>
      </c>
      <c r="K870" s="50">
        <f t="shared" si="144"/>
        <v>813.69172641253215</v>
      </c>
      <c r="L870" s="50">
        <f t="shared" si="145"/>
        <v>1426709.634936234</v>
      </c>
      <c r="M870" s="50"/>
      <c r="N870" s="117">
        <f t="shared" si="141"/>
        <v>1426709.634936234</v>
      </c>
      <c r="O870" s="33"/>
      <c r="Q870" s="120"/>
      <c r="R870" s="120"/>
    </row>
    <row r="871" spans="1:18" s="31" customFormat="1" x14ac:dyDescent="0.25">
      <c r="A871" s="35"/>
      <c r="B871" s="51" t="s">
        <v>838</v>
      </c>
      <c r="C871" s="35">
        <v>4</v>
      </c>
      <c r="D871" s="55">
        <v>8.2538999999999998</v>
      </c>
      <c r="E871" s="128">
        <v>1294</v>
      </c>
      <c r="F871" s="206">
        <v>940982.1</v>
      </c>
      <c r="G871" s="41">
        <v>100</v>
      </c>
      <c r="H871" s="50">
        <f t="shared" si="146"/>
        <v>940982.1</v>
      </c>
      <c r="I871" s="50">
        <f t="shared" si="142"/>
        <v>0</v>
      </c>
      <c r="J871" s="50">
        <f t="shared" si="143"/>
        <v>727.18863987635234</v>
      </c>
      <c r="K871" s="50">
        <f t="shared" si="144"/>
        <v>382.54295474046319</v>
      </c>
      <c r="L871" s="50">
        <f t="shared" si="145"/>
        <v>675778.43795313477</v>
      </c>
      <c r="M871" s="50"/>
      <c r="N871" s="117">
        <f t="shared" si="141"/>
        <v>675778.43795313477</v>
      </c>
      <c r="O871" s="33"/>
      <c r="Q871" s="120"/>
      <c r="R871" s="120"/>
    </row>
    <row r="872" spans="1:18" s="31" customFormat="1" x14ac:dyDescent="0.25">
      <c r="A872" s="35"/>
      <c r="B872" s="51" t="s">
        <v>42</v>
      </c>
      <c r="C872" s="35">
        <v>4</v>
      </c>
      <c r="D872" s="55">
        <v>11.6883</v>
      </c>
      <c r="E872" s="128">
        <v>1637</v>
      </c>
      <c r="F872" s="206">
        <v>394278.5</v>
      </c>
      <c r="G872" s="41">
        <v>100</v>
      </c>
      <c r="H872" s="50">
        <f t="shared" si="146"/>
        <v>394278.5</v>
      </c>
      <c r="I872" s="50">
        <f t="shared" si="142"/>
        <v>0</v>
      </c>
      <c r="J872" s="50">
        <f t="shared" si="143"/>
        <v>240.85430665852169</v>
      </c>
      <c r="K872" s="50">
        <f t="shared" si="144"/>
        <v>868.87728795829389</v>
      </c>
      <c r="L872" s="50">
        <f t="shared" si="145"/>
        <v>1312960.5256491485</v>
      </c>
      <c r="M872" s="50"/>
      <c r="N872" s="117">
        <f t="shared" si="141"/>
        <v>1312960.5256491485</v>
      </c>
      <c r="O872" s="33"/>
      <c r="Q872" s="120"/>
      <c r="R872" s="120"/>
    </row>
    <row r="873" spans="1:18" s="31" customFormat="1" x14ac:dyDescent="0.25">
      <c r="A873" s="35"/>
      <c r="B873" s="51" t="s">
        <v>601</v>
      </c>
      <c r="C873" s="35">
        <v>4</v>
      </c>
      <c r="D873" s="55">
        <v>63.86</v>
      </c>
      <c r="E873" s="128">
        <v>3690</v>
      </c>
      <c r="F873" s="206">
        <v>1019436.1</v>
      </c>
      <c r="G873" s="41">
        <v>100</v>
      </c>
      <c r="H873" s="50">
        <f t="shared" si="146"/>
        <v>1019436.1</v>
      </c>
      <c r="I873" s="50">
        <f t="shared" si="142"/>
        <v>0</v>
      </c>
      <c r="J873" s="50">
        <f t="shared" si="143"/>
        <v>276.26994579945801</v>
      </c>
      <c r="K873" s="50">
        <f t="shared" si="144"/>
        <v>833.46164881735751</v>
      </c>
      <c r="L873" s="50">
        <f t="shared" si="145"/>
        <v>1789091.2149367586</v>
      </c>
      <c r="M873" s="50"/>
      <c r="N873" s="117">
        <f t="shared" si="141"/>
        <v>1789091.2149367586</v>
      </c>
      <c r="O873" s="33"/>
      <c r="Q873" s="120"/>
      <c r="R873" s="120"/>
    </row>
    <row r="874" spans="1:18" s="31" customFormat="1" x14ac:dyDescent="0.25">
      <c r="A874" s="35"/>
      <c r="B874" s="51" t="s">
        <v>901</v>
      </c>
      <c r="C874" s="35">
        <v>3</v>
      </c>
      <c r="D874" s="55">
        <v>60.826599999999999</v>
      </c>
      <c r="E874" s="128">
        <v>19731</v>
      </c>
      <c r="F874" s="206">
        <v>34193529.899999999</v>
      </c>
      <c r="G874" s="41">
        <v>50</v>
      </c>
      <c r="H874" s="50">
        <f t="shared" si="146"/>
        <v>17096764.949999999</v>
      </c>
      <c r="I874" s="50">
        <f t="shared" si="142"/>
        <v>17096764.949999999</v>
      </c>
      <c r="J874" s="50">
        <f t="shared" si="143"/>
        <v>1732.98514520298</v>
      </c>
      <c r="K874" s="50">
        <f t="shared" si="144"/>
        <v>-623.25355058616447</v>
      </c>
      <c r="L874" s="50">
        <f t="shared" si="145"/>
        <v>3174550.9512943998</v>
      </c>
      <c r="M874" s="50"/>
      <c r="N874" s="117">
        <f t="shared" si="141"/>
        <v>3174550.9512943998</v>
      </c>
      <c r="O874" s="33"/>
      <c r="Q874" s="120"/>
      <c r="R874" s="120"/>
    </row>
    <row r="875" spans="1:18" s="31" customFormat="1" x14ac:dyDescent="0.25">
      <c r="A875" s="35"/>
      <c r="B875" s="51" t="s">
        <v>839</v>
      </c>
      <c r="C875" s="35">
        <v>4</v>
      </c>
      <c r="D875" s="55">
        <v>27.288999999999998</v>
      </c>
      <c r="E875" s="128">
        <v>5870</v>
      </c>
      <c r="F875" s="206">
        <v>2314193</v>
      </c>
      <c r="G875" s="41">
        <v>100</v>
      </c>
      <c r="H875" s="50">
        <f t="shared" si="146"/>
        <v>2314193</v>
      </c>
      <c r="I875" s="50">
        <f t="shared" si="142"/>
        <v>0</v>
      </c>
      <c r="J875" s="50">
        <f t="shared" si="143"/>
        <v>394.24071550255536</v>
      </c>
      <c r="K875" s="50">
        <f t="shared" si="144"/>
        <v>715.49087911426022</v>
      </c>
      <c r="L875" s="50">
        <f t="shared" si="145"/>
        <v>1823957.5002944097</v>
      </c>
      <c r="M875" s="50"/>
      <c r="N875" s="117">
        <f t="shared" si="141"/>
        <v>1823957.5002944097</v>
      </c>
      <c r="O875" s="33"/>
      <c r="Q875" s="120"/>
      <c r="R875" s="120"/>
    </row>
    <row r="876" spans="1:18" s="31" customFormat="1" x14ac:dyDescent="0.25">
      <c r="A876" s="35"/>
      <c r="B876" s="51" t="s">
        <v>100</v>
      </c>
      <c r="C876" s="35">
        <v>4</v>
      </c>
      <c r="D876" s="55">
        <v>14.374500000000001</v>
      </c>
      <c r="E876" s="128">
        <v>1431</v>
      </c>
      <c r="F876" s="206">
        <v>360969.9</v>
      </c>
      <c r="G876" s="41">
        <v>100</v>
      </c>
      <c r="H876" s="50">
        <f t="shared" si="146"/>
        <v>360969.9</v>
      </c>
      <c r="I876" s="50">
        <f t="shared" si="142"/>
        <v>0</v>
      </c>
      <c r="J876" s="50">
        <f t="shared" si="143"/>
        <v>252.25010482180295</v>
      </c>
      <c r="K876" s="50">
        <f t="shared" si="144"/>
        <v>857.48148979501252</v>
      </c>
      <c r="L876" s="50">
        <f t="shared" si="145"/>
        <v>1279991.0764774054</v>
      </c>
      <c r="M876" s="50"/>
      <c r="N876" s="117">
        <f t="shared" si="141"/>
        <v>1279991.0764774054</v>
      </c>
      <c r="O876" s="33"/>
      <c r="Q876" s="120"/>
      <c r="R876" s="120"/>
    </row>
    <row r="877" spans="1:18" s="31" customFormat="1" x14ac:dyDescent="0.25">
      <c r="A877" s="35"/>
      <c r="B877" s="51" t="s">
        <v>602</v>
      </c>
      <c r="C877" s="35">
        <v>4</v>
      </c>
      <c r="D877" s="55">
        <v>10.2719</v>
      </c>
      <c r="E877" s="128">
        <v>1195</v>
      </c>
      <c r="F877" s="206">
        <v>390374.5</v>
      </c>
      <c r="G877" s="41">
        <v>100</v>
      </c>
      <c r="H877" s="50">
        <f t="shared" si="146"/>
        <v>390374.5</v>
      </c>
      <c r="I877" s="50">
        <f t="shared" si="142"/>
        <v>0</v>
      </c>
      <c r="J877" s="50">
        <f t="shared" si="143"/>
        <v>326.67322175732215</v>
      </c>
      <c r="K877" s="50">
        <f t="shared" si="144"/>
        <v>783.05837285949337</v>
      </c>
      <c r="L877" s="50">
        <f t="shared" si="145"/>
        <v>1140642.4282820723</v>
      </c>
      <c r="M877" s="50"/>
      <c r="N877" s="117">
        <f t="shared" si="141"/>
        <v>1140642.4282820723</v>
      </c>
      <c r="O877" s="33"/>
      <c r="Q877" s="120"/>
      <c r="R877" s="120"/>
    </row>
    <row r="878" spans="1:18" s="31" customFormat="1" x14ac:dyDescent="0.25">
      <c r="A878" s="35"/>
      <c r="B878" s="51" t="s">
        <v>603</v>
      </c>
      <c r="C878" s="35">
        <v>4</v>
      </c>
      <c r="D878" s="55">
        <v>15.514700000000001</v>
      </c>
      <c r="E878" s="128">
        <v>1501</v>
      </c>
      <c r="F878" s="206">
        <v>359653.4</v>
      </c>
      <c r="G878" s="41">
        <v>100</v>
      </c>
      <c r="H878" s="50">
        <f t="shared" si="146"/>
        <v>359653.4</v>
      </c>
      <c r="I878" s="50">
        <f t="shared" si="142"/>
        <v>0</v>
      </c>
      <c r="J878" s="50">
        <f t="shared" si="143"/>
        <v>239.60919387075285</v>
      </c>
      <c r="K878" s="50">
        <f t="shared" si="144"/>
        <v>870.12240074606268</v>
      </c>
      <c r="L878" s="50">
        <f t="shared" si="145"/>
        <v>1309908.9355326819</v>
      </c>
      <c r="M878" s="50"/>
      <c r="N878" s="117">
        <f t="shared" si="141"/>
        <v>1309908.9355326819</v>
      </c>
      <c r="O878" s="33"/>
      <c r="Q878" s="120"/>
      <c r="R878" s="120"/>
    </row>
    <row r="879" spans="1:18" s="31" customFormat="1" x14ac:dyDescent="0.25">
      <c r="A879" s="35"/>
      <c r="B879" s="51" t="s">
        <v>604</v>
      </c>
      <c r="C879" s="35">
        <v>4</v>
      </c>
      <c r="D879" s="55">
        <v>32.592500000000001</v>
      </c>
      <c r="E879" s="128">
        <v>4908</v>
      </c>
      <c r="F879" s="206">
        <v>3110308.2</v>
      </c>
      <c r="G879" s="41">
        <v>100</v>
      </c>
      <c r="H879" s="50">
        <f t="shared" si="146"/>
        <v>3110308.2</v>
      </c>
      <c r="I879" s="50">
        <f t="shared" si="142"/>
        <v>0</v>
      </c>
      <c r="J879" s="50">
        <f t="shared" si="143"/>
        <v>633.72212713936437</v>
      </c>
      <c r="K879" s="50">
        <f t="shared" si="144"/>
        <v>476.00946747745115</v>
      </c>
      <c r="L879" s="50">
        <f t="shared" si="145"/>
        <v>1421200.036629847</v>
      </c>
      <c r="M879" s="50"/>
      <c r="N879" s="117">
        <f t="shared" si="141"/>
        <v>1421200.036629847</v>
      </c>
      <c r="O879" s="33"/>
      <c r="Q879" s="120"/>
      <c r="R879" s="120"/>
    </row>
    <row r="880" spans="1:18" s="31" customFormat="1" x14ac:dyDescent="0.25">
      <c r="A880" s="35"/>
      <c r="B880" s="51" t="s">
        <v>605</v>
      </c>
      <c r="C880" s="35">
        <v>4</v>
      </c>
      <c r="D880" s="55">
        <v>24.1846</v>
      </c>
      <c r="E880" s="128">
        <v>2922</v>
      </c>
      <c r="F880" s="206">
        <v>1462922.8</v>
      </c>
      <c r="G880" s="41">
        <v>100</v>
      </c>
      <c r="H880" s="50">
        <f t="shared" si="146"/>
        <v>1462922.8</v>
      </c>
      <c r="I880" s="50">
        <f t="shared" si="142"/>
        <v>0</v>
      </c>
      <c r="J880" s="50">
        <f t="shared" si="143"/>
        <v>500.6580424366872</v>
      </c>
      <c r="K880" s="50">
        <f t="shared" si="144"/>
        <v>609.07355218012833</v>
      </c>
      <c r="L880" s="50">
        <f t="shared" si="145"/>
        <v>1248899.8231132629</v>
      </c>
      <c r="M880" s="50"/>
      <c r="N880" s="117">
        <f t="shared" si="141"/>
        <v>1248899.8231132629</v>
      </c>
      <c r="O880" s="33"/>
      <c r="Q880" s="120"/>
      <c r="R880" s="120"/>
    </row>
    <row r="881" spans="1:18" s="31" customFormat="1" x14ac:dyDescent="0.25">
      <c r="A881" s="35"/>
      <c r="B881" s="4"/>
      <c r="C881" s="4"/>
      <c r="D881" s="55">
        <v>0</v>
      </c>
      <c r="E881" s="130"/>
      <c r="F881" s="32"/>
      <c r="G881" s="41"/>
      <c r="H881" s="42"/>
      <c r="I881" s="50"/>
      <c r="J881" s="50"/>
      <c r="K881" s="50"/>
      <c r="L881" s="50"/>
      <c r="M881" s="50"/>
      <c r="N881" s="117"/>
      <c r="O881" s="33"/>
      <c r="Q881" s="120"/>
      <c r="R881" s="120"/>
    </row>
    <row r="882" spans="1:18" s="31" customFormat="1" x14ac:dyDescent="0.25">
      <c r="A882" s="30" t="s">
        <v>606</v>
      </c>
      <c r="B882" s="43" t="s">
        <v>2</v>
      </c>
      <c r="C882" s="44"/>
      <c r="D882" s="3">
        <v>598.36670000000004</v>
      </c>
      <c r="E882" s="131">
        <f>E883</f>
        <v>36792</v>
      </c>
      <c r="F882" s="37"/>
      <c r="G882" s="41"/>
      <c r="H882" s="37">
        <f>H884</f>
        <v>3411583.625</v>
      </c>
      <c r="I882" s="37">
        <f>I884</f>
        <v>-3411583.625</v>
      </c>
      <c r="J882" s="50"/>
      <c r="K882" s="50"/>
      <c r="L882" s="50"/>
      <c r="M882" s="46">
        <f>M884</f>
        <v>26400444.775078908</v>
      </c>
      <c r="N882" s="115">
        <f t="shared" si="141"/>
        <v>26400444.775078908</v>
      </c>
      <c r="O882" s="33"/>
      <c r="Q882" s="120"/>
      <c r="R882" s="120"/>
    </row>
    <row r="883" spans="1:18" s="31" customFormat="1" x14ac:dyDescent="0.25">
      <c r="A883" s="30" t="s">
        <v>606</v>
      </c>
      <c r="B883" s="43" t="s">
        <v>3</v>
      </c>
      <c r="C883" s="44"/>
      <c r="D883" s="3">
        <v>598.36670000000004</v>
      </c>
      <c r="E883" s="131">
        <f>SUM(E885:E907)</f>
        <v>36792</v>
      </c>
      <c r="F883" s="37">
        <f>SUM(F885:F907)</f>
        <v>24453108.499999996</v>
      </c>
      <c r="G883" s="41"/>
      <c r="H883" s="37">
        <f>SUM(H885:H907)</f>
        <v>17629941.249999996</v>
      </c>
      <c r="I883" s="37">
        <f>SUM(I885:I907)</f>
        <v>6823167.25</v>
      </c>
      <c r="J883" s="50"/>
      <c r="K883" s="50"/>
      <c r="L883" s="37">
        <f>SUM(L885:L907)</f>
        <v>27499494.460159022</v>
      </c>
      <c r="M883" s="50"/>
      <c r="N883" s="115">
        <f t="shared" si="141"/>
        <v>27499494.460159022</v>
      </c>
      <c r="O883" s="33"/>
      <c r="Q883" s="120"/>
      <c r="R883" s="120"/>
    </row>
    <row r="884" spans="1:18" s="31" customFormat="1" x14ac:dyDescent="0.25">
      <c r="A884" s="35"/>
      <c r="B884" s="51" t="s">
        <v>26</v>
      </c>
      <c r="C884" s="35">
        <v>2</v>
      </c>
      <c r="D884" s="55">
        <v>0</v>
      </c>
      <c r="E884" s="134"/>
      <c r="F884" s="50"/>
      <c r="G884" s="41">
        <v>25</v>
      </c>
      <c r="H884" s="50">
        <f>F906*G884/100</f>
        <v>3411583.625</v>
      </c>
      <c r="I884" s="50">
        <f t="shared" si="142"/>
        <v>-3411583.625</v>
      </c>
      <c r="J884" s="50"/>
      <c r="K884" s="50"/>
      <c r="L884" s="50"/>
      <c r="M884" s="50">
        <f>($L$7*$L$8*E882/$L$10)+($L$7*$L$9*D882/$L$11)</f>
        <v>26400444.775078908</v>
      </c>
      <c r="N884" s="117">
        <f t="shared" si="141"/>
        <v>26400444.775078908</v>
      </c>
      <c r="O884" s="33"/>
      <c r="Q884" s="120"/>
      <c r="R884" s="120"/>
    </row>
    <row r="885" spans="1:18" s="31" customFormat="1" x14ac:dyDescent="0.25">
      <c r="A885" s="35"/>
      <c r="B885" s="51" t="s">
        <v>607</v>
      </c>
      <c r="C885" s="35">
        <v>4</v>
      </c>
      <c r="D885" s="55">
        <v>26.591699999999999</v>
      </c>
      <c r="E885" s="128">
        <v>1238</v>
      </c>
      <c r="F885" s="207">
        <v>662313.4</v>
      </c>
      <c r="G885" s="41">
        <v>100</v>
      </c>
      <c r="H885" s="50">
        <f>F885*G885/100</f>
        <v>662313.4</v>
      </c>
      <c r="I885" s="50">
        <f t="shared" si="142"/>
        <v>0</v>
      </c>
      <c r="J885" s="50">
        <f t="shared" ref="J885:J907" si="147">F885/E885</f>
        <v>534.98659127625206</v>
      </c>
      <c r="K885" s="50">
        <f t="shared" ref="K885:K907" si="148">$J$11*$J$19-J885</f>
        <v>574.74500334056347</v>
      </c>
      <c r="L885" s="50">
        <f t="shared" ref="L885:L907" si="149">IF(K885&gt;0,$J$7*$J$8*(K885/$K$19),0)+$J$7*$J$9*(E885/$E$19)+$J$7*$J$10*(D885/$D$19)</f>
        <v>968641.28380809468</v>
      </c>
      <c r="M885" s="50"/>
      <c r="N885" s="117">
        <f t="shared" si="141"/>
        <v>968641.28380809468</v>
      </c>
      <c r="O885" s="33"/>
      <c r="Q885" s="120"/>
      <c r="R885" s="120"/>
    </row>
    <row r="886" spans="1:18" s="31" customFormat="1" x14ac:dyDescent="0.25">
      <c r="A886" s="35"/>
      <c r="B886" s="51" t="s">
        <v>608</v>
      </c>
      <c r="C886" s="35">
        <v>4</v>
      </c>
      <c r="D886" s="55">
        <v>21.4466</v>
      </c>
      <c r="E886" s="128">
        <v>1210</v>
      </c>
      <c r="F886" s="207">
        <v>273232.7</v>
      </c>
      <c r="G886" s="41">
        <v>100</v>
      </c>
      <c r="H886" s="50">
        <f t="shared" ref="H886:H907" si="150">F886*G886/100</f>
        <v>273232.7</v>
      </c>
      <c r="I886" s="50">
        <f t="shared" si="142"/>
        <v>0</v>
      </c>
      <c r="J886" s="50">
        <f t="shared" si="147"/>
        <v>225.81214876033059</v>
      </c>
      <c r="K886" s="50">
        <f t="shared" si="148"/>
        <v>883.91944585648491</v>
      </c>
      <c r="L886" s="50">
        <f t="shared" si="149"/>
        <v>1307254.8354424047</v>
      </c>
      <c r="M886" s="50"/>
      <c r="N886" s="117">
        <f t="shared" si="141"/>
        <v>1307254.8354424047</v>
      </c>
      <c r="O886" s="33"/>
      <c r="Q886" s="120"/>
      <c r="R886" s="120"/>
    </row>
    <row r="887" spans="1:18" s="31" customFormat="1" x14ac:dyDescent="0.25">
      <c r="A887" s="35"/>
      <c r="B887" s="51" t="s">
        <v>840</v>
      </c>
      <c r="C887" s="35">
        <v>4</v>
      </c>
      <c r="D887" s="55">
        <v>20.6798</v>
      </c>
      <c r="E887" s="128">
        <v>1397</v>
      </c>
      <c r="F887" s="207">
        <v>931710.2</v>
      </c>
      <c r="G887" s="41">
        <v>100</v>
      </c>
      <c r="H887" s="50">
        <f t="shared" si="150"/>
        <v>931710.2</v>
      </c>
      <c r="I887" s="50">
        <f t="shared" si="142"/>
        <v>0</v>
      </c>
      <c r="J887" s="50">
        <f t="shared" si="147"/>
        <v>666.93643521832496</v>
      </c>
      <c r="K887" s="50">
        <f t="shared" si="148"/>
        <v>442.79515939849057</v>
      </c>
      <c r="L887" s="50">
        <f t="shared" si="149"/>
        <v>812772.23517756443</v>
      </c>
      <c r="M887" s="50"/>
      <c r="N887" s="117">
        <f t="shared" si="141"/>
        <v>812772.23517756443</v>
      </c>
      <c r="O887" s="33"/>
      <c r="Q887" s="120"/>
      <c r="R887" s="120"/>
    </row>
    <row r="888" spans="1:18" s="31" customFormat="1" x14ac:dyDescent="0.25">
      <c r="A888" s="35"/>
      <c r="B888" s="51" t="s">
        <v>841</v>
      </c>
      <c r="C888" s="35">
        <v>4</v>
      </c>
      <c r="D888" s="55">
        <v>48.986699999999999</v>
      </c>
      <c r="E888" s="128">
        <v>2420</v>
      </c>
      <c r="F888" s="207">
        <v>434124</v>
      </c>
      <c r="G888" s="41">
        <v>100</v>
      </c>
      <c r="H888" s="50">
        <f t="shared" si="150"/>
        <v>434124</v>
      </c>
      <c r="I888" s="50">
        <f t="shared" si="142"/>
        <v>0</v>
      </c>
      <c r="J888" s="50">
        <f t="shared" si="147"/>
        <v>179.39008264462811</v>
      </c>
      <c r="K888" s="50">
        <f t="shared" si="148"/>
        <v>930.34151197218739</v>
      </c>
      <c r="L888" s="50">
        <f t="shared" si="149"/>
        <v>1653940.2082984494</v>
      </c>
      <c r="M888" s="50"/>
      <c r="N888" s="117">
        <f t="shared" si="141"/>
        <v>1653940.2082984494</v>
      </c>
      <c r="O888" s="33"/>
      <c r="Q888" s="120"/>
      <c r="R888" s="120"/>
    </row>
    <row r="889" spans="1:18" s="31" customFormat="1" x14ac:dyDescent="0.25">
      <c r="A889" s="35"/>
      <c r="B889" s="51" t="s">
        <v>609</v>
      </c>
      <c r="C889" s="35">
        <v>4</v>
      </c>
      <c r="D889" s="55">
        <v>62.897199999999998</v>
      </c>
      <c r="E889" s="128">
        <v>3147</v>
      </c>
      <c r="F889" s="207">
        <v>1571348.8</v>
      </c>
      <c r="G889" s="41">
        <v>100</v>
      </c>
      <c r="H889" s="50">
        <f t="shared" si="150"/>
        <v>1571348.8</v>
      </c>
      <c r="I889" s="50">
        <f t="shared" si="142"/>
        <v>0</v>
      </c>
      <c r="J889" s="50">
        <f t="shared" si="147"/>
        <v>499.31642834445506</v>
      </c>
      <c r="K889" s="50">
        <f t="shared" si="148"/>
        <v>610.41516627236047</v>
      </c>
      <c r="L889" s="50">
        <f t="shared" si="149"/>
        <v>1442174.673891509</v>
      </c>
      <c r="M889" s="50"/>
      <c r="N889" s="117">
        <f t="shared" si="141"/>
        <v>1442174.673891509</v>
      </c>
      <c r="O889" s="33"/>
      <c r="Q889" s="120"/>
      <c r="R889" s="120"/>
    </row>
    <row r="890" spans="1:18" s="31" customFormat="1" x14ac:dyDescent="0.25">
      <c r="A890" s="35"/>
      <c r="B890" s="51" t="s">
        <v>610</v>
      </c>
      <c r="C890" s="35">
        <v>4</v>
      </c>
      <c r="D890" s="55">
        <v>33.687600000000003</v>
      </c>
      <c r="E890" s="128">
        <v>2048</v>
      </c>
      <c r="F890" s="207">
        <v>434634.7</v>
      </c>
      <c r="G890" s="41">
        <v>100</v>
      </c>
      <c r="H890" s="50">
        <f t="shared" si="150"/>
        <v>434634.7</v>
      </c>
      <c r="I890" s="50">
        <f t="shared" si="142"/>
        <v>0</v>
      </c>
      <c r="J890" s="50">
        <f t="shared" si="147"/>
        <v>212.22397460937501</v>
      </c>
      <c r="K890" s="50">
        <f t="shared" si="148"/>
        <v>897.50762000744055</v>
      </c>
      <c r="L890" s="50">
        <f t="shared" si="149"/>
        <v>1497570.431643201</v>
      </c>
      <c r="M890" s="50"/>
      <c r="N890" s="117">
        <f t="shared" si="141"/>
        <v>1497570.431643201</v>
      </c>
      <c r="O890" s="33"/>
      <c r="Q890" s="120"/>
      <c r="R890" s="120"/>
    </row>
    <row r="891" spans="1:18" s="31" customFormat="1" x14ac:dyDescent="0.25">
      <c r="A891" s="35"/>
      <c r="B891" s="51" t="s">
        <v>611</v>
      </c>
      <c r="C891" s="35">
        <v>4</v>
      </c>
      <c r="D891" s="55">
        <v>36.413200000000003</v>
      </c>
      <c r="E891" s="128">
        <v>1288</v>
      </c>
      <c r="F891" s="207">
        <v>344832</v>
      </c>
      <c r="G891" s="41">
        <v>100</v>
      </c>
      <c r="H891" s="50">
        <f t="shared" si="150"/>
        <v>344832</v>
      </c>
      <c r="I891" s="50">
        <f t="shared" si="142"/>
        <v>0</v>
      </c>
      <c r="J891" s="50">
        <f t="shared" si="147"/>
        <v>267.72670807453414</v>
      </c>
      <c r="K891" s="50">
        <f t="shared" si="148"/>
        <v>842.00488654228138</v>
      </c>
      <c r="L891" s="50">
        <f t="shared" si="149"/>
        <v>1330712.2289801931</v>
      </c>
      <c r="M891" s="50"/>
      <c r="N891" s="117">
        <f t="shared" si="141"/>
        <v>1330712.2289801931</v>
      </c>
      <c r="O891" s="33"/>
      <c r="Q891" s="120"/>
      <c r="R891" s="120"/>
    </row>
    <row r="892" spans="1:18" s="31" customFormat="1" x14ac:dyDescent="0.25">
      <c r="A892" s="35"/>
      <c r="B892" s="51" t="s">
        <v>612</v>
      </c>
      <c r="C892" s="35">
        <v>4</v>
      </c>
      <c r="D892" s="55">
        <v>17.424600000000002</v>
      </c>
      <c r="E892" s="128">
        <v>690</v>
      </c>
      <c r="F892" s="207">
        <v>105180.3</v>
      </c>
      <c r="G892" s="41">
        <v>100</v>
      </c>
      <c r="H892" s="50">
        <f t="shared" si="150"/>
        <v>105180.3</v>
      </c>
      <c r="I892" s="50">
        <f t="shared" si="142"/>
        <v>0</v>
      </c>
      <c r="J892" s="50">
        <f t="shared" si="147"/>
        <v>152.43521739130435</v>
      </c>
      <c r="K892" s="50">
        <f t="shared" si="148"/>
        <v>957.29637722551115</v>
      </c>
      <c r="L892" s="50">
        <f t="shared" si="149"/>
        <v>1300041.2396193405</v>
      </c>
      <c r="M892" s="50"/>
      <c r="N892" s="117">
        <f t="shared" si="141"/>
        <v>1300041.2396193405</v>
      </c>
      <c r="O892" s="33"/>
      <c r="Q892" s="120"/>
      <c r="R892" s="120"/>
    </row>
    <row r="893" spans="1:18" s="31" customFormat="1" x14ac:dyDescent="0.25">
      <c r="A893" s="35"/>
      <c r="B893" s="51" t="s">
        <v>613</v>
      </c>
      <c r="C893" s="35">
        <v>4</v>
      </c>
      <c r="D893" s="55">
        <v>18.459800000000001</v>
      </c>
      <c r="E893" s="128">
        <v>1285</v>
      </c>
      <c r="F893" s="207">
        <v>253497.2</v>
      </c>
      <c r="G893" s="41">
        <v>100</v>
      </c>
      <c r="H893" s="50">
        <f t="shared" si="150"/>
        <v>253497.2</v>
      </c>
      <c r="I893" s="50">
        <f t="shared" si="142"/>
        <v>0</v>
      </c>
      <c r="J893" s="50">
        <f t="shared" si="147"/>
        <v>197.27408560311284</v>
      </c>
      <c r="K893" s="50">
        <f t="shared" si="148"/>
        <v>912.45750901370275</v>
      </c>
      <c r="L893" s="50">
        <f t="shared" si="149"/>
        <v>1339741.2383523136</v>
      </c>
      <c r="M893" s="50"/>
      <c r="N893" s="117">
        <f t="shared" si="141"/>
        <v>1339741.2383523136</v>
      </c>
      <c r="O893" s="33"/>
      <c r="Q893" s="120"/>
      <c r="R893" s="120"/>
    </row>
    <row r="894" spans="1:18" s="31" customFormat="1" x14ac:dyDescent="0.25">
      <c r="A894" s="35"/>
      <c r="B894" s="51" t="s">
        <v>296</v>
      </c>
      <c r="C894" s="35">
        <v>4</v>
      </c>
      <c r="D894" s="55">
        <v>17.335699999999999</v>
      </c>
      <c r="E894" s="128">
        <v>836</v>
      </c>
      <c r="F894" s="207">
        <v>222583.2</v>
      </c>
      <c r="G894" s="41">
        <v>100</v>
      </c>
      <c r="H894" s="50">
        <f t="shared" si="150"/>
        <v>222583.2</v>
      </c>
      <c r="I894" s="50">
        <f t="shared" si="142"/>
        <v>0</v>
      </c>
      <c r="J894" s="50">
        <f t="shared" si="147"/>
        <v>266.24784688995214</v>
      </c>
      <c r="K894" s="50">
        <f t="shared" si="148"/>
        <v>843.48374772686338</v>
      </c>
      <c r="L894" s="50">
        <f t="shared" si="149"/>
        <v>1187402.5119950122</v>
      </c>
      <c r="M894" s="50"/>
      <c r="N894" s="117">
        <f t="shared" si="141"/>
        <v>1187402.5119950122</v>
      </c>
      <c r="O894" s="33"/>
      <c r="Q894" s="120"/>
      <c r="R894" s="120"/>
    </row>
    <row r="895" spans="1:18" s="31" customFormat="1" x14ac:dyDescent="0.25">
      <c r="A895" s="35"/>
      <c r="B895" s="51" t="s">
        <v>614</v>
      </c>
      <c r="C895" s="35">
        <v>4</v>
      </c>
      <c r="D895" s="55">
        <v>9.4989999999999988</v>
      </c>
      <c r="E895" s="128">
        <v>555</v>
      </c>
      <c r="F895" s="207">
        <v>102036.7</v>
      </c>
      <c r="G895" s="41">
        <v>100</v>
      </c>
      <c r="H895" s="50">
        <f t="shared" si="150"/>
        <v>102036.7</v>
      </c>
      <c r="I895" s="50">
        <f t="shared" si="142"/>
        <v>0</v>
      </c>
      <c r="J895" s="50">
        <f t="shared" si="147"/>
        <v>183.84990990990991</v>
      </c>
      <c r="K895" s="50">
        <f t="shared" si="148"/>
        <v>925.88168470690562</v>
      </c>
      <c r="L895" s="50">
        <f t="shared" si="149"/>
        <v>1210641.7599677623</v>
      </c>
      <c r="M895" s="50"/>
      <c r="N895" s="117">
        <f t="shared" si="141"/>
        <v>1210641.7599677623</v>
      </c>
      <c r="O895" s="33"/>
      <c r="Q895" s="120"/>
      <c r="R895" s="120"/>
    </row>
    <row r="896" spans="1:18" s="31" customFormat="1" x14ac:dyDescent="0.25">
      <c r="A896" s="35"/>
      <c r="B896" s="51" t="s">
        <v>615</v>
      </c>
      <c r="C896" s="35">
        <v>4</v>
      </c>
      <c r="D896" s="55">
        <v>50.374799999999993</v>
      </c>
      <c r="E896" s="128">
        <v>2600</v>
      </c>
      <c r="F896" s="207">
        <v>810437.4</v>
      </c>
      <c r="G896" s="41">
        <v>100</v>
      </c>
      <c r="H896" s="50">
        <f t="shared" si="150"/>
        <v>810437.4</v>
      </c>
      <c r="I896" s="50">
        <f t="shared" si="142"/>
        <v>0</v>
      </c>
      <c r="J896" s="50">
        <f t="shared" si="147"/>
        <v>311.70669230769232</v>
      </c>
      <c r="K896" s="50">
        <f t="shared" si="148"/>
        <v>798.02490230912326</v>
      </c>
      <c r="L896" s="50">
        <f t="shared" si="149"/>
        <v>1530610.1377389007</v>
      </c>
      <c r="M896" s="50"/>
      <c r="N896" s="117">
        <f t="shared" si="141"/>
        <v>1530610.1377389007</v>
      </c>
      <c r="O896" s="33"/>
      <c r="Q896" s="120"/>
      <c r="R896" s="120"/>
    </row>
    <row r="897" spans="1:18" s="31" customFormat="1" x14ac:dyDescent="0.25">
      <c r="A897" s="35"/>
      <c r="B897" s="51" t="s">
        <v>574</v>
      </c>
      <c r="C897" s="35">
        <v>4</v>
      </c>
      <c r="D897" s="55">
        <v>12.6898</v>
      </c>
      <c r="E897" s="128">
        <v>736</v>
      </c>
      <c r="F897" s="207">
        <v>152686.20000000001</v>
      </c>
      <c r="G897" s="41">
        <v>100</v>
      </c>
      <c r="H897" s="50">
        <f t="shared" si="150"/>
        <v>152686.20000000001</v>
      </c>
      <c r="I897" s="50">
        <f t="shared" si="142"/>
        <v>0</v>
      </c>
      <c r="J897" s="50">
        <f t="shared" si="147"/>
        <v>207.45407608695655</v>
      </c>
      <c r="K897" s="50">
        <f t="shared" si="148"/>
        <v>902.27751852985898</v>
      </c>
      <c r="L897" s="50">
        <f t="shared" si="149"/>
        <v>1222755.9400122524</v>
      </c>
      <c r="M897" s="50"/>
      <c r="N897" s="117">
        <f t="shared" si="141"/>
        <v>1222755.9400122524</v>
      </c>
      <c r="O897" s="33"/>
      <c r="Q897" s="120"/>
      <c r="R897" s="120"/>
    </row>
    <row r="898" spans="1:18" s="31" customFormat="1" x14ac:dyDescent="0.25">
      <c r="A898" s="35"/>
      <c r="B898" s="51" t="s">
        <v>616</v>
      </c>
      <c r="C898" s="35">
        <v>4</v>
      </c>
      <c r="D898" s="55">
        <v>34.032299999999999</v>
      </c>
      <c r="E898" s="128">
        <v>1613</v>
      </c>
      <c r="F898" s="207">
        <v>636994.30000000005</v>
      </c>
      <c r="G898" s="41">
        <v>100</v>
      </c>
      <c r="H898" s="50">
        <f t="shared" si="150"/>
        <v>636994.30000000005</v>
      </c>
      <c r="I898" s="50">
        <f t="shared" si="142"/>
        <v>0</v>
      </c>
      <c r="J898" s="50">
        <f t="shared" si="147"/>
        <v>394.912771233726</v>
      </c>
      <c r="K898" s="50">
        <f t="shared" si="148"/>
        <v>714.81882338308947</v>
      </c>
      <c r="L898" s="50">
        <f t="shared" si="149"/>
        <v>1219505.3612974281</v>
      </c>
      <c r="M898" s="50"/>
      <c r="N898" s="117">
        <f t="shared" ref="N898:N961" si="151">L898+M898</f>
        <v>1219505.3612974281</v>
      </c>
      <c r="O898" s="33"/>
      <c r="Q898" s="120"/>
      <c r="R898" s="120"/>
    </row>
    <row r="899" spans="1:18" s="31" customFormat="1" x14ac:dyDescent="0.25">
      <c r="A899" s="35"/>
      <c r="B899" s="51" t="s">
        <v>617</v>
      </c>
      <c r="C899" s="35">
        <v>4</v>
      </c>
      <c r="D899" s="55">
        <v>17.230599999999999</v>
      </c>
      <c r="E899" s="128">
        <v>803</v>
      </c>
      <c r="F899" s="207">
        <v>288201.7</v>
      </c>
      <c r="G899" s="41">
        <v>100</v>
      </c>
      <c r="H899" s="50">
        <f t="shared" si="150"/>
        <v>288201.7</v>
      </c>
      <c r="I899" s="50">
        <f t="shared" si="142"/>
        <v>0</v>
      </c>
      <c r="J899" s="50">
        <f t="shared" si="147"/>
        <v>358.90622665006231</v>
      </c>
      <c r="K899" s="50">
        <f t="shared" si="148"/>
        <v>750.82536796675322</v>
      </c>
      <c r="L899" s="50">
        <f t="shared" si="149"/>
        <v>1073047.2738228855</v>
      </c>
      <c r="M899" s="50"/>
      <c r="N899" s="117">
        <f t="shared" si="151"/>
        <v>1073047.2738228855</v>
      </c>
      <c r="O899" s="33"/>
      <c r="Q899" s="120"/>
      <c r="R899" s="120"/>
    </row>
    <row r="900" spans="1:18" s="31" customFormat="1" x14ac:dyDescent="0.25">
      <c r="A900" s="35"/>
      <c r="B900" s="51" t="s">
        <v>618</v>
      </c>
      <c r="C900" s="35">
        <v>4</v>
      </c>
      <c r="D900" s="55">
        <v>31.044899999999998</v>
      </c>
      <c r="E900" s="128">
        <v>2506</v>
      </c>
      <c r="F900" s="207">
        <v>921326.1</v>
      </c>
      <c r="G900" s="41">
        <v>100</v>
      </c>
      <c r="H900" s="50">
        <f t="shared" si="150"/>
        <v>921326.1</v>
      </c>
      <c r="I900" s="50">
        <f t="shared" ref="I900:I963" si="152">F900-H900</f>
        <v>0</v>
      </c>
      <c r="J900" s="50">
        <f t="shared" si="147"/>
        <v>367.64808459696729</v>
      </c>
      <c r="K900" s="50">
        <f t="shared" si="148"/>
        <v>742.08351001984829</v>
      </c>
      <c r="L900" s="50">
        <f t="shared" si="149"/>
        <v>1371786.4728144857</v>
      </c>
      <c r="M900" s="50"/>
      <c r="N900" s="117">
        <f t="shared" si="151"/>
        <v>1371786.4728144857</v>
      </c>
      <c r="O900" s="33"/>
      <c r="Q900" s="120"/>
      <c r="R900" s="120"/>
    </row>
    <row r="901" spans="1:18" s="31" customFormat="1" x14ac:dyDescent="0.25">
      <c r="A901" s="35"/>
      <c r="B901" s="51" t="s">
        <v>619</v>
      </c>
      <c r="C901" s="35">
        <v>4</v>
      </c>
      <c r="D901" s="55">
        <v>11.1501</v>
      </c>
      <c r="E901" s="128">
        <v>680</v>
      </c>
      <c r="F901" s="207">
        <v>573498</v>
      </c>
      <c r="G901" s="41">
        <v>100</v>
      </c>
      <c r="H901" s="50">
        <f t="shared" si="150"/>
        <v>573498</v>
      </c>
      <c r="I901" s="50">
        <f t="shared" si="152"/>
        <v>0</v>
      </c>
      <c r="J901" s="50">
        <f t="shared" si="147"/>
        <v>843.37941176470588</v>
      </c>
      <c r="K901" s="50">
        <f t="shared" si="148"/>
        <v>266.35218285210965</v>
      </c>
      <c r="L901" s="50">
        <f t="shared" si="149"/>
        <v>459855.08705153002</v>
      </c>
      <c r="M901" s="50"/>
      <c r="N901" s="117">
        <f t="shared" si="151"/>
        <v>459855.08705153002</v>
      </c>
      <c r="O901" s="33"/>
      <c r="Q901" s="120"/>
      <c r="R901" s="120"/>
    </row>
    <row r="902" spans="1:18" s="31" customFormat="1" x14ac:dyDescent="0.25">
      <c r="A902" s="35"/>
      <c r="B902" s="51" t="s">
        <v>620</v>
      </c>
      <c r="C902" s="35">
        <v>4</v>
      </c>
      <c r="D902" s="55">
        <v>10.266300000000001</v>
      </c>
      <c r="E902" s="128">
        <v>938</v>
      </c>
      <c r="F902" s="207">
        <v>260737.7</v>
      </c>
      <c r="G902" s="41">
        <v>100</v>
      </c>
      <c r="H902" s="50">
        <f t="shared" si="150"/>
        <v>260737.7</v>
      </c>
      <c r="I902" s="50">
        <f t="shared" si="152"/>
        <v>0</v>
      </c>
      <c r="J902" s="50">
        <f t="shared" si="147"/>
        <v>277.97196162046907</v>
      </c>
      <c r="K902" s="50">
        <f t="shared" si="148"/>
        <v>831.75963299634645</v>
      </c>
      <c r="L902" s="50">
        <f t="shared" si="149"/>
        <v>1159818.0340704715</v>
      </c>
      <c r="M902" s="50"/>
      <c r="N902" s="117">
        <f t="shared" si="151"/>
        <v>1159818.0340704715</v>
      </c>
      <c r="O902" s="33"/>
      <c r="Q902" s="120"/>
      <c r="R902" s="120"/>
    </row>
    <row r="903" spans="1:18" s="31" customFormat="1" x14ac:dyDescent="0.25">
      <c r="A903" s="35"/>
      <c r="B903" s="51" t="s">
        <v>621</v>
      </c>
      <c r="C903" s="35">
        <v>4</v>
      </c>
      <c r="D903" s="55">
        <v>27.482099999999999</v>
      </c>
      <c r="E903" s="128">
        <v>1300</v>
      </c>
      <c r="F903" s="207">
        <v>308368.40000000002</v>
      </c>
      <c r="G903" s="41">
        <v>100</v>
      </c>
      <c r="H903" s="50">
        <f t="shared" si="150"/>
        <v>308368.40000000002</v>
      </c>
      <c r="I903" s="50">
        <f t="shared" si="152"/>
        <v>0</v>
      </c>
      <c r="J903" s="50">
        <f t="shared" si="147"/>
        <v>237.20646153846155</v>
      </c>
      <c r="K903" s="50">
        <f t="shared" si="148"/>
        <v>872.52513307835397</v>
      </c>
      <c r="L903" s="50">
        <f t="shared" si="149"/>
        <v>1331877.3833274632</v>
      </c>
      <c r="M903" s="50"/>
      <c r="N903" s="117">
        <f t="shared" si="151"/>
        <v>1331877.3833274632</v>
      </c>
      <c r="O903" s="33"/>
      <c r="Q903" s="120"/>
      <c r="R903" s="120"/>
    </row>
    <row r="904" spans="1:18" s="31" customFormat="1" x14ac:dyDescent="0.25">
      <c r="A904" s="35"/>
      <c r="B904" s="51" t="s">
        <v>842</v>
      </c>
      <c r="C904" s="35">
        <v>4</v>
      </c>
      <c r="D904" s="55">
        <v>24.450700000000005</v>
      </c>
      <c r="E904" s="128">
        <v>1032</v>
      </c>
      <c r="F904" s="207">
        <v>641102.6</v>
      </c>
      <c r="G904" s="41">
        <v>100</v>
      </c>
      <c r="H904" s="50">
        <f t="shared" si="150"/>
        <v>641102.6</v>
      </c>
      <c r="I904" s="50">
        <f t="shared" si="152"/>
        <v>0</v>
      </c>
      <c r="J904" s="50">
        <f t="shared" si="147"/>
        <v>621.2234496124031</v>
      </c>
      <c r="K904" s="50">
        <f t="shared" si="148"/>
        <v>488.50814500441243</v>
      </c>
      <c r="L904" s="50">
        <f t="shared" si="149"/>
        <v>827862.61944045441</v>
      </c>
      <c r="M904" s="50"/>
      <c r="N904" s="117">
        <f t="shared" si="151"/>
        <v>827862.61944045441</v>
      </c>
      <c r="O904" s="33"/>
      <c r="Q904" s="120"/>
      <c r="R904" s="120"/>
    </row>
    <row r="905" spans="1:18" s="31" customFormat="1" x14ac:dyDescent="0.25">
      <c r="A905" s="35"/>
      <c r="B905" s="51" t="s">
        <v>622</v>
      </c>
      <c r="C905" s="35">
        <v>4</v>
      </c>
      <c r="D905" s="55">
        <v>14.500899999999998</v>
      </c>
      <c r="E905" s="128">
        <v>667</v>
      </c>
      <c r="F905" s="207">
        <v>318514.2</v>
      </c>
      <c r="G905" s="41">
        <v>100</v>
      </c>
      <c r="H905" s="50">
        <f t="shared" si="150"/>
        <v>318514.2</v>
      </c>
      <c r="I905" s="50">
        <f t="shared" si="152"/>
        <v>0</v>
      </c>
      <c r="J905" s="50">
        <f t="shared" si="147"/>
        <v>477.53253373313345</v>
      </c>
      <c r="K905" s="50">
        <f t="shared" si="148"/>
        <v>632.19906088368202</v>
      </c>
      <c r="L905" s="50">
        <f t="shared" si="149"/>
        <v>902127.68466577458</v>
      </c>
      <c r="M905" s="50"/>
      <c r="N905" s="117">
        <f t="shared" si="151"/>
        <v>902127.68466577458</v>
      </c>
      <c r="O905" s="33"/>
      <c r="Q905" s="120"/>
      <c r="R905" s="120"/>
    </row>
    <row r="906" spans="1:18" s="31" customFormat="1" x14ac:dyDescent="0.25">
      <c r="A906" s="35"/>
      <c r="B906" s="51" t="s">
        <v>865</v>
      </c>
      <c r="C906" s="35">
        <v>3</v>
      </c>
      <c r="D906" s="55">
        <v>19.206800000000001</v>
      </c>
      <c r="E906" s="128">
        <v>5778</v>
      </c>
      <c r="F906" s="207">
        <v>13646334.5</v>
      </c>
      <c r="G906" s="41">
        <v>50</v>
      </c>
      <c r="H906" s="50">
        <f t="shared" si="150"/>
        <v>6823167.25</v>
      </c>
      <c r="I906" s="50">
        <f t="shared" si="152"/>
        <v>6823167.25</v>
      </c>
      <c r="J906" s="50">
        <f t="shared" si="147"/>
        <v>2361.7747490481133</v>
      </c>
      <c r="K906" s="50">
        <f t="shared" si="148"/>
        <v>-1252.0431544312978</v>
      </c>
      <c r="L906" s="50">
        <f t="shared" si="149"/>
        <v>935334.4091431764</v>
      </c>
      <c r="M906" s="50"/>
      <c r="N906" s="117">
        <f t="shared" si="151"/>
        <v>935334.4091431764</v>
      </c>
      <c r="O906" s="33"/>
      <c r="Q906" s="120"/>
      <c r="R906" s="120"/>
    </row>
    <row r="907" spans="1:18" s="31" customFormat="1" x14ac:dyDescent="0.25">
      <c r="A907" s="35"/>
      <c r="B907" s="51" t="s">
        <v>843</v>
      </c>
      <c r="C907" s="35">
        <v>4</v>
      </c>
      <c r="D907" s="55">
        <v>32.515500000000003</v>
      </c>
      <c r="E907" s="128">
        <v>2025</v>
      </c>
      <c r="F907" s="207">
        <v>559414.19999999995</v>
      </c>
      <c r="G907" s="41">
        <v>100</v>
      </c>
      <c r="H907" s="50">
        <f t="shared" si="150"/>
        <v>559414.19999999995</v>
      </c>
      <c r="I907" s="50">
        <f t="shared" si="152"/>
        <v>0</v>
      </c>
      <c r="J907" s="50">
        <f t="shared" si="147"/>
        <v>276.2539259259259</v>
      </c>
      <c r="K907" s="50">
        <f t="shared" si="148"/>
        <v>833.47766869088969</v>
      </c>
      <c r="L907" s="50">
        <f t="shared" si="149"/>
        <v>1414021.4095983529</v>
      </c>
      <c r="M907" s="50"/>
      <c r="N907" s="117">
        <f t="shared" si="151"/>
        <v>1414021.4095983529</v>
      </c>
      <c r="O907" s="33"/>
      <c r="Q907" s="120"/>
      <c r="R907" s="120"/>
    </row>
    <row r="908" spans="1:18" s="31" customFormat="1" x14ac:dyDescent="0.25">
      <c r="A908" s="35"/>
      <c r="B908" s="4"/>
      <c r="C908" s="4"/>
      <c r="D908" s="55">
        <v>0</v>
      </c>
      <c r="E908" s="130"/>
      <c r="F908" s="32"/>
      <c r="G908" s="41"/>
      <c r="H908" s="42"/>
      <c r="I908" s="50"/>
      <c r="J908" s="50"/>
      <c r="K908" s="50"/>
      <c r="L908" s="50"/>
      <c r="M908" s="50"/>
      <c r="N908" s="117"/>
      <c r="O908" s="33"/>
      <c r="Q908" s="120"/>
      <c r="R908" s="120"/>
    </row>
    <row r="909" spans="1:18" s="31" customFormat="1" x14ac:dyDescent="0.25">
      <c r="A909" s="30" t="s">
        <v>623</v>
      </c>
      <c r="B909" s="43" t="s">
        <v>2</v>
      </c>
      <c r="C909" s="44"/>
      <c r="D909" s="3">
        <v>998.38089999999977</v>
      </c>
      <c r="E909" s="131">
        <f>E910</f>
        <v>62989</v>
      </c>
      <c r="F909" s="37"/>
      <c r="G909" s="41"/>
      <c r="H909" s="37">
        <f>H911</f>
        <v>5593943.75</v>
      </c>
      <c r="I909" s="37">
        <f>I911</f>
        <v>-5593943.75</v>
      </c>
      <c r="J909" s="50"/>
      <c r="K909" s="50"/>
      <c r="L909" s="50"/>
      <c r="M909" s="46">
        <f>M911</f>
        <v>44668581.388483942</v>
      </c>
      <c r="N909" s="115">
        <f t="shared" si="151"/>
        <v>44668581.388483942</v>
      </c>
      <c r="O909" s="33"/>
      <c r="Q909" s="120"/>
      <c r="R909" s="120"/>
    </row>
    <row r="910" spans="1:18" s="31" customFormat="1" x14ac:dyDescent="0.25">
      <c r="A910" s="30" t="s">
        <v>623</v>
      </c>
      <c r="B910" s="43" t="s">
        <v>3</v>
      </c>
      <c r="C910" s="44"/>
      <c r="D910" s="3">
        <v>998.38089999999977</v>
      </c>
      <c r="E910" s="131">
        <f>SUM(E912:E934)</f>
        <v>62989</v>
      </c>
      <c r="F910" s="37">
        <f>SUM(F912:F934)</f>
        <v>48068643.899999999</v>
      </c>
      <c r="G910" s="41"/>
      <c r="H910" s="37">
        <f>SUM(H912:H934)</f>
        <v>36880756.399999999</v>
      </c>
      <c r="I910" s="37">
        <f>SUM(I912:I934)</f>
        <v>11187887.5</v>
      </c>
      <c r="J910" s="50"/>
      <c r="K910" s="50"/>
      <c r="L910" s="37">
        <f>SUM(L912:L934)</f>
        <v>29790231.351318978</v>
      </c>
      <c r="M910" s="50"/>
      <c r="N910" s="115">
        <f t="shared" si="151"/>
        <v>29790231.351318978</v>
      </c>
      <c r="O910" s="33"/>
      <c r="Q910" s="120"/>
      <c r="R910" s="120"/>
    </row>
    <row r="911" spans="1:18" s="31" customFormat="1" x14ac:dyDescent="0.25">
      <c r="A911" s="35"/>
      <c r="B911" s="51" t="s">
        <v>26</v>
      </c>
      <c r="C911" s="35">
        <v>2</v>
      </c>
      <c r="D911" s="55">
        <v>0</v>
      </c>
      <c r="E911" s="134"/>
      <c r="F911" s="50"/>
      <c r="G911" s="41">
        <v>25</v>
      </c>
      <c r="H911" s="50">
        <f>F930*G911/100</f>
        <v>5593943.75</v>
      </c>
      <c r="I911" s="50">
        <f t="shared" si="152"/>
        <v>-5593943.75</v>
      </c>
      <c r="J911" s="50"/>
      <c r="K911" s="50"/>
      <c r="L911" s="50"/>
      <c r="M911" s="50">
        <f>($L$7*$L$8*E909/$L$10)+($L$7*$L$9*D909/$L$11)</f>
        <v>44668581.388483942</v>
      </c>
      <c r="N911" s="117">
        <f t="shared" si="151"/>
        <v>44668581.388483942</v>
      </c>
      <c r="O911" s="33"/>
      <c r="Q911" s="120"/>
      <c r="R911" s="120"/>
    </row>
    <row r="912" spans="1:18" s="31" customFormat="1" x14ac:dyDescent="0.25">
      <c r="A912" s="35"/>
      <c r="B912" s="51" t="s">
        <v>624</v>
      </c>
      <c r="C912" s="35">
        <v>4</v>
      </c>
      <c r="D912" s="55">
        <v>17.226600000000001</v>
      </c>
      <c r="E912" s="128">
        <v>417</v>
      </c>
      <c r="F912" s="106">
        <v>322509</v>
      </c>
      <c r="G912" s="41">
        <v>100</v>
      </c>
      <c r="H912" s="50">
        <f>F912*G912/100</f>
        <v>322509</v>
      </c>
      <c r="I912" s="50">
        <f t="shared" si="152"/>
        <v>0</v>
      </c>
      <c r="J912" s="50">
        <f t="shared" ref="J912:J934" si="153">F912/E912</f>
        <v>773.40287769784175</v>
      </c>
      <c r="K912" s="50">
        <f t="shared" ref="K912:K934" si="154">$J$11*$J$19-J912</f>
        <v>336.32871691897378</v>
      </c>
      <c r="L912" s="50">
        <f t="shared" ref="L912:L934" si="155">IF(K912&gt;0,$J$7*$J$8*(K912/$K$19),0)+$J$7*$J$9*(E912/$E$19)+$J$7*$J$10*(D912/$D$19)</f>
        <v>528051.28657719912</v>
      </c>
      <c r="M912" s="50"/>
      <c r="N912" s="117">
        <f t="shared" si="151"/>
        <v>528051.28657719912</v>
      </c>
      <c r="O912" s="33"/>
      <c r="Q912" s="120"/>
      <c r="R912" s="120"/>
    </row>
    <row r="913" spans="1:18" s="31" customFormat="1" x14ac:dyDescent="0.25">
      <c r="A913" s="35"/>
      <c r="B913" s="51" t="s">
        <v>105</v>
      </c>
      <c r="C913" s="35">
        <v>4</v>
      </c>
      <c r="D913" s="55">
        <v>25.498499999999996</v>
      </c>
      <c r="E913" s="128">
        <v>2502</v>
      </c>
      <c r="F913" s="106">
        <v>576936.69999999995</v>
      </c>
      <c r="G913" s="41">
        <v>100</v>
      </c>
      <c r="H913" s="50">
        <f t="shared" ref="H913:H934" si="156">F913*G913/100</f>
        <v>576936.69999999995</v>
      </c>
      <c r="I913" s="50">
        <f t="shared" si="152"/>
        <v>0</v>
      </c>
      <c r="J913" s="50">
        <f t="shared" si="153"/>
        <v>230.59020783373299</v>
      </c>
      <c r="K913" s="50">
        <f t="shared" si="154"/>
        <v>879.14138678308257</v>
      </c>
      <c r="L913" s="50">
        <f t="shared" si="155"/>
        <v>1509786.2364645663</v>
      </c>
      <c r="M913" s="50"/>
      <c r="N913" s="117">
        <f t="shared" si="151"/>
        <v>1509786.2364645663</v>
      </c>
      <c r="O913" s="33"/>
      <c r="Q913" s="120"/>
      <c r="R913" s="120"/>
    </row>
    <row r="914" spans="1:18" s="31" customFormat="1" x14ac:dyDescent="0.25">
      <c r="A914" s="35"/>
      <c r="B914" s="51" t="s">
        <v>625</v>
      </c>
      <c r="C914" s="35">
        <v>4</v>
      </c>
      <c r="D914" s="55">
        <v>35.809699999999999</v>
      </c>
      <c r="E914" s="128">
        <v>887</v>
      </c>
      <c r="F914" s="106">
        <v>331690.09999999998</v>
      </c>
      <c r="G914" s="41">
        <v>100</v>
      </c>
      <c r="H914" s="50">
        <f t="shared" si="156"/>
        <v>331690.09999999998</v>
      </c>
      <c r="I914" s="50">
        <f t="shared" si="152"/>
        <v>0</v>
      </c>
      <c r="J914" s="50">
        <f t="shared" si="153"/>
        <v>373.94599774520856</v>
      </c>
      <c r="K914" s="50">
        <f t="shared" si="154"/>
        <v>735.78559687160691</v>
      </c>
      <c r="L914" s="50">
        <f t="shared" si="155"/>
        <v>1143793.1303824754</v>
      </c>
      <c r="M914" s="50"/>
      <c r="N914" s="117">
        <f t="shared" si="151"/>
        <v>1143793.1303824754</v>
      </c>
      <c r="O914" s="33"/>
      <c r="Q914" s="120"/>
      <c r="R914" s="120"/>
    </row>
    <row r="915" spans="1:18" s="31" customFormat="1" x14ac:dyDescent="0.25">
      <c r="A915" s="35"/>
      <c r="B915" s="51" t="s">
        <v>844</v>
      </c>
      <c r="C915" s="35">
        <v>4</v>
      </c>
      <c r="D915" s="55">
        <v>39.009399999999999</v>
      </c>
      <c r="E915" s="128">
        <v>2583</v>
      </c>
      <c r="F915" s="106">
        <v>891898.7</v>
      </c>
      <c r="G915" s="41">
        <v>100</v>
      </c>
      <c r="H915" s="50">
        <f t="shared" si="156"/>
        <v>891898.7</v>
      </c>
      <c r="I915" s="50">
        <f t="shared" si="152"/>
        <v>0</v>
      </c>
      <c r="J915" s="50">
        <f t="shared" si="153"/>
        <v>345.29566395663954</v>
      </c>
      <c r="K915" s="50">
        <f t="shared" si="154"/>
        <v>764.43593066017593</v>
      </c>
      <c r="L915" s="50">
        <f t="shared" si="155"/>
        <v>1442080.966832157</v>
      </c>
      <c r="M915" s="50"/>
      <c r="N915" s="117">
        <f t="shared" si="151"/>
        <v>1442080.966832157</v>
      </c>
      <c r="O915" s="33"/>
      <c r="Q915" s="120"/>
      <c r="R915" s="120"/>
    </row>
    <row r="916" spans="1:18" s="31" customFormat="1" x14ac:dyDescent="0.25">
      <c r="A916" s="35"/>
      <c r="B916" s="51" t="s">
        <v>626</v>
      </c>
      <c r="C916" s="35">
        <v>4</v>
      </c>
      <c r="D916" s="55">
        <v>53.113700000000001</v>
      </c>
      <c r="E916" s="128">
        <v>3211</v>
      </c>
      <c r="F916" s="106">
        <v>692557.8</v>
      </c>
      <c r="G916" s="41">
        <v>100</v>
      </c>
      <c r="H916" s="50">
        <f t="shared" si="156"/>
        <v>692557.8</v>
      </c>
      <c r="I916" s="50">
        <f t="shared" si="152"/>
        <v>0</v>
      </c>
      <c r="J916" s="50">
        <f t="shared" si="153"/>
        <v>215.68290252257864</v>
      </c>
      <c r="K916" s="50">
        <f t="shared" si="154"/>
        <v>894.04869209423691</v>
      </c>
      <c r="L916" s="50">
        <f t="shared" si="155"/>
        <v>1745405.207848809</v>
      </c>
      <c r="M916" s="50"/>
      <c r="N916" s="117">
        <f t="shared" si="151"/>
        <v>1745405.207848809</v>
      </c>
      <c r="O916" s="33"/>
      <c r="Q916" s="120"/>
      <c r="R916" s="120"/>
    </row>
    <row r="917" spans="1:18" s="31" customFormat="1" x14ac:dyDescent="0.25">
      <c r="A917" s="35"/>
      <c r="B917" s="51" t="s">
        <v>627</v>
      </c>
      <c r="C917" s="35">
        <v>4</v>
      </c>
      <c r="D917" s="55">
        <v>54.958999999999996</v>
      </c>
      <c r="E917" s="128">
        <v>2542</v>
      </c>
      <c r="F917" s="106">
        <v>1081366.2</v>
      </c>
      <c r="G917" s="41">
        <v>100</v>
      </c>
      <c r="H917" s="50">
        <f t="shared" si="156"/>
        <v>1081366.2</v>
      </c>
      <c r="I917" s="50">
        <f t="shared" si="152"/>
        <v>0</v>
      </c>
      <c r="J917" s="50">
        <f t="shared" si="153"/>
        <v>425.39976396538157</v>
      </c>
      <c r="K917" s="50">
        <f t="shared" si="154"/>
        <v>684.33183065143396</v>
      </c>
      <c r="L917" s="50">
        <f t="shared" si="155"/>
        <v>1406975.0767500952</v>
      </c>
      <c r="M917" s="50"/>
      <c r="N917" s="117">
        <f t="shared" si="151"/>
        <v>1406975.0767500952</v>
      </c>
      <c r="O917" s="33"/>
      <c r="Q917" s="120"/>
      <c r="R917" s="120"/>
    </row>
    <row r="918" spans="1:18" s="31" customFormat="1" x14ac:dyDescent="0.25">
      <c r="A918" s="35"/>
      <c r="B918" s="51" t="s">
        <v>171</v>
      </c>
      <c r="C918" s="35">
        <v>4</v>
      </c>
      <c r="D918" s="55">
        <v>50.674500000000002</v>
      </c>
      <c r="E918" s="128">
        <v>2240</v>
      </c>
      <c r="F918" s="106">
        <v>984742.9</v>
      </c>
      <c r="G918" s="41">
        <v>100</v>
      </c>
      <c r="H918" s="50">
        <f t="shared" si="156"/>
        <v>984742.9</v>
      </c>
      <c r="I918" s="50">
        <f t="shared" si="152"/>
        <v>0</v>
      </c>
      <c r="J918" s="50">
        <f t="shared" si="153"/>
        <v>439.61736607142859</v>
      </c>
      <c r="K918" s="50">
        <f t="shared" si="154"/>
        <v>670.11422854538694</v>
      </c>
      <c r="L918" s="50">
        <f t="shared" si="155"/>
        <v>1327940.2162604381</v>
      </c>
      <c r="M918" s="50"/>
      <c r="N918" s="117">
        <f t="shared" si="151"/>
        <v>1327940.2162604381</v>
      </c>
      <c r="O918" s="33"/>
      <c r="Q918" s="120"/>
      <c r="R918" s="120"/>
    </row>
    <row r="919" spans="1:18" s="31" customFormat="1" x14ac:dyDescent="0.25">
      <c r="A919" s="35"/>
      <c r="B919" s="51" t="s">
        <v>628</v>
      </c>
      <c r="C919" s="35">
        <v>4</v>
      </c>
      <c r="D919" s="55">
        <v>47.912499999999994</v>
      </c>
      <c r="E919" s="128">
        <v>2543</v>
      </c>
      <c r="F919" s="106">
        <v>1090320.3999999999</v>
      </c>
      <c r="G919" s="41">
        <v>100</v>
      </c>
      <c r="H919" s="50">
        <f t="shared" si="156"/>
        <v>1090320.3999999999</v>
      </c>
      <c r="I919" s="50">
        <f t="shared" si="152"/>
        <v>0</v>
      </c>
      <c r="J919" s="50">
        <f t="shared" si="153"/>
        <v>428.75359811246557</v>
      </c>
      <c r="K919" s="50">
        <f t="shared" si="154"/>
        <v>680.9779965043499</v>
      </c>
      <c r="L919" s="50">
        <f t="shared" si="155"/>
        <v>1374357.0607369824</v>
      </c>
      <c r="M919" s="50"/>
      <c r="N919" s="117">
        <f t="shared" si="151"/>
        <v>1374357.0607369824</v>
      </c>
      <c r="O919" s="33"/>
      <c r="Q919" s="120"/>
      <c r="R919" s="120"/>
    </row>
    <row r="920" spans="1:18" s="31" customFormat="1" x14ac:dyDescent="0.25">
      <c r="A920" s="35"/>
      <c r="B920" s="51" t="s">
        <v>629</v>
      </c>
      <c r="C920" s="35">
        <v>4</v>
      </c>
      <c r="D920" s="55">
        <v>55.839199999999998</v>
      </c>
      <c r="E920" s="128">
        <v>3825</v>
      </c>
      <c r="F920" s="106">
        <v>1489002.2</v>
      </c>
      <c r="G920" s="41">
        <v>100</v>
      </c>
      <c r="H920" s="50">
        <f t="shared" si="156"/>
        <v>1489002.2</v>
      </c>
      <c r="I920" s="50">
        <f t="shared" si="152"/>
        <v>0</v>
      </c>
      <c r="J920" s="50">
        <f t="shared" si="153"/>
        <v>389.28162091503265</v>
      </c>
      <c r="K920" s="50">
        <f t="shared" si="154"/>
        <v>720.44997370178294</v>
      </c>
      <c r="L920" s="50">
        <f t="shared" si="155"/>
        <v>1643322.8168933252</v>
      </c>
      <c r="M920" s="50"/>
      <c r="N920" s="117">
        <f t="shared" si="151"/>
        <v>1643322.8168933252</v>
      </c>
      <c r="O920" s="33"/>
      <c r="Q920" s="120"/>
      <c r="R920" s="120"/>
    </row>
    <row r="921" spans="1:18" s="31" customFormat="1" x14ac:dyDescent="0.25">
      <c r="A921" s="35"/>
      <c r="B921" s="51" t="s">
        <v>630</v>
      </c>
      <c r="C921" s="35">
        <v>4</v>
      </c>
      <c r="D921" s="55">
        <v>30.313600000000001</v>
      </c>
      <c r="E921" s="128">
        <v>2857</v>
      </c>
      <c r="F921" s="106">
        <v>711203.8</v>
      </c>
      <c r="G921" s="41">
        <v>100</v>
      </c>
      <c r="H921" s="50">
        <f t="shared" si="156"/>
        <v>711203.8</v>
      </c>
      <c r="I921" s="50">
        <f t="shared" si="152"/>
        <v>0</v>
      </c>
      <c r="J921" s="50">
        <f t="shared" si="153"/>
        <v>248.93377668883446</v>
      </c>
      <c r="K921" s="50">
        <f t="shared" si="154"/>
        <v>860.7978179279811</v>
      </c>
      <c r="L921" s="50">
        <f t="shared" si="155"/>
        <v>1560535.1698502181</v>
      </c>
      <c r="M921" s="50"/>
      <c r="N921" s="117">
        <f t="shared" si="151"/>
        <v>1560535.1698502181</v>
      </c>
      <c r="O921" s="33"/>
      <c r="Q921" s="120"/>
      <c r="R921" s="120"/>
    </row>
    <row r="922" spans="1:18" s="31" customFormat="1" x14ac:dyDescent="0.25">
      <c r="A922" s="35"/>
      <c r="B922" s="51" t="s">
        <v>631</v>
      </c>
      <c r="C922" s="35">
        <v>4</v>
      </c>
      <c r="D922" s="55">
        <v>12.9727</v>
      </c>
      <c r="E922" s="128">
        <v>530</v>
      </c>
      <c r="F922" s="106">
        <v>270282</v>
      </c>
      <c r="G922" s="41">
        <v>100</v>
      </c>
      <c r="H922" s="50">
        <f t="shared" si="156"/>
        <v>270282</v>
      </c>
      <c r="I922" s="50">
        <f t="shared" si="152"/>
        <v>0</v>
      </c>
      <c r="J922" s="50">
        <f t="shared" si="153"/>
        <v>509.96603773584906</v>
      </c>
      <c r="K922" s="50">
        <f t="shared" si="154"/>
        <v>599.76555688096641</v>
      </c>
      <c r="L922" s="50">
        <f t="shared" si="155"/>
        <v>837397.81770155847</v>
      </c>
      <c r="M922" s="50"/>
      <c r="N922" s="117">
        <f t="shared" si="151"/>
        <v>837397.81770155847</v>
      </c>
      <c r="O922" s="33"/>
      <c r="Q922" s="120"/>
      <c r="R922" s="120"/>
    </row>
    <row r="923" spans="1:18" s="31" customFormat="1" x14ac:dyDescent="0.25">
      <c r="A923" s="35"/>
      <c r="B923" s="51" t="s">
        <v>632</v>
      </c>
      <c r="C923" s="35">
        <v>4</v>
      </c>
      <c r="D923" s="55">
        <v>53.3904</v>
      </c>
      <c r="E923" s="128">
        <v>4743</v>
      </c>
      <c r="F923" s="106">
        <v>2528196.5</v>
      </c>
      <c r="G923" s="41">
        <v>100</v>
      </c>
      <c r="H923" s="50">
        <f t="shared" si="156"/>
        <v>2528196.5</v>
      </c>
      <c r="I923" s="50">
        <f t="shared" si="152"/>
        <v>0</v>
      </c>
      <c r="J923" s="50">
        <f t="shared" si="153"/>
        <v>533.03742357157921</v>
      </c>
      <c r="K923" s="50">
        <f t="shared" si="154"/>
        <v>576.69417104523632</v>
      </c>
      <c r="L923" s="50">
        <f t="shared" si="155"/>
        <v>1600272.3284777873</v>
      </c>
      <c r="M923" s="50"/>
      <c r="N923" s="117">
        <f t="shared" si="151"/>
        <v>1600272.3284777873</v>
      </c>
      <c r="O923" s="33"/>
      <c r="Q923" s="120"/>
      <c r="R923" s="120"/>
    </row>
    <row r="924" spans="1:18" s="31" customFormat="1" x14ac:dyDescent="0.25">
      <c r="A924" s="35"/>
      <c r="B924" s="51" t="s">
        <v>244</v>
      </c>
      <c r="C924" s="35">
        <v>4</v>
      </c>
      <c r="D924" s="55">
        <v>38.387099999999997</v>
      </c>
      <c r="E924" s="128">
        <v>1682</v>
      </c>
      <c r="F924" s="106">
        <v>2829097.4</v>
      </c>
      <c r="G924" s="41">
        <v>100</v>
      </c>
      <c r="H924" s="50">
        <f t="shared" si="156"/>
        <v>2829097.4</v>
      </c>
      <c r="I924" s="50">
        <f t="shared" si="152"/>
        <v>0</v>
      </c>
      <c r="J924" s="50">
        <f t="shared" si="153"/>
        <v>1681.98418549346</v>
      </c>
      <c r="K924" s="50">
        <f t="shared" si="154"/>
        <v>-572.25259087664449</v>
      </c>
      <c r="L924" s="50">
        <f t="shared" si="155"/>
        <v>406413.32648037316</v>
      </c>
      <c r="M924" s="50"/>
      <c r="N924" s="117">
        <f t="shared" si="151"/>
        <v>406413.32648037316</v>
      </c>
      <c r="O924" s="33"/>
      <c r="Q924" s="120"/>
      <c r="R924" s="120"/>
    </row>
    <row r="925" spans="1:18" s="31" customFormat="1" x14ac:dyDescent="0.25">
      <c r="A925" s="35"/>
      <c r="B925" s="51" t="s">
        <v>633</v>
      </c>
      <c r="C925" s="35">
        <v>4</v>
      </c>
      <c r="D925" s="55">
        <v>37.928000000000004</v>
      </c>
      <c r="E925" s="128">
        <v>2411</v>
      </c>
      <c r="F925" s="106">
        <v>1384468.8</v>
      </c>
      <c r="G925" s="41">
        <v>100</v>
      </c>
      <c r="H925" s="50">
        <f t="shared" si="156"/>
        <v>1384468.8</v>
      </c>
      <c r="I925" s="50">
        <f t="shared" si="152"/>
        <v>0</v>
      </c>
      <c r="J925" s="50">
        <f t="shared" si="153"/>
        <v>574.23011198672748</v>
      </c>
      <c r="K925" s="50">
        <f t="shared" si="154"/>
        <v>535.50148263008805</v>
      </c>
      <c r="L925" s="50">
        <f t="shared" si="155"/>
        <v>1142763.9519665604</v>
      </c>
      <c r="M925" s="50"/>
      <c r="N925" s="117">
        <f t="shared" si="151"/>
        <v>1142763.9519665604</v>
      </c>
      <c r="O925" s="33"/>
      <c r="Q925" s="120"/>
      <c r="R925" s="120"/>
    </row>
    <row r="926" spans="1:18" s="31" customFormat="1" x14ac:dyDescent="0.25">
      <c r="A926" s="35"/>
      <c r="B926" s="51" t="s">
        <v>634</v>
      </c>
      <c r="C926" s="35">
        <v>4</v>
      </c>
      <c r="D926" s="55">
        <v>42.626199999999997</v>
      </c>
      <c r="E926" s="128">
        <v>2417</v>
      </c>
      <c r="F926" s="106">
        <v>2730794.4</v>
      </c>
      <c r="G926" s="41">
        <v>100</v>
      </c>
      <c r="H926" s="50">
        <f t="shared" si="156"/>
        <v>2730794.4</v>
      </c>
      <c r="I926" s="50">
        <f t="shared" si="152"/>
        <v>0</v>
      </c>
      <c r="J926" s="50">
        <f t="shared" si="153"/>
        <v>1129.8280513032685</v>
      </c>
      <c r="K926" s="50">
        <f t="shared" si="154"/>
        <v>-20.096456686452939</v>
      </c>
      <c r="L926" s="50">
        <f t="shared" si="155"/>
        <v>532739.0812397988</v>
      </c>
      <c r="M926" s="50"/>
      <c r="N926" s="117">
        <f t="shared" si="151"/>
        <v>532739.0812397988</v>
      </c>
      <c r="O926" s="33"/>
      <c r="Q926" s="120"/>
      <c r="R926" s="120"/>
    </row>
    <row r="927" spans="1:18" s="31" customFormat="1" x14ac:dyDescent="0.25">
      <c r="A927" s="35"/>
      <c r="B927" s="51" t="s">
        <v>845</v>
      </c>
      <c r="C927" s="35">
        <v>4</v>
      </c>
      <c r="D927" s="55">
        <v>47.831499999999998</v>
      </c>
      <c r="E927" s="128">
        <v>3166</v>
      </c>
      <c r="F927" s="106">
        <v>1457509.4</v>
      </c>
      <c r="G927" s="41">
        <v>100</v>
      </c>
      <c r="H927" s="50">
        <f t="shared" si="156"/>
        <v>1457509.4</v>
      </c>
      <c r="I927" s="50">
        <f t="shared" si="152"/>
        <v>0</v>
      </c>
      <c r="J927" s="50">
        <f t="shared" si="153"/>
        <v>460.36304485154767</v>
      </c>
      <c r="K927" s="50">
        <f t="shared" si="154"/>
        <v>649.36854976526786</v>
      </c>
      <c r="L927" s="50">
        <f t="shared" si="155"/>
        <v>1429210.9799325108</v>
      </c>
      <c r="M927" s="50"/>
      <c r="N927" s="117">
        <f t="shared" si="151"/>
        <v>1429210.9799325108</v>
      </c>
      <c r="O927" s="33"/>
      <c r="Q927" s="120"/>
      <c r="R927" s="120"/>
    </row>
    <row r="928" spans="1:18" s="31" customFormat="1" x14ac:dyDescent="0.25">
      <c r="A928" s="35"/>
      <c r="B928" s="51" t="s">
        <v>635</v>
      </c>
      <c r="C928" s="35">
        <v>4</v>
      </c>
      <c r="D928" s="55">
        <v>31.9847</v>
      </c>
      <c r="E928" s="128">
        <v>673</v>
      </c>
      <c r="F928" s="106">
        <v>272483.59999999998</v>
      </c>
      <c r="G928" s="41">
        <v>100</v>
      </c>
      <c r="H928" s="50">
        <f t="shared" si="156"/>
        <v>272483.59999999998</v>
      </c>
      <c r="I928" s="50">
        <f t="shared" si="152"/>
        <v>0</v>
      </c>
      <c r="J928" s="50">
        <f t="shared" si="153"/>
        <v>404.8790490341753</v>
      </c>
      <c r="K928" s="50">
        <f t="shared" si="154"/>
        <v>704.85254558264023</v>
      </c>
      <c r="L928" s="50">
        <f t="shared" si="155"/>
        <v>1060017.2747744194</v>
      </c>
      <c r="M928" s="50"/>
      <c r="N928" s="117">
        <f t="shared" si="151"/>
        <v>1060017.2747744194</v>
      </c>
      <c r="O928" s="33"/>
      <c r="Q928" s="120"/>
      <c r="R928" s="120"/>
    </row>
    <row r="929" spans="1:18" s="31" customFormat="1" x14ac:dyDescent="0.25">
      <c r="A929" s="35"/>
      <c r="B929" s="51" t="s">
        <v>636</v>
      </c>
      <c r="C929" s="35">
        <v>4</v>
      </c>
      <c r="D929" s="55">
        <v>42.980699999999999</v>
      </c>
      <c r="E929" s="128">
        <v>3505</v>
      </c>
      <c r="F929" s="106">
        <v>1167616.8</v>
      </c>
      <c r="G929" s="41">
        <v>100</v>
      </c>
      <c r="H929" s="50">
        <f t="shared" si="156"/>
        <v>1167616.8</v>
      </c>
      <c r="I929" s="50">
        <f t="shared" si="152"/>
        <v>0</v>
      </c>
      <c r="J929" s="50">
        <f t="shared" si="153"/>
        <v>333.12890156918689</v>
      </c>
      <c r="K929" s="50">
        <f t="shared" si="154"/>
        <v>776.60269304762869</v>
      </c>
      <c r="L929" s="50">
        <f t="shared" si="155"/>
        <v>1609357.1205205657</v>
      </c>
      <c r="M929" s="50"/>
      <c r="N929" s="117">
        <f t="shared" si="151"/>
        <v>1609357.1205205657</v>
      </c>
      <c r="O929" s="33"/>
      <c r="Q929" s="120"/>
      <c r="R929" s="120"/>
    </row>
    <row r="930" spans="1:18" s="31" customFormat="1" x14ac:dyDescent="0.25">
      <c r="A930" s="35"/>
      <c r="B930" s="51" t="s">
        <v>902</v>
      </c>
      <c r="C930" s="35">
        <v>3</v>
      </c>
      <c r="D930" s="55">
        <v>22.766300000000001</v>
      </c>
      <c r="E930" s="128">
        <v>7116</v>
      </c>
      <c r="F930" s="106">
        <v>22375775</v>
      </c>
      <c r="G930" s="41">
        <v>50</v>
      </c>
      <c r="H930" s="50">
        <f t="shared" si="156"/>
        <v>11187887.5</v>
      </c>
      <c r="I930" s="50">
        <f t="shared" si="152"/>
        <v>11187887.5</v>
      </c>
      <c r="J930" s="50">
        <f t="shared" si="153"/>
        <v>3144.4315626756606</v>
      </c>
      <c r="K930" s="50">
        <f t="shared" si="154"/>
        <v>-2034.6999680588451</v>
      </c>
      <c r="L930" s="50">
        <f t="shared" si="155"/>
        <v>1148295.3319712563</v>
      </c>
      <c r="M930" s="50"/>
      <c r="N930" s="117">
        <f t="shared" si="151"/>
        <v>1148295.3319712563</v>
      </c>
      <c r="O930" s="33"/>
      <c r="Q930" s="120"/>
      <c r="R930" s="120"/>
    </row>
    <row r="931" spans="1:18" s="31" customFormat="1" x14ac:dyDescent="0.25">
      <c r="A931" s="35"/>
      <c r="B931" s="51" t="s">
        <v>344</v>
      </c>
      <c r="C931" s="35">
        <v>4</v>
      </c>
      <c r="D931" s="55">
        <v>24.2531</v>
      </c>
      <c r="E931" s="128">
        <v>1083</v>
      </c>
      <c r="F931" s="106">
        <v>428812.79999999999</v>
      </c>
      <c r="G931" s="41">
        <v>100</v>
      </c>
      <c r="H931" s="50">
        <f t="shared" si="156"/>
        <v>428812.79999999999</v>
      </c>
      <c r="I931" s="50">
        <f t="shared" si="152"/>
        <v>0</v>
      </c>
      <c r="J931" s="50">
        <f t="shared" si="153"/>
        <v>395.94903047091412</v>
      </c>
      <c r="K931" s="50">
        <f t="shared" si="154"/>
        <v>713.78256414590146</v>
      </c>
      <c r="L931" s="50">
        <f t="shared" si="155"/>
        <v>1099699.5475475932</v>
      </c>
      <c r="M931" s="50"/>
      <c r="N931" s="117">
        <f t="shared" si="151"/>
        <v>1099699.5475475932</v>
      </c>
      <c r="O931" s="33"/>
      <c r="Q931" s="120"/>
      <c r="R931" s="120"/>
    </row>
    <row r="932" spans="1:18" s="31" customFormat="1" x14ac:dyDescent="0.25">
      <c r="A932" s="35"/>
      <c r="B932" s="51" t="s">
        <v>637</v>
      </c>
      <c r="C932" s="35">
        <v>4</v>
      </c>
      <c r="D932" s="55">
        <v>111.4866</v>
      </c>
      <c r="E932" s="128">
        <v>6698</v>
      </c>
      <c r="F932" s="106">
        <v>2169655.2000000002</v>
      </c>
      <c r="G932" s="41">
        <v>100</v>
      </c>
      <c r="H932" s="50">
        <f t="shared" si="156"/>
        <v>2169655.2000000002</v>
      </c>
      <c r="I932" s="50">
        <f t="shared" si="152"/>
        <v>0</v>
      </c>
      <c r="J932" s="50">
        <f t="shared" si="153"/>
        <v>323.92582860555393</v>
      </c>
      <c r="K932" s="50">
        <f t="shared" si="154"/>
        <v>785.80576601126154</v>
      </c>
      <c r="L932" s="50">
        <f t="shared" si="155"/>
        <v>2373839.8096641125</v>
      </c>
      <c r="M932" s="50"/>
      <c r="N932" s="117">
        <f t="shared" si="151"/>
        <v>2373839.8096641125</v>
      </c>
      <c r="O932" s="33"/>
      <c r="Q932" s="120"/>
      <c r="R932" s="120"/>
    </row>
    <row r="933" spans="1:18" s="31" customFormat="1" x14ac:dyDescent="0.25">
      <c r="A933" s="35"/>
      <c r="B933" s="51" t="s">
        <v>638</v>
      </c>
      <c r="C933" s="35">
        <v>4</v>
      </c>
      <c r="D933" s="55">
        <v>30.6875</v>
      </c>
      <c r="E933" s="128">
        <v>1856</v>
      </c>
      <c r="F933" s="106">
        <v>899661.3</v>
      </c>
      <c r="G933" s="41">
        <v>100</v>
      </c>
      <c r="H933" s="50">
        <f t="shared" si="156"/>
        <v>899661.3</v>
      </c>
      <c r="I933" s="50">
        <f t="shared" si="152"/>
        <v>0</v>
      </c>
      <c r="J933" s="50">
        <f t="shared" si="153"/>
        <v>484.73130387931036</v>
      </c>
      <c r="K933" s="50">
        <f t="shared" si="154"/>
        <v>625.00029073750511</v>
      </c>
      <c r="L933" s="50">
        <f t="shared" si="155"/>
        <v>1136167.7290070069</v>
      </c>
      <c r="M933" s="50"/>
      <c r="N933" s="117">
        <f t="shared" si="151"/>
        <v>1136167.7290070069</v>
      </c>
      <c r="O933" s="33"/>
      <c r="Q933" s="120"/>
      <c r="R933" s="120"/>
    </row>
    <row r="934" spans="1:18" s="31" customFormat="1" x14ac:dyDescent="0.25">
      <c r="A934" s="35"/>
      <c r="B934" s="51" t="s">
        <v>639</v>
      </c>
      <c r="C934" s="35">
        <v>4</v>
      </c>
      <c r="D934" s="55">
        <v>90.729400000000012</v>
      </c>
      <c r="E934" s="128">
        <v>3502</v>
      </c>
      <c r="F934" s="106">
        <v>1382062.9</v>
      </c>
      <c r="G934" s="41">
        <v>100</v>
      </c>
      <c r="H934" s="50">
        <f t="shared" si="156"/>
        <v>1382062.9</v>
      </c>
      <c r="I934" s="50">
        <f t="shared" si="152"/>
        <v>0</v>
      </c>
      <c r="J934" s="50">
        <f t="shared" si="153"/>
        <v>394.64960022844087</v>
      </c>
      <c r="K934" s="50">
        <f t="shared" si="154"/>
        <v>715.0819943883746</v>
      </c>
      <c r="L934" s="50">
        <f t="shared" si="155"/>
        <v>1731809.8834391702</v>
      </c>
      <c r="M934" s="50"/>
      <c r="N934" s="117">
        <f t="shared" si="151"/>
        <v>1731809.8834391702</v>
      </c>
      <c r="O934" s="33"/>
      <c r="Q934" s="120"/>
      <c r="R934" s="120"/>
    </row>
    <row r="935" spans="1:18" s="31" customFormat="1" x14ac:dyDescent="0.25">
      <c r="A935" s="35"/>
      <c r="B935" s="4"/>
      <c r="C935" s="4"/>
      <c r="D935" s="55">
        <v>0</v>
      </c>
      <c r="E935" s="130"/>
      <c r="F935" s="32"/>
      <c r="G935" s="41"/>
      <c r="H935" s="42"/>
      <c r="I935" s="50"/>
      <c r="J935" s="50"/>
      <c r="K935" s="50"/>
      <c r="L935" s="50"/>
      <c r="M935" s="50"/>
      <c r="N935" s="117"/>
      <c r="O935" s="33"/>
      <c r="Q935" s="120"/>
      <c r="R935" s="120"/>
    </row>
    <row r="936" spans="1:18" s="31" customFormat="1" x14ac:dyDescent="0.25">
      <c r="A936" s="30" t="s">
        <v>166</v>
      </c>
      <c r="B936" s="43" t="s">
        <v>2</v>
      </c>
      <c r="C936" s="44"/>
      <c r="D936" s="3">
        <v>673.69040000000018</v>
      </c>
      <c r="E936" s="131">
        <f>E937</f>
        <v>37755</v>
      </c>
      <c r="F936" s="37"/>
      <c r="G936" s="41"/>
      <c r="H936" s="37">
        <f>H938</f>
        <v>6163083.875</v>
      </c>
      <c r="I936" s="37">
        <f>I938</f>
        <v>-6163083.875</v>
      </c>
      <c r="J936" s="50"/>
      <c r="K936" s="50"/>
      <c r="L936" s="50"/>
      <c r="M936" s="46">
        <f>M938</f>
        <v>28305203.871345751</v>
      </c>
      <c r="N936" s="115">
        <f t="shared" si="151"/>
        <v>28305203.871345751</v>
      </c>
      <c r="O936" s="33"/>
      <c r="Q936" s="120"/>
      <c r="R936" s="120"/>
    </row>
    <row r="937" spans="1:18" s="31" customFormat="1" x14ac:dyDescent="0.25">
      <c r="A937" s="30" t="s">
        <v>166</v>
      </c>
      <c r="B937" s="43" t="s">
        <v>3</v>
      </c>
      <c r="C937" s="44"/>
      <c r="D937" s="3">
        <v>673.69040000000018</v>
      </c>
      <c r="E937" s="131">
        <f>SUM(E939:E953)</f>
        <v>37755</v>
      </c>
      <c r="F937" s="37">
        <f>SUM(F939:F953)</f>
        <v>38146540</v>
      </c>
      <c r="G937" s="41"/>
      <c r="H937" s="37">
        <f>SUM(H939:H953)</f>
        <v>25820372.25</v>
      </c>
      <c r="I937" s="37">
        <f>SUM(I939:I953)</f>
        <v>12326167.75</v>
      </c>
      <c r="J937" s="50"/>
      <c r="K937" s="50"/>
      <c r="L937" s="37">
        <f>SUM(L939:L953)</f>
        <v>18338940.678097088</v>
      </c>
      <c r="M937" s="50"/>
      <c r="N937" s="115">
        <f t="shared" si="151"/>
        <v>18338940.678097088</v>
      </c>
      <c r="O937" s="33"/>
      <c r="Q937" s="120"/>
      <c r="R937" s="120"/>
    </row>
    <row r="938" spans="1:18" s="31" customFormat="1" x14ac:dyDescent="0.25">
      <c r="A938" s="35"/>
      <c r="B938" s="51" t="s">
        <v>26</v>
      </c>
      <c r="C938" s="35">
        <v>2</v>
      </c>
      <c r="D938" s="55">
        <v>0</v>
      </c>
      <c r="E938" s="134"/>
      <c r="F938" s="50"/>
      <c r="G938" s="41">
        <v>25</v>
      </c>
      <c r="H938" s="50">
        <f>F950*G938/100</f>
        <v>6163083.875</v>
      </c>
      <c r="I938" s="50">
        <f t="shared" si="152"/>
        <v>-6163083.875</v>
      </c>
      <c r="J938" s="50"/>
      <c r="K938" s="50"/>
      <c r="L938" s="50"/>
      <c r="M938" s="50">
        <f>($L$7*$L$8*E936/$L$10)+($L$7*$L$9*D936/$L$11)</f>
        <v>28305203.871345751</v>
      </c>
      <c r="N938" s="117">
        <f t="shared" si="151"/>
        <v>28305203.871345751</v>
      </c>
      <c r="O938" s="33"/>
      <c r="Q938" s="120"/>
      <c r="R938" s="120"/>
    </row>
    <row r="939" spans="1:18" s="31" customFormat="1" x14ac:dyDescent="0.25">
      <c r="A939" s="35"/>
      <c r="B939" s="51" t="s">
        <v>640</v>
      </c>
      <c r="C939" s="35">
        <v>4</v>
      </c>
      <c r="D939" s="55">
        <v>35.155100000000004</v>
      </c>
      <c r="E939" s="128">
        <v>1482</v>
      </c>
      <c r="F939" s="208">
        <v>700592.8</v>
      </c>
      <c r="G939" s="41">
        <v>100</v>
      </c>
      <c r="H939" s="50">
        <f>F939*G939/100</f>
        <v>700592.8</v>
      </c>
      <c r="I939" s="50">
        <f t="shared" si="152"/>
        <v>0</v>
      </c>
      <c r="J939" s="50">
        <f t="shared" ref="J939:J953" si="157">F939/E939</f>
        <v>472.7346828609987</v>
      </c>
      <c r="K939" s="50">
        <f t="shared" ref="K939:K953" si="158">$J$11*$J$19-J939</f>
        <v>636.99691175581688</v>
      </c>
      <c r="L939" s="50">
        <f t="shared" ref="L939:L953" si="159">IF(K939&gt;0,$J$7*$J$8*(K939/$K$19),0)+$J$7*$J$9*(E939/$E$19)+$J$7*$J$10*(D939/$D$19)</f>
        <v>1113098.6475817198</v>
      </c>
      <c r="M939" s="50"/>
      <c r="N939" s="117">
        <f t="shared" si="151"/>
        <v>1113098.6475817198</v>
      </c>
      <c r="O939" s="33"/>
      <c r="Q939" s="120"/>
      <c r="R939" s="120"/>
    </row>
    <row r="940" spans="1:18" s="31" customFormat="1" x14ac:dyDescent="0.25">
      <c r="A940" s="35"/>
      <c r="B940" s="51" t="s">
        <v>641</v>
      </c>
      <c r="C940" s="35">
        <v>4</v>
      </c>
      <c r="D940" s="55">
        <v>65.399599999999992</v>
      </c>
      <c r="E940" s="128">
        <v>2006</v>
      </c>
      <c r="F940" s="208">
        <v>1381801.9</v>
      </c>
      <c r="G940" s="41">
        <v>100</v>
      </c>
      <c r="H940" s="50">
        <f t="shared" ref="H940:H953" si="160">F940*G940/100</f>
        <v>1381801.9</v>
      </c>
      <c r="I940" s="50">
        <f t="shared" si="152"/>
        <v>0</v>
      </c>
      <c r="J940" s="50">
        <f t="shared" si="157"/>
        <v>688.83444666001992</v>
      </c>
      <c r="K940" s="50">
        <f t="shared" si="158"/>
        <v>420.89714795679561</v>
      </c>
      <c r="L940" s="50">
        <f t="shared" si="159"/>
        <v>1060210.6150428811</v>
      </c>
      <c r="M940" s="50"/>
      <c r="N940" s="117">
        <f t="shared" si="151"/>
        <v>1060210.6150428811</v>
      </c>
      <c r="O940" s="33"/>
      <c r="Q940" s="120"/>
      <c r="R940" s="120"/>
    </row>
    <row r="941" spans="1:18" s="31" customFormat="1" x14ac:dyDescent="0.25">
      <c r="A941" s="35"/>
      <c r="B941" s="51" t="s">
        <v>642</v>
      </c>
      <c r="C941" s="35">
        <v>4</v>
      </c>
      <c r="D941" s="55">
        <v>20.309100000000001</v>
      </c>
      <c r="E941" s="128">
        <v>723</v>
      </c>
      <c r="F941" s="208">
        <v>431649.9</v>
      </c>
      <c r="G941" s="41">
        <v>100</v>
      </c>
      <c r="H941" s="50">
        <f t="shared" si="160"/>
        <v>431649.9</v>
      </c>
      <c r="I941" s="50">
        <f t="shared" si="152"/>
        <v>0</v>
      </c>
      <c r="J941" s="50">
        <f t="shared" si="157"/>
        <v>597.02614107883824</v>
      </c>
      <c r="K941" s="50">
        <f t="shared" si="158"/>
        <v>512.70545353797729</v>
      </c>
      <c r="L941" s="50">
        <f t="shared" si="159"/>
        <v>793577.44076523755</v>
      </c>
      <c r="M941" s="50"/>
      <c r="N941" s="117">
        <f t="shared" si="151"/>
        <v>793577.44076523755</v>
      </c>
      <c r="O941" s="33"/>
      <c r="Q941" s="120"/>
      <c r="R941" s="120"/>
    </row>
    <row r="942" spans="1:18" s="31" customFormat="1" x14ac:dyDescent="0.25">
      <c r="A942" s="35"/>
      <c r="B942" s="51" t="s">
        <v>643</v>
      </c>
      <c r="C942" s="35">
        <v>4</v>
      </c>
      <c r="D942" s="55">
        <v>22.101399999999998</v>
      </c>
      <c r="E942" s="128">
        <v>920</v>
      </c>
      <c r="F942" s="208">
        <v>388910.5</v>
      </c>
      <c r="G942" s="41">
        <v>100</v>
      </c>
      <c r="H942" s="50">
        <f t="shared" si="160"/>
        <v>388910.5</v>
      </c>
      <c r="I942" s="50">
        <f t="shared" si="152"/>
        <v>0</v>
      </c>
      <c r="J942" s="50">
        <f t="shared" si="157"/>
        <v>422.7288043478261</v>
      </c>
      <c r="K942" s="50">
        <f t="shared" si="158"/>
        <v>687.00279026898943</v>
      </c>
      <c r="L942" s="50">
        <f t="shared" si="159"/>
        <v>1035217.0396951842</v>
      </c>
      <c r="M942" s="50"/>
      <c r="N942" s="117">
        <f t="shared" si="151"/>
        <v>1035217.0396951842</v>
      </c>
      <c r="O942" s="33"/>
      <c r="Q942" s="120"/>
      <c r="R942" s="120"/>
    </row>
    <row r="943" spans="1:18" s="31" customFormat="1" x14ac:dyDescent="0.25">
      <c r="A943" s="35"/>
      <c r="B943" s="51" t="s">
        <v>846</v>
      </c>
      <c r="C943" s="35">
        <v>4</v>
      </c>
      <c r="D943" s="55">
        <v>31.037700000000001</v>
      </c>
      <c r="E943" s="128">
        <v>829</v>
      </c>
      <c r="F943" s="208">
        <v>294999.59999999998</v>
      </c>
      <c r="G943" s="41">
        <v>100</v>
      </c>
      <c r="H943" s="50">
        <f t="shared" si="160"/>
        <v>294999.59999999998</v>
      </c>
      <c r="I943" s="50">
        <f t="shared" si="152"/>
        <v>0</v>
      </c>
      <c r="J943" s="50">
        <f t="shared" si="157"/>
        <v>355.84993968636911</v>
      </c>
      <c r="K943" s="50">
        <f t="shared" si="158"/>
        <v>753.88165493044642</v>
      </c>
      <c r="L943" s="50">
        <f t="shared" si="159"/>
        <v>1136969.299311152</v>
      </c>
      <c r="M943" s="50"/>
      <c r="N943" s="117">
        <f t="shared" si="151"/>
        <v>1136969.299311152</v>
      </c>
      <c r="O943" s="33"/>
      <c r="Q943" s="120"/>
      <c r="R943" s="120"/>
    </row>
    <row r="944" spans="1:18" s="31" customFormat="1" x14ac:dyDescent="0.25">
      <c r="A944" s="35"/>
      <c r="B944" s="51" t="s">
        <v>644</v>
      </c>
      <c r="C944" s="35">
        <v>4</v>
      </c>
      <c r="D944" s="55">
        <v>41.298199999999994</v>
      </c>
      <c r="E944" s="128">
        <v>1688</v>
      </c>
      <c r="F944" s="208">
        <v>700070.7</v>
      </c>
      <c r="G944" s="41">
        <v>100</v>
      </c>
      <c r="H944" s="50">
        <f t="shared" si="160"/>
        <v>700070.7</v>
      </c>
      <c r="I944" s="50">
        <f t="shared" si="152"/>
        <v>0</v>
      </c>
      <c r="J944" s="50">
        <f t="shared" si="157"/>
        <v>414.73382701421798</v>
      </c>
      <c r="K944" s="50">
        <f t="shared" si="158"/>
        <v>694.99776760259761</v>
      </c>
      <c r="L944" s="50">
        <f t="shared" si="159"/>
        <v>1237020.1004766228</v>
      </c>
      <c r="M944" s="50"/>
      <c r="N944" s="117">
        <f t="shared" si="151"/>
        <v>1237020.1004766228</v>
      </c>
      <c r="O944" s="33"/>
      <c r="Q944" s="120"/>
      <c r="R944" s="120"/>
    </row>
    <row r="945" spans="1:18" s="31" customFormat="1" x14ac:dyDescent="0.25">
      <c r="A945" s="35"/>
      <c r="B945" s="51" t="s">
        <v>847</v>
      </c>
      <c r="C945" s="35">
        <v>4</v>
      </c>
      <c r="D945" s="55">
        <v>13.3012</v>
      </c>
      <c r="E945" s="128">
        <v>879</v>
      </c>
      <c r="F945" s="208">
        <v>347930.2</v>
      </c>
      <c r="G945" s="41">
        <v>100</v>
      </c>
      <c r="H945" s="50">
        <f t="shared" si="160"/>
        <v>347930.2</v>
      </c>
      <c r="I945" s="50">
        <f t="shared" si="152"/>
        <v>0</v>
      </c>
      <c r="J945" s="50">
        <f t="shared" si="157"/>
        <v>395.82502844141072</v>
      </c>
      <c r="K945" s="50">
        <f t="shared" si="158"/>
        <v>713.90656617540481</v>
      </c>
      <c r="L945" s="50">
        <f t="shared" si="159"/>
        <v>1024803.0277419892</v>
      </c>
      <c r="M945" s="50"/>
      <c r="N945" s="117">
        <f t="shared" si="151"/>
        <v>1024803.0277419892</v>
      </c>
      <c r="O945" s="33"/>
      <c r="Q945" s="120"/>
      <c r="R945" s="120"/>
    </row>
    <row r="946" spans="1:18" s="31" customFormat="1" x14ac:dyDescent="0.25">
      <c r="A946" s="35"/>
      <c r="B946" s="51" t="s">
        <v>645</v>
      </c>
      <c r="C946" s="35">
        <v>4</v>
      </c>
      <c r="D946" s="55">
        <v>56.828500000000005</v>
      </c>
      <c r="E946" s="128">
        <v>2707</v>
      </c>
      <c r="F946" s="208">
        <v>1183312.1000000001</v>
      </c>
      <c r="G946" s="41">
        <v>100</v>
      </c>
      <c r="H946" s="50">
        <f t="shared" si="160"/>
        <v>1183312.1000000001</v>
      </c>
      <c r="I946" s="50">
        <f t="shared" si="152"/>
        <v>0</v>
      </c>
      <c r="J946" s="50">
        <f t="shared" si="157"/>
        <v>437.13043960103437</v>
      </c>
      <c r="K946" s="50">
        <f t="shared" si="158"/>
        <v>672.60115501578116</v>
      </c>
      <c r="L946" s="50">
        <f t="shared" si="159"/>
        <v>1425284.336287275</v>
      </c>
      <c r="M946" s="50"/>
      <c r="N946" s="117">
        <f t="shared" si="151"/>
        <v>1425284.336287275</v>
      </c>
      <c r="O946" s="33"/>
      <c r="Q946" s="120"/>
      <c r="R946" s="120"/>
    </row>
    <row r="947" spans="1:18" s="31" customFormat="1" x14ac:dyDescent="0.25">
      <c r="A947" s="35"/>
      <c r="B947" s="51" t="s">
        <v>646</v>
      </c>
      <c r="C947" s="35">
        <v>4</v>
      </c>
      <c r="D947" s="55">
        <v>28.1523</v>
      </c>
      <c r="E947" s="128">
        <v>810</v>
      </c>
      <c r="F947" s="208">
        <v>317731.09999999998</v>
      </c>
      <c r="G947" s="41">
        <v>100</v>
      </c>
      <c r="H947" s="50">
        <f t="shared" si="160"/>
        <v>317731.09999999998</v>
      </c>
      <c r="I947" s="50">
        <f t="shared" si="152"/>
        <v>0</v>
      </c>
      <c r="J947" s="50">
        <f t="shared" si="157"/>
        <v>392.26061728395058</v>
      </c>
      <c r="K947" s="50">
        <f t="shared" si="158"/>
        <v>717.470977332865</v>
      </c>
      <c r="L947" s="50">
        <f t="shared" si="159"/>
        <v>1079505.9799576951</v>
      </c>
      <c r="M947" s="50"/>
      <c r="N947" s="117">
        <f t="shared" si="151"/>
        <v>1079505.9799576951</v>
      </c>
      <c r="O947" s="33"/>
      <c r="Q947" s="120"/>
      <c r="R947" s="120"/>
    </row>
    <row r="948" spans="1:18" s="31" customFormat="1" x14ac:dyDescent="0.25">
      <c r="A948" s="35"/>
      <c r="B948" s="51" t="s">
        <v>647</v>
      </c>
      <c r="C948" s="35">
        <v>4</v>
      </c>
      <c r="D948" s="55">
        <v>25.659999999999997</v>
      </c>
      <c r="E948" s="128">
        <v>1374</v>
      </c>
      <c r="F948" s="208">
        <v>444485.4</v>
      </c>
      <c r="G948" s="41">
        <v>100</v>
      </c>
      <c r="H948" s="50">
        <f t="shared" si="160"/>
        <v>444485.4</v>
      </c>
      <c r="I948" s="50">
        <f t="shared" si="152"/>
        <v>0</v>
      </c>
      <c r="J948" s="50">
        <f t="shared" si="157"/>
        <v>323.49737991266375</v>
      </c>
      <c r="K948" s="50">
        <f t="shared" si="158"/>
        <v>786.23421470415178</v>
      </c>
      <c r="L948" s="50">
        <f t="shared" si="159"/>
        <v>1233858.6516773331</v>
      </c>
      <c r="M948" s="50"/>
      <c r="N948" s="117">
        <f t="shared" si="151"/>
        <v>1233858.6516773331</v>
      </c>
      <c r="O948" s="33"/>
      <c r="Q948" s="120"/>
      <c r="R948" s="120"/>
    </row>
    <row r="949" spans="1:18" s="31" customFormat="1" x14ac:dyDescent="0.25">
      <c r="A949" s="35"/>
      <c r="B949" s="51" t="s">
        <v>620</v>
      </c>
      <c r="C949" s="35">
        <v>4</v>
      </c>
      <c r="D949" s="55">
        <v>21.178100000000001</v>
      </c>
      <c r="E949" s="128">
        <v>280</v>
      </c>
      <c r="F949" s="208">
        <v>114826.7</v>
      </c>
      <c r="G949" s="41">
        <v>100</v>
      </c>
      <c r="H949" s="50">
        <f t="shared" si="160"/>
        <v>114826.7</v>
      </c>
      <c r="I949" s="50">
        <f t="shared" si="152"/>
        <v>0</v>
      </c>
      <c r="J949" s="50">
        <f t="shared" si="157"/>
        <v>410.09535714285715</v>
      </c>
      <c r="K949" s="50">
        <f t="shared" si="158"/>
        <v>699.63623747395832</v>
      </c>
      <c r="L949" s="50">
        <f t="shared" si="159"/>
        <v>951405.52613620774</v>
      </c>
      <c r="M949" s="50"/>
      <c r="N949" s="117">
        <f t="shared" si="151"/>
        <v>951405.52613620774</v>
      </c>
      <c r="O949" s="33"/>
      <c r="Q949" s="120"/>
      <c r="R949" s="120"/>
    </row>
    <row r="950" spans="1:18" s="31" customFormat="1" x14ac:dyDescent="0.25">
      <c r="A950" s="35"/>
      <c r="B950" s="51" t="s">
        <v>864</v>
      </c>
      <c r="C950" s="35">
        <v>3</v>
      </c>
      <c r="D950" s="55">
        <v>112.4183</v>
      </c>
      <c r="E950" s="128">
        <v>12887</v>
      </c>
      <c r="F950" s="208">
        <v>24652335.5</v>
      </c>
      <c r="G950" s="41">
        <v>50</v>
      </c>
      <c r="H950" s="50">
        <f t="shared" si="160"/>
        <v>12326167.75</v>
      </c>
      <c r="I950" s="50">
        <f t="shared" si="152"/>
        <v>12326167.75</v>
      </c>
      <c r="J950" s="50">
        <f t="shared" si="157"/>
        <v>1912.9615503996276</v>
      </c>
      <c r="K950" s="50">
        <f t="shared" si="158"/>
        <v>-803.22995578281211</v>
      </c>
      <c r="L950" s="50">
        <f t="shared" si="159"/>
        <v>2370708.8673182055</v>
      </c>
      <c r="M950" s="50"/>
      <c r="N950" s="117">
        <f t="shared" si="151"/>
        <v>2370708.8673182055</v>
      </c>
      <c r="O950" s="33"/>
      <c r="Q950" s="120"/>
      <c r="R950" s="120"/>
    </row>
    <row r="951" spans="1:18" s="31" customFormat="1" x14ac:dyDescent="0.25">
      <c r="A951" s="35"/>
      <c r="B951" s="51" t="s">
        <v>648</v>
      </c>
      <c r="C951" s="35">
        <v>4</v>
      </c>
      <c r="D951" s="55">
        <v>81.494199999999992</v>
      </c>
      <c r="E951" s="128">
        <v>5235</v>
      </c>
      <c r="F951" s="208">
        <v>3127229.2</v>
      </c>
      <c r="G951" s="41">
        <v>100</v>
      </c>
      <c r="H951" s="50">
        <f t="shared" si="160"/>
        <v>3127229.2</v>
      </c>
      <c r="I951" s="50">
        <f t="shared" si="152"/>
        <v>0</v>
      </c>
      <c r="J951" s="50">
        <f t="shared" si="157"/>
        <v>597.36947468958931</v>
      </c>
      <c r="K951" s="50">
        <f t="shared" si="158"/>
        <v>512.36211992722622</v>
      </c>
      <c r="L951" s="50">
        <f t="shared" si="159"/>
        <v>1712470.4758345366</v>
      </c>
      <c r="M951" s="50"/>
      <c r="N951" s="117">
        <f t="shared" si="151"/>
        <v>1712470.4758345366</v>
      </c>
      <c r="O951" s="33"/>
      <c r="Q951" s="120"/>
      <c r="R951" s="120"/>
    </row>
    <row r="952" spans="1:18" s="31" customFormat="1" x14ac:dyDescent="0.25">
      <c r="A952" s="35"/>
      <c r="B952" s="51" t="s">
        <v>191</v>
      </c>
      <c r="C952" s="35">
        <v>4</v>
      </c>
      <c r="D952" s="55">
        <v>86.251200000000011</v>
      </c>
      <c r="E952" s="128">
        <v>4312</v>
      </c>
      <c r="F952" s="208">
        <v>2497055.5</v>
      </c>
      <c r="G952" s="41">
        <v>100</v>
      </c>
      <c r="H952" s="50">
        <f t="shared" si="160"/>
        <v>2497055.5</v>
      </c>
      <c r="I952" s="50">
        <f t="shared" si="152"/>
        <v>0</v>
      </c>
      <c r="J952" s="50">
        <f t="shared" si="157"/>
        <v>579.09450371057517</v>
      </c>
      <c r="K952" s="50">
        <f t="shared" si="158"/>
        <v>530.63709090624036</v>
      </c>
      <c r="L952" s="50">
        <f t="shared" si="159"/>
        <v>1616565.4126210399</v>
      </c>
      <c r="M952" s="50"/>
      <c r="N952" s="117">
        <f t="shared" si="151"/>
        <v>1616565.4126210399</v>
      </c>
      <c r="O952" s="33"/>
      <c r="Q952" s="120"/>
      <c r="R952" s="120"/>
    </row>
    <row r="953" spans="1:18" s="31" customFormat="1" x14ac:dyDescent="0.25">
      <c r="A953" s="35"/>
      <c r="B953" s="51" t="s">
        <v>649</v>
      </c>
      <c r="C953" s="35">
        <v>4</v>
      </c>
      <c r="D953" s="55">
        <v>33.105499999999999</v>
      </c>
      <c r="E953" s="128">
        <v>1623</v>
      </c>
      <c r="F953" s="208">
        <v>1563608.9</v>
      </c>
      <c r="G953" s="41">
        <v>100</v>
      </c>
      <c r="H953" s="50">
        <f t="shared" si="160"/>
        <v>1563608.9</v>
      </c>
      <c r="I953" s="50">
        <f t="shared" si="152"/>
        <v>0</v>
      </c>
      <c r="J953" s="50">
        <f t="shared" si="157"/>
        <v>963.40659272951314</v>
      </c>
      <c r="K953" s="50">
        <f t="shared" si="158"/>
        <v>146.32500188730239</v>
      </c>
      <c r="L953" s="50">
        <f t="shared" si="159"/>
        <v>548245.25765000738</v>
      </c>
      <c r="M953" s="50"/>
      <c r="N953" s="117">
        <f t="shared" si="151"/>
        <v>548245.25765000738</v>
      </c>
      <c r="O953" s="33"/>
      <c r="Q953" s="120"/>
      <c r="R953" s="120"/>
    </row>
    <row r="954" spans="1:18" s="31" customFormat="1" x14ac:dyDescent="0.25">
      <c r="A954" s="35"/>
      <c r="B954" s="4"/>
      <c r="C954" s="4"/>
      <c r="D954" s="55">
        <v>0</v>
      </c>
      <c r="E954" s="130"/>
      <c r="F954" s="32"/>
      <c r="G954" s="41"/>
      <c r="H954" s="42"/>
      <c r="I954" s="50"/>
      <c r="J954" s="50"/>
      <c r="K954" s="50"/>
      <c r="L954" s="50"/>
      <c r="M954" s="50"/>
      <c r="N954" s="117"/>
      <c r="O954" s="33"/>
      <c r="Q954" s="120"/>
      <c r="R954" s="120"/>
    </row>
    <row r="955" spans="1:18" s="31" customFormat="1" x14ac:dyDescent="0.25">
      <c r="A955" s="30" t="s">
        <v>650</v>
      </c>
      <c r="B955" s="43" t="s">
        <v>2</v>
      </c>
      <c r="C955" s="44"/>
      <c r="D955" s="3">
        <v>848.61710000000016</v>
      </c>
      <c r="E955" s="131">
        <f>E956</f>
        <v>63001</v>
      </c>
      <c r="F955" s="37"/>
      <c r="G955" s="41"/>
      <c r="H955" s="37">
        <f>H957</f>
        <v>4075389.4</v>
      </c>
      <c r="I955" s="37">
        <f>I957</f>
        <v>-4075389.4</v>
      </c>
      <c r="J955" s="50"/>
      <c r="K955" s="50"/>
      <c r="L955" s="50"/>
      <c r="M955" s="46">
        <f>M957</f>
        <v>41626460.369058475</v>
      </c>
      <c r="N955" s="115">
        <f t="shared" si="151"/>
        <v>41626460.369058475</v>
      </c>
      <c r="O955" s="33"/>
      <c r="Q955" s="120"/>
      <c r="R955" s="120"/>
    </row>
    <row r="956" spans="1:18" s="31" customFormat="1" x14ac:dyDescent="0.25">
      <c r="A956" s="30" t="s">
        <v>650</v>
      </c>
      <c r="B956" s="43" t="s">
        <v>3</v>
      </c>
      <c r="C956" s="44"/>
      <c r="D956" s="3">
        <v>848.61710000000016</v>
      </c>
      <c r="E956" s="131">
        <f>SUM(E958:E988)</f>
        <v>63001</v>
      </c>
      <c r="F956" s="37">
        <f>SUM(F958:F988)</f>
        <v>38117146.800000004</v>
      </c>
      <c r="G956" s="41"/>
      <c r="H956" s="37">
        <f>SUM(H958:H988)</f>
        <v>29966368.000000004</v>
      </c>
      <c r="I956" s="37">
        <f>SUM(I958:I988)</f>
        <v>8150778.7999999998</v>
      </c>
      <c r="J956" s="50"/>
      <c r="K956" s="50"/>
      <c r="L956" s="37">
        <f>SUM(L958:L988)</f>
        <v>40887033.700426318</v>
      </c>
      <c r="M956" s="50"/>
      <c r="N956" s="115">
        <f t="shared" si="151"/>
        <v>40887033.700426318</v>
      </c>
      <c r="O956" s="33"/>
      <c r="Q956" s="120"/>
      <c r="R956" s="120"/>
    </row>
    <row r="957" spans="1:18" s="31" customFormat="1" x14ac:dyDescent="0.25">
      <c r="A957" s="35"/>
      <c r="B957" s="51" t="s">
        <v>26</v>
      </c>
      <c r="C957" s="35">
        <v>2</v>
      </c>
      <c r="D957" s="55">
        <v>0</v>
      </c>
      <c r="E957" s="134"/>
      <c r="F957" s="50"/>
      <c r="G957" s="41">
        <v>25</v>
      </c>
      <c r="H957" s="50">
        <f>F983*G957/100</f>
        <v>4075389.4</v>
      </c>
      <c r="I957" s="50">
        <f t="shared" si="152"/>
        <v>-4075389.4</v>
      </c>
      <c r="J957" s="50"/>
      <c r="K957" s="50"/>
      <c r="L957" s="50"/>
      <c r="M957" s="50">
        <f>($L$7*$L$8*E955/$L$10)+($L$7*$L$9*D955/$L$11)</f>
        <v>41626460.369058475</v>
      </c>
      <c r="N957" s="117">
        <f t="shared" si="151"/>
        <v>41626460.369058475</v>
      </c>
      <c r="O957" s="33"/>
      <c r="Q957" s="120"/>
      <c r="R957" s="120"/>
    </row>
    <row r="958" spans="1:18" s="31" customFormat="1" x14ac:dyDescent="0.25">
      <c r="A958" s="35"/>
      <c r="B958" s="51" t="s">
        <v>651</v>
      </c>
      <c r="C958" s="35">
        <v>4</v>
      </c>
      <c r="D958" s="55">
        <v>30.130800000000001</v>
      </c>
      <c r="E958" s="128">
        <v>3076</v>
      </c>
      <c r="F958" s="209">
        <v>904223.5</v>
      </c>
      <c r="G958" s="41">
        <v>100</v>
      </c>
      <c r="H958" s="50">
        <f t="shared" ref="H958:H988" si="161">F958*G958/100</f>
        <v>904223.5</v>
      </c>
      <c r="I958" s="50">
        <f t="shared" si="152"/>
        <v>0</v>
      </c>
      <c r="J958" s="50">
        <f t="shared" ref="J958:J988" si="162">F958/E958</f>
        <v>293.9608257477243</v>
      </c>
      <c r="K958" s="50">
        <f t="shared" ref="K958:K988" si="163">$J$11*$J$19-J958</f>
        <v>815.77076886909117</v>
      </c>
      <c r="L958" s="50">
        <f t="shared" ref="L958:L988" si="164">IF(K958&gt;0,$J$7*$J$8*(K958/$K$19),0)+$J$7*$J$9*(E958/$E$19)+$J$7*$J$10*(D958/$D$19)</f>
        <v>1539277.7421336179</v>
      </c>
      <c r="M958" s="50"/>
      <c r="N958" s="117">
        <f t="shared" si="151"/>
        <v>1539277.7421336179</v>
      </c>
      <c r="O958" s="33"/>
      <c r="Q958" s="120"/>
      <c r="R958" s="120"/>
    </row>
    <row r="959" spans="1:18" s="31" customFormat="1" x14ac:dyDescent="0.25">
      <c r="A959" s="35"/>
      <c r="B959" s="51" t="s">
        <v>652</v>
      </c>
      <c r="C959" s="35">
        <v>4</v>
      </c>
      <c r="D959" s="55">
        <v>9.8484999999999996</v>
      </c>
      <c r="E959" s="128">
        <v>551</v>
      </c>
      <c r="F959" s="209">
        <v>82346.600000000006</v>
      </c>
      <c r="G959" s="41">
        <v>100</v>
      </c>
      <c r="H959" s="50">
        <f t="shared" si="161"/>
        <v>82346.600000000006</v>
      </c>
      <c r="I959" s="50">
        <f t="shared" si="152"/>
        <v>0</v>
      </c>
      <c r="J959" s="50">
        <f t="shared" si="162"/>
        <v>149.44936479128859</v>
      </c>
      <c r="K959" s="50">
        <f t="shared" si="163"/>
        <v>960.28222982552688</v>
      </c>
      <c r="L959" s="50">
        <f t="shared" si="164"/>
        <v>1251957.5298839593</v>
      </c>
      <c r="M959" s="50"/>
      <c r="N959" s="117">
        <f t="shared" si="151"/>
        <v>1251957.5298839593</v>
      </c>
      <c r="O959" s="33"/>
      <c r="Q959" s="120"/>
      <c r="R959" s="120"/>
    </row>
    <row r="960" spans="1:18" s="31" customFormat="1" x14ac:dyDescent="0.25">
      <c r="A960" s="35"/>
      <c r="B960" s="51" t="s">
        <v>653</v>
      </c>
      <c r="C960" s="35">
        <v>4</v>
      </c>
      <c r="D960" s="55">
        <v>38.0657</v>
      </c>
      <c r="E960" s="128">
        <v>2628</v>
      </c>
      <c r="F960" s="209">
        <v>1064638.2</v>
      </c>
      <c r="G960" s="41">
        <v>100</v>
      </c>
      <c r="H960" s="50">
        <f t="shared" si="161"/>
        <v>1064638.2</v>
      </c>
      <c r="I960" s="50">
        <f t="shared" si="152"/>
        <v>0</v>
      </c>
      <c r="J960" s="50">
        <f t="shared" si="162"/>
        <v>405.1134703196347</v>
      </c>
      <c r="K960" s="50">
        <f t="shared" si="163"/>
        <v>704.61812429718088</v>
      </c>
      <c r="L960" s="50">
        <f t="shared" si="164"/>
        <v>1374505.8110141284</v>
      </c>
      <c r="M960" s="50"/>
      <c r="N960" s="117">
        <f t="shared" si="151"/>
        <v>1374505.8110141284</v>
      </c>
      <c r="O960" s="33"/>
      <c r="Q960" s="120"/>
      <c r="R960" s="120"/>
    </row>
    <row r="961" spans="1:18" s="31" customFormat="1" x14ac:dyDescent="0.25">
      <c r="A961" s="35"/>
      <c r="B961" s="51" t="s">
        <v>846</v>
      </c>
      <c r="C961" s="35">
        <v>4</v>
      </c>
      <c r="D961" s="55">
        <v>24.287399999999998</v>
      </c>
      <c r="E961" s="128">
        <v>1805</v>
      </c>
      <c r="F961" s="209">
        <v>1096335.2</v>
      </c>
      <c r="G961" s="41">
        <v>100</v>
      </c>
      <c r="H961" s="50">
        <f t="shared" si="161"/>
        <v>1096335.2</v>
      </c>
      <c r="I961" s="50">
        <f t="shared" si="152"/>
        <v>0</v>
      </c>
      <c r="J961" s="50">
        <f t="shared" si="162"/>
        <v>607.38792243767307</v>
      </c>
      <c r="K961" s="50">
        <f t="shared" si="163"/>
        <v>502.34367217914246</v>
      </c>
      <c r="L961" s="50">
        <f t="shared" si="164"/>
        <v>958097.95349885942</v>
      </c>
      <c r="M961" s="50"/>
      <c r="N961" s="117">
        <f t="shared" si="151"/>
        <v>958097.95349885942</v>
      </c>
      <c r="O961" s="33"/>
      <c r="Q961" s="120"/>
      <c r="R961" s="120"/>
    </row>
    <row r="962" spans="1:18" s="31" customFormat="1" x14ac:dyDescent="0.25">
      <c r="A962" s="35"/>
      <c r="B962" s="51" t="s">
        <v>654</v>
      </c>
      <c r="C962" s="35">
        <v>4</v>
      </c>
      <c r="D962" s="55">
        <v>42.367100000000008</v>
      </c>
      <c r="E962" s="128">
        <v>2811</v>
      </c>
      <c r="F962" s="209">
        <v>1658802.3</v>
      </c>
      <c r="G962" s="41">
        <v>100</v>
      </c>
      <c r="H962" s="50">
        <f t="shared" si="161"/>
        <v>1658802.3</v>
      </c>
      <c r="I962" s="50">
        <f t="shared" si="152"/>
        <v>0</v>
      </c>
      <c r="J962" s="50">
        <f t="shared" si="162"/>
        <v>590.11109925293488</v>
      </c>
      <c r="K962" s="50">
        <f t="shared" si="163"/>
        <v>519.62049536388065</v>
      </c>
      <c r="L962" s="50">
        <f t="shared" si="164"/>
        <v>1201545.5483271533</v>
      </c>
      <c r="M962" s="50"/>
      <c r="N962" s="117">
        <f t="shared" ref="N962:N1025" si="165">L962+M962</f>
        <v>1201545.5483271533</v>
      </c>
      <c r="O962" s="33"/>
      <c r="Q962" s="120"/>
      <c r="R962" s="120"/>
    </row>
    <row r="963" spans="1:18" s="31" customFormat="1" x14ac:dyDescent="0.25">
      <c r="A963" s="35"/>
      <c r="B963" s="51" t="s">
        <v>747</v>
      </c>
      <c r="C963" s="35">
        <v>4</v>
      </c>
      <c r="D963" s="55">
        <v>11.079700000000001</v>
      </c>
      <c r="E963" s="128">
        <v>781</v>
      </c>
      <c r="F963" s="209">
        <v>268261.90000000002</v>
      </c>
      <c r="G963" s="41">
        <v>100</v>
      </c>
      <c r="H963" s="50">
        <f t="shared" si="161"/>
        <v>268261.90000000002</v>
      </c>
      <c r="I963" s="50">
        <f t="shared" si="152"/>
        <v>0</v>
      </c>
      <c r="J963" s="50">
        <f t="shared" si="162"/>
        <v>343.48514724711913</v>
      </c>
      <c r="K963" s="50">
        <f t="shared" si="163"/>
        <v>766.2464473696964</v>
      </c>
      <c r="L963" s="50">
        <f t="shared" si="164"/>
        <v>1062774.3319805805</v>
      </c>
      <c r="M963" s="50"/>
      <c r="N963" s="117">
        <f t="shared" si="165"/>
        <v>1062774.3319805805</v>
      </c>
      <c r="O963" s="33"/>
      <c r="Q963" s="120"/>
      <c r="R963" s="120"/>
    </row>
    <row r="964" spans="1:18" s="31" customFormat="1" x14ac:dyDescent="0.25">
      <c r="A964" s="35"/>
      <c r="B964" s="51" t="s">
        <v>655</v>
      </c>
      <c r="C964" s="35">
        <v>4</v>
      </c>
      <c r="D964" s="55">
        <v>28.427099999999999</v>
      </c>
      <c r="E964" s="128">
        <v>2218</v>
      </c>
      <c r="F964" s="209">
        <v>547974.69999999995</v>
      </c>
      <c r="G964" s="41">
        <v>100</v>
      </c>
      <c r="H964" s="50">
        <f t="shared" si="161"/>
        <v>547974.69999999995</v>
      </c>
      <c r="I964" s="50">
        <f t="shared" ref="I964:I1025" si="166">F964-H964</f>
        <v>0</v>
      </c>
      <c r="J964" s="50">
        <f t="shared" si="162"/>
        <v>247.05802524797113</v>
      </c>
      <c r="K964" s="50">
        <f t="shared" si="163"/>
        <v>862.67356936884437</v>
      </c>
      <c r="L964" s="50">
        <f t="shared" si="164"/>
        <v>1460273.8144640599</v>
      </c>
      <c r="M964" s="50"/>
      <c r="N964" s="117">
        <f t="shared" si="165"/>
        <v>1460273.8144640599</v>
      </c>
      <c r="O964" s="33"/>
      <c r="Q964" s="120"/>
      <c r="R964" s="120"/>
    </row>
    <row r="965" spans="1:18" s="31" customFormat="1" x14ac:dyDescent="0.25">
      <c r="A965" s="35"/>
      <c r="B965" s="51" t="s">
        <v>656</v>
      </c>
      <c r="C965" s="35">
        <v>4</v>
      </c>
      <c r="D965" s="55">
        <v>43.249399999999994</v>
      </c>
      <c r="E965" s="128">
        <v>3092</v>
      </c>
      <c r="F965" s="209">
        <v>1044823.2</v>
      </c>
      <c r="G965" s="41">
        <v>100</v>
      </c>
      <c r="H965" s="50">
        <f t="shared" si="161"/>
        <v>1044823.2</v>
      </c>
      <c r="I965" s="50">
        <f t="shared" si="166"/>
        <v>0</v>
      </c>
      <c r="J965" s="50">
        <f t="shared" si="162"/>
        <v>337.91177231565331</v>
      </c>
      <c r="K965" s="50">
        <f t="shared" si="163"/>
        <v>771.81982230116228</v>
      </c>
      <c r="L965" s="50">
        <f t="shared" si="164"/>
        <v>1543587.1262323963</v>
      </c>
      <c r="M965" s="50"/>
      <c r="N965" s="117">
        <f t="shared" si="165"/>
        <v>1543587.1262323963</v>
      </c>
      <c r="O965" s="33"/>
      <c r="Q965" s="120"/>
      <c r="R965" s="120"/>
    </row>
    <row r="966" spans="1:18" s="31" customFormat="1" x14ac:dyDescent="0.25">
      <c r="A966" s="35"/>
      <c r="B966" s="51" t="s">
        <v>657</v>
      </c>
      <c r="C966" s="35">
        <v>4</v>
      </c>
      <c r="D966" s="55">
        <v>18.318599999999996</v>
      </c>
      <c r="E966" s="128">
        <v>1379</v>
      </c>
      <c r="F966" s="209">
        <v>492252.3</v>
      </c>
      <c r="G966" s="41">
        <v>100</v>
      </c>
      <c r="H966" s="50">
        <f t="shared" si="161"/>
        <v>492252.3</v>
      </c>
      <c r="I966" s="50">
        <f t="shared" si="166"/>
        <v>0</v>
      </c>
      <c r="J966" s="50">
        <f t="shared" si="162"/>
        <v>356.96323422770121</v>
      </c>
      <c r="K966" s="50">
        <f t="shared" si="163"/>
        <v>752.76836038911438</v>
      </c>
      <c r="L966" s="50">
        <f t="shared" si="164"/>
        <v>1165194.5270825929</v>
      </c>
      <c r="M966" s="50"/>
      <c r="N966" s="117">
        <f t="shared" si="165"/>
        <v>1165194.5270825929</v>
      </c>
      <c r="O966" s="33"/>
      <c r="Q966" s="120"/>
      <c r="R966" s="120"/>
    </row>
    <row r="967" spans="1:18" s="31" customFormat="1" x14ac:dyDescent="0.25">
      <c r="A967" s="35"/>
      <c r="B967" s="51" t="s">
        <v>658</v>
      </c>
      <c r="C967" s="35">
        <v>4</v>
      </c>
      <c r="D967" s="55">
        <v>7.3487</v>
      </c>
      <c r="E967" s="128">
        <v>638</v>
      </c>
      <c r="F967" s="209">
        <v>116438.2</v>
      </c>
      <c r="G967" s="41">
        <v>100</v>
      </c>
      <c r="H967" s="50">
        <f t="shared" si="161"/>
        <v>116438.2</v>
      </c>
      <c r="I967" s="50">
        <f t="shared" si="166"/>
        <v>0</v>
      </c>
      <c r="J967" s="50">
        <f t="shared" si="162"/>
        <v>182.50501567398118</v>
      </c>
      <c r="K967" s="50">
        <f t="shared" si="163"/>
        <v>927.22657894283429</v>
      </c>
      <c r="L967" s="50">
        <f t="shared" si="164"/>
        <v>1215737.1937015476</v>
      </c>
      <c r="M967" s="50"/>
      <c r="N967" s="117">
        <f t="shared" si="165"/>
        <v>1215737.1937015476</v>
      </c>
      <c r="O967" s="33"/>
      <c r="Q967" s="120"/>
      <c r="R967" s="120"/>
    </row>
    <row r="968" spans="1:18" s="31" customFormat="1" x14ac:dyDescent="0.25">
      <c r="A968" s="35"/>
      <c r="B968" s="51" t="s">
        <v>659</v>
      </c>
      <c r="C968" s="35">
        <v>4</v>
      </c>
      <c r="D968" s="55">
        <v>13.711099999999998</v>
      </c>
      <c r="E968" s="128">
        <v>1297</v>
      </c>
      <c r="F968" s="209">
        <v>377845.5</v>
      </c>
      <c r="G968" s="41">
        <v>100</v>
      </c>
      <c r="H968" s="50">
        <f t="shared" si="161"/>
        <v>377845.5</v>
      </c>
      <c r="I968" s="50">
        <f t="shared" si="166"/>
        <v>0</v>
      </c>
      <c r="J968" s="50">
        <f t="shared" si="162"/>
        <v>291.32266769468004</v>
      </c>
      <c r="K968" s="50">
        <f t="shared" si="163"/>
        <v>818.40892692213549</v>
      </c>
      <c r="L968" s="50">
        <f t="shared" si="164"/>
        <v>1211430.7975371189</v>
      </c>
      <c r="M968" s="50"/>
      <c r="N968" s="117">
        <f t="shared" si="165"/>
        <v>1211430.7975371189</v>
      </c>
      <c r="O968" s="33"/>
      <c r="Q968" s="120"/>
      <c r="R968" s="120"/>
    </row>
    <row r="969" spans="1:18" s="31" customFormat="1" x14ac:dyDescent="0.25">
      <c r="A969" s="35"/>
      <c r="B969" s="51" t="s">
        <v>660</v>
      </c>
      <c r="C969" s="35">
        <v>4</v>
      </c>
      <c r="D969" s="55">
        <v>24.288400000000003</v>
      </c>
      <c r="E969" s="128">
        <v>1030</v>
      </c>
      <c r="F969" s="209">
        <v>307835</v>
      </c>
      <c r="G969" s="41">
        <v>100</v>
      </c>
      <c r="H969" s="50">
        <f t="shared" si="161"/>
        <v>307835</v>
      </c>
      <c r="I969" s="50">
        <f t="shared" si="166"/>
        <v>0</v>
      </c>
      <c r="J969" s="50">
        <f t="shared" si="162"/>
        <v>298.86893203883494</v>
      </c>
      <c r="K969" s="50">
        <f t="shared" si="163"/>
        <v>810.86266257798059</v>
      </c>
      <c r="L969" s="50">
        <f t="shared" si="164"/>
        <v>1206220.0434064609</v>
      </c>
      <c r="M969" s="50"/>
      <c r="N969" s="117">
        <f t="shared" si="165"/>
        <v>1206220.0434064609</v>
      </c>
      <c r="O969" s="33"/>
      <c r="Q969" s="120"/>
      <c r="R969" s="120"/>
    </row>
    <row r="970" spans="1:18" s="31" customFormat="1" x14ac:dyDescent="0.25">
      <c r="A970" s="35"/>
      <c r="B970" s="51" t="s">
        <v>661</v>
      </c>
      <c r="C970" s="35">
        <v>4</v>
      </c>
      <c r="D970" s="55">
        <v>47.174100000000003</v>
      </c>
      <c r="E970" s="128">
        <v>2346</v>
      </c>
      <c r="F970" s="209">
        <v>509570.5</v>
      </c>
      <c r="G970" s="41">
        <v>100</v>
      </c>
      <c r="H970" s="50">
        <f t="shared" si="161"/>
        <v>509570.5</v>
      </c>
      <c r="I970" s="50">
        <f t="shared" si="166"/>
        <v>0</v>
      </c>
      <c r="J970" s="50">
        <f t="shared" si="162"/>
        <v>217.20822676896844</v>
      </c>
      <c r="K970" s="50">
        <f t="shared" si="163"/>
        <v>892.52336784784711</v>
      </c>
      <c r="L970" s="50">
        <f t="shared" si="164"/>
        <v>1591052.8344581074</v>
      </c>
      <c r="M970" s="50"/>
      <c r="N970" s="117">
        <f t="shared" si="165"/>
        <v>1591052.8344581074</v>
      </c>
      <c r="O970" s="33"/>
      <c r="Q970" s="120"/>
      <c r="R970" s="120"/>
    </row>
    <row r="971" spans="1:18" s="31" customFormat="1" x14ac:dyDescent="0.25">
      <c r="A971" s="35"/>
      <c r="B971" s="51" t="s">
        <v>662</v>
      </c>
      <c r="C971" s="35">
        <v>4</v>
      </c>
      <c r="D971" s="55">
        <v>23.889099999999996</v>
      </c>
      <c r="E971" s="128">
        <v>1463</v>
      </c>
      <c r="F971" s="209">
        <v>301911</v>
      </c>
      <c r="G971" s="41">
        <v>100</v>
      </c>
      <c r="H971" s="50">
        <f t="shared" si="161"/>
        <v>301911</v>
      </c>
      <c r="I971" s="50">
        <f t="shared" si="166"/>
        <v>0</v>
      </c>
      <c r="J971" s="50">
        <f t="shared" si="162"/>
        <v>206.36431989063567</v>
      </c>
      <c r="K971" s="50">
        <f t="shared" si="163"/>
        <v>903.36727472617986</v>
      </c>
      <c r="L971" s="50">
        <f t="shared" si="164"/>
        <v>1377644.6036540233</v>
      </c>
      <c r="M971" s="50"/>
      <c r="N971" s="117">
        <f t="shared" si="165"/>
        <v>1377644.6036540233</v>
      </c>
      <c r="O971" s="33"/>
      <c r="Q971" s="120"/>
      <c r="R971" s="120"/>
    </row>
    <row r="972" spans="1:18" s="31" customFormat="1" x14ac:dyDescent="0.25">
      <c r="A972" s="35"/>
      <c r="B972" s="51" t="s">
        <v>663</v>
      </c>
      <c r="C972" s="35">
        <v>4</v>
      </c>
      <c r="D972" s="55">
        <v>27.976399999999998</v>
      </c>
      <c r="E972" s="128">
        <v>2131</v>
      </c>
      <c r="F972" s="209">
        <v>465265</v>
      </c>
      <c r="G972" s="41">
        <v>100</v>
      </c>
      <c r="H972" s="50">
        <f t="shared" si="161"/>
        <v>465265</v>
      </c>
      <c r="I972" s="50">
        <f t="shared" si="166"/>
        <v>0</v>
      </c>
      <c r="J972" s="50">
        <f t="shared" si="162"/>
        <v>218.33176912247771</v>
      </c>
      <c r="K972" s="50">
        <f t="shared" si="163"/>
        <v>891.39982549433785</v>
      </c>
      <c r="L972" s="50">
        <f t="shared" si="164"/>
        <v>1479332.3209798888</v>
      </c>
      <c r="M972" s="50"/>
      <c r="N972" s="117">
        <f t="shared" si="165"/>
        <v>1479332.3209798888</v>
      </c>
      <c r="O972" s="33"/>
      <c r="Q972" s="120"/>
      <c r="R972" s="120"/>
    </row>
    <row r="973" spans="1:18" s="31" customFormat="1" x14ac:dyDescent="0.25">
      <c r="A973" s="35"/>
      <c r="B973" s="51" t="s">
        <v>382</v>
      </c>
      <c r="C973" s="35">
        <v>4</v>
      </c>
      <c r="D973" s="55">
        <v>21.558200000000003</v>
      </c>
      <c r="E973" s="128">
        <v>1703</v>
      </c>
      <c r="F973" s="209">
        <v>374372.8</v>
      </c>
      <c r="G973" s="41">
        <v>100</v>
      </c>
      <c r="H973" s="50">
        <f t="shared" si="161"/>
        <v>374372.8</v>
      </c>
      <c r="I973" s="50">
        <f t="shared" si="166"/>
        <v>0</v>
      </c>
      <c r="J973" s="50">
        <f t="shared" si="162"/>
        <v>219.8313564298297</v>
      </c>
      <c r="K973" s="50">
        <f t="shared" si="163"/>
        <v>889.9002381869858</v>
      </c>
      <c r="L973" s="50">
        <f t="shared" si="164"/>
        <v>1387852.4889610736</v>
      </c>
      <c r="M973" s="50"/>
      <c r="N973" s="117">
        <f t="shared" si="165"/>
        <v>1387852.4889610736</v>
      </c>
      <c r="O973" s="33"/>
      <c r="Q973" s="120"/>
      <c r="R973" s="120"/>
    </row>
    <row r="974" spans="1:18" s="31" customFormat="1" x14ac:dyDescent="0.25">
      <c r="A974" s="35"/>
      <c r="B974" s="51" t="s">
        <v>664</v>
      </c>
      <c r="C974" s="35">
        <v>4</v>
      </c>
      <c r="D974" s="55">
        <v>51.505799999999994</v>
      </c>
      <c r="E974" s="128">
        <v>4238</v>
      </c>
      <c r="F974" s="209">
        <v>1145293.8</v>
      </c>
      <c r="G974" s="41">
        <v>100</v>
      </c>
      <c r="H974" s="50">
        <f t="shared" si="161"/>
        <v>1145293.8</v>
      </c>
      <c r="I974" s="50">
        <f t="shared" si="166"/>
        <v>0</v>
      </c>
      <c r="J974" s="50">
        <f t="shared" si="162"/>
        <v>270.24393581878246</v>
      </c>
      <c r="K974" s="50">
        <f t="shared" si="163"/>
        <v>839.48765879803307</v>
      </c>
      <c r="L974" s="50">
        <f t="shared" si="164"/>
        <v>1826913.1891897561</v>
      </c>
      <c r="M974" s="50"/>
      <c r="N974" s="117">
        <f t="shared" si="165"/>
        <v>1826913.1891897561</v>
      </c>
      <c r="O974" s="33"/>
      <c r="Q974" s="120"/>
      <c r="R974" s="120"/>
    </row>
    <row r="975" spans="1:18" s="31" customFormat="1" x14ac:dyDescent="0.25">
      <c r="A975" s="35"/>
      <c r="B975" s="51" t="s">
        <v>665</v>
      </c>
      <c r="C975" s="35">
        <v>4</v>
      </c>
      <c r="D975" s="55">
        <v>35.780799999999999</v>
      </c>
      <c r="E975" s="128">
        <v>2606</v>
      </c>
      <c r="F975" s="209">
        <v>683785.3</v>
      </c>
      <c r="G975" s="41">
        <v>100</v>
      </c>
      <c r="H975" s="50">
        <f t="shared" si="161"/>
        <v>683785.3</v>
      </c>
      <c r="I975" s="50">
        <f t="shared" si="166"/>
        <v>0</v>
      </c>
      <c r="J975" s="50">
        <f t="shared" si="162"/>
        <v>262.38883346124328</v>
      </c>
      <c r="K975" s="50">
        <f t="shared" si="163"/>
        <v>847.34276115557225</v>
      </c>
      <c r="L975" s="50">
        <f t="shared" si="164"/>
        <v>1529843.9735170803</v>
      </c>
      <c r="M975" s="50"/>
      <c r="N975" s="117">
        <f t="shared" si="165"/>
        <v>1529843.9735170803</v>
      </c>
      <c r="O975" s="33"/>
      <c r="Q975" s="120"/>
      <c r="R975" s="120"/>
    </row>
    <row r="976" spans="1:18" s="31" customFormat="1" x14ac:dyDescent="0.25">
      <c r="A976" s="35"/>
      <c r="B976" s="51" t="s">
        <v>666</v>
      </c>
      <c r="C976" s="35">
        <v>4</v>
      </c>
      <c r="D976" s="55">
        <v>16.7667</v>
      </c>
      <c r="E976" s="128">
        <v>897</v>
      </c>
      <c r="F976" s="209">
        <v>214934.1</v>
      </c>
      <c r="G976" s="41">
        <v>100</v>
      </c>
      <c r="H976" s="50">
        <f t="shared" si="161"/>
        <v>214934.1</v>
      </c>
      <c r="I976" s="50">
        <f t="shared" si="166"/>
        <v>0</v>
      </c>
      <c r="J976" s="50">
        <f t="shared" si="162"/>
        <v>239.61438127090301</v>
      </c>
      <c r="K976" s="50">
        <f t="shared" si="163"/>
        <v>870.11721334591255</v>
      </c>
      <c r="L976" s="50">
        <f t="shared" si="164"/>
        <v>1225460.4657669277</v>
      </c>
      <c r="M976" s="50"/>
      <c r="N976" s="117">
        <f t="shared" si="165"/>
        <v>1225460.4657669277</v>
      </c>
      <c r="O976" s="33"/>
      <c r="Q976" s="120"/>
      <c r="R976" s="120"/>
    </row>
    <row r="977" spans="1:18" s="31" customFormat="1" x14ac:dyDescent="0.25">
      <c r="A977" s="35"/>
      <c r="B977" s="51" t="s">
        <v>667</v>
      </c>
      <c r="C977" s="35">
        <v>4</v>
      </c>
      <c r="D977" s="55">
        <v>22.511600000000001</v>
      </c>
      <c r="E977" s="128">
        <v>782</v>
      </c>
      <c r="F977" s="209">
        <v>140384.1</v>
      </c>
      <c r="G977" s="41">
        <v>100</v>
      </c>
      <c r="H977" s="50">
        <f t="shared" si="161"/>
        <v>140384.1</v>
      </c>
      <c r="I977" s="50">
        <f t="shared" si="166"/>
        <v>0</v>
      </c>
      <c r="J977" s="50">
        <f t="shared" si="162"/>
        <v>179.5193094629156</v>
      </c>
      <c r="K977" s="50">
        <f t="shared" si="163"/>
        <v>930.21228515389998</v>
      </c>
      <c r="L977" s="50">
        <f t="shared" si="164"/>
        <v>1302618.7188978195</v>
      </c>
      <c r="M977" s="50"/>
      <c r="N977" s="117">
        <f t="shared" si="165"/>
        <v>1302618.7188978195</v>
      </c>
      <c r="O977" s="33"/>
      <c r="Q977" s="120"/>
      <c r="R977" s="120"/>
    </row>
    <row r="978" spans="1:18" s="31" customFormat="1" x14ac:dyDescent="0.25">
      <c r="A978" s="35"/>
      <c r="B978" s="51" t="s">
        <v>668</v>
      </c>
      <c r="C978" s="35">
        <v>4</v>
      </c>
      <c r="D978" s="55">
        <v>19.376600000000003</v>
      </c>
      <c r="E978" s="128">
        <v>977</v>
      </c>
      <c r="F978" s="209">
        <v>269884.79999999999</v>
      </c>
      <c r="G978" s="41">
        <v>100</v>
      </c>
      <c r="H978" s="50">
        <f t="shared" si="161"/>
        <v>269884.79999999999</v>
      </c>
      <c r="I978" s="50">
        <f t="shared" si="166"/>
        <v>0</v>
      </c>
      <c r="J978" s="50">
        <f t="shared" si="162"/>
        <v>276.23828045035822</v>
      </c>
      <c r="K978" s="50">
        <f t="shared" si="163"/>
        <v>833.49331416645737</v>
      </c>
      <c r="L978" s="50">
        <f t="shared" si="164"/>
        <v>1204901.7547951471</v>
      </c>
      <c r="M978" s="50"/>
      <c r="N978" s="117">
        <f t="shared" si="165"/>
        <v>1204901.7547951471</v>
      </c>
      <c r="O978" s="33"/>
      <c r="Q978" s="120"/>
      <c r="R978" s="120"/>
    </row>
    <row r="979" spans="1:18" s="31" customFormat="1" x14ac:dyDescent="0.25">
      <c r="A979" s="35"/>
      <c r="B979" s="51" t="s">
        <v>848</v>
      </c>
      <c r="C979" s="35">
        <v>4</v>
      </c>
      <c r="D979" s="55">
        <v>21.063299999999998</v>
      </c>
      <c r="E979" s="128">
        <v>1743</v>
      </c>
      <c r="F979" s="209">
        <v>453484.9</v>
      </c>
      <c r="G979" s="41">
        <v>100</v>
      </c>
      <c r="H979" s="50">
        <f t="shared" si="161"/>
        <v>453484.9</v>
      </c>
      <c r="I979" s="50">
        <f t="shared" si="166"/>
        <v>0</v>
      </c>
      <c r="J979" s="50">
        <f t="shared" si="162"/>
        <v>260.17492828456687</v>
      </c>
      <c r="K979" s="50">
        <f t="shared" si="163"/>
        <v>849.5566663322486</v>
      </c>
      <c r="L979" s="50">
        <f t="shared" si="164"/>
        <v>1344287.0125337439</v>
      </c>
      <c r="M979" s="50"/>
      <c r="N979" s="117">
        <f t="shared" si="165"/>
        <v>1344287.0125337439</v>
      </c>
      <c r="O979" s="33"/>
      <c r="Q979" s="120"/>
      <c r="R979" s="120"/>
    </row>
    <row r="980" spans="1:18" s="31" customFormat="1" x14ac:dyDescent="0.25">
      <c r="A980" s="35"/>
      <c r="B980" s="51" t="s">
        <v>849</v>
      </c>
      <c r="C980" s="35">
        <v>4</v>
      </c>
      <c r="D980" s="55">
        <v>34.643000000000001</v>
      </c>
      <c r="E980" s="128">
        <v>2547</v>
      </c>
      <c r="F980" s="209">
        <v>6307979.0999999996</v>
      </c>
      <c r="G980" s="41">
        <v>100</v>
      </c>
      <c r="H980" s="50">
        <f t="shared" si="161"/>
        <v>6307979.0999999996</v>
      </c>
      <c r="I980" s="50">
        <f t="shared" si="166"/>
        <v>0</v>
      </c>
      <c r="J980" s="50">
        <f t="shared" si="162"/>
        <v>2476.6309776207299</v>
      </c>
      <c r="K980" s="50">
        <f t="shared" si="163"/>
        <v>-1366.8993830039144</v>
      </c>
      <c r="L980" s="50">
        <f t="shared" si="164"/>
        <v>519365.01945832616</v>
      </c>
      <c r="M980" s="50"/>
      <c r="N980" s="117">
        <f t="shared" si="165"/>
        <v>519365.01945832616</v>
      </c>
      <c r="O980" s="33"/>
      <c r="Q980" s="120"/>
      <c r="R980" s="120"/>
    </row>
    <row r="981" spans="1:18" s="31" customFormat="1" x14ac:dyDescent="0.25">
      <c r="A981" s="35"/>
      <c r="B981" s="51" t="s">
        <v>669</v>
      </c>
      <c r="C981" s="35">
        <v>4</v>
      </c>
      <c r="D981" s="55">
        <v>29.909899999999997</v>
      </c>
      <c r="E981" s="128">
        <v>2246</v>
      </c>
      <c r="F981" s="209">
        <v>472323.9</v>
      </c>
      <c r="G981" s="41">
        <v>100</v>
      </c>
      <c r="H981" s="50">
        <f t="shared" si="161"/>
        <v>472323.9</v>
      </c>
      <c r="I981" s="50">
        <f t="shared" si="166"/>
        <v>0</v>
      </c>
      <c r="J981" s="50">
        <f t="shared" si="162"/>
        <v>210.29559216384686</v>
      </c>
      <c r="K981" s="50">
        <f t="shared" si="163"/>
        <v>899.43600245296864</v>
      </c>
      <c r="L981" s="50">
        <f t="shared" si="164"/>
        <v>1513749.0365875047</v>
      </c>
      <c r="M981" s="50"/>
      <c r="N981" s="117">
        <f t="shared" si="165"/>
        <v>1513749.0365875047</v>
      </c>
      <c r="O981" s="33"/>
      <c r="Q981" s="120"/>
      <c r="R981" s="120"/>
    </row>
    <row r="982" spans="1:18" s="31" customFormat="1" x14ac:dyDescent="0.25">
      <c r="A982" s="35"/>
      <c r="B982" s="51" t="s">
        <v>918</v>
      </c>
      <c r="C982" s="35">
        <v>4</v>
      </c>
      <c r="D982" s="55">
        <v>22.201699999999999</v>
      </c>
      <c r="E982" s="128">
        <v>1681</v>
      </c>
      <c r="F982" s="209">
        <v>430662.6</v>
      </c>
      <c r="G982" s="41">
        <v>100</v>
      </c>
      <c r="H982" s="50">
        <f t="shared" si="161"/>
        <v>430662.6</v>
      </c>
      <c r="I982" s="50">
        <f t="shared" si="166"/>
        <v>0</v>
      </c>
      <c r="J982" s="50">
        <f t="shared" si="162"/>
        <v>256.1942891136228</v>
      </c>
      <c r="K982" s="50">
        <f t="shared" si="163"/>
        <v>853.53730550319278</v>
      </c>
      <c r="L982" s="50">
        <f t="shared" si="164"/>
        <v>1344433.5149258417</v>
      </c>
      <c r="M982" s="50"/>
      <c r="N982" s="117">
        <f t="shared" si="165"/>
        <v>1344433.5149258417</v>
      </c>
      <c r="O982" s="33"/>
      <c r="Q982" s="120"/>
      <c r="R982" s="120"/>
    </row>
    <row r="983" spans="1:18" s="31" customFormat="1" x14ac:dyDescent="0.25">
      <c r="A983" s="35"/>
      <c r="B983" s="51" t="s">
        <v>863</v>
      </c>
      <c r="C983" s="35">
        <v>3</v>
      </c>
      <c r="D983" s="55">
        <v>46.934199999999997</v>
      </c>
      <c r="E983" s="128">
        <v>8229</v>
      </c>
      <c r="F983" s="209">
        <v>16301557.6</v>
      </c>
      <c r="G983" s="41">
        <v>50</v>
      </c>
      <c r="H983" s="50">
        <f t="shared" si="161"/>
        <v>8150778.7999999998</v>
      </c>
      <c r="I983" s="50">
        <f t="shared" si="166"/>
        <v>8150778.7999999998</v>
      </c>
      <c r="J983" s="50">
        <f t="shared" si="162"/>
        <v>1980.9888929396038</v>
      </c>
      <c r="K983" s="50">
        <f t="shared" si="163"/>
        <v>-871.2572983227883</v>
      </c>
      <c r="L983" s="50">
        <f t="shared" si="164"/>
        <v>1412179.8182956786</v>
      </c>
      <c r="M983" s="50"/>
      <c r="N983" s="117">
        <f t="shared" si="165"/>
        <v>1412179.8182956786</v>
      </c>
      <c r="O983" s="33"/>
      <c r="Q983" s="120"/>
      <c r="R983" s="120"/>
    </row>
    <row r="984" spans="1:18" s="31" customFormat="1" x14ac:dyDescent="0.25">
      <c r="A984" s="35"/>
      <c r="B984" s="51" t="s">
        <v>671</v>
      </c>
      <c r="C984" s="35">
        <v>4</v>
      </c>
      <c r="D984" s="55">
        <v>35.431699999999999</v>
      </c>
      <c r="E984" s="128">
        <v>1596</v>
      </c>
      <c r="F984" s="209">
        <v>352424.3</v>
      </c>
      <c r="G984" s="41">
        <v>100</v>
      </c>
      <c r="H984" s="50">
        <f t="shared" si="161"/>
        <v>352424.3</v>
      </c>
      <c r="I984" s="50">
        <f t="shared" si="166"/>
        <v>0</v>
      </c>
      <c r="J984" s="50">
        <f t="shared" si="162"/>
        <v>220.81723057644109</v>
      </c>
      <c r="K984" s="50">
        <f t="shared" si="163"/>
        <v>888.91436404037449</v>
      </c>
      <c r="L984" s="50">
        <f t="shared" si="164"/>
        <v>1427567.9861329226</v>
      </c>
      <c r="M984" s="50"/>
      <c r="N984" s="117">
        <f t="shared" si="165"/>
        <v>1427567.9861329226</v>
      </c>
      <c r="O984" s="33"/>
      <c r="Q984" s="120"/>
      <c r="R984" s="120"/>
    </row>
    <row r="985" spans="1:18" s="31" customFormat="1" x14ac:dyDescent="0.25">
      <c r="A985" s="35"/>
      <c r="B985" s="51" t="s">
        <v>672</v>
      </c>
      <c r="C985" s="35">
        <v>4</v>
      </c>
      <c r="D985" s="55">
        <v>23.691500000000005</v>
      </c>
      <c r="E985" s="128">
        <v>1624</v>
      </c>
      <c r="F985" s="209">
        <v>383644.7</v>
      </c>
      <c r="G985" s="41">
        <v>100</v>
      </c>
      <c r="H985" s="50">
        <f t="shared" si="161"/>
        <v>383644.7</v>
      </c>
      <c r="I985" s="50">
        <f t="shared" si="166"/>
        <v>0</v>
      </c>
      <c r="J985" s="50">
        <f t="shared" si="162"/>
        <v>236.234421182266</v>
      </c>
      <c r="K985" s="50">
        <f t="shared" si="163"/>
        <v>873.4971734345495</v>
      </c>
      <c r="L985" s="50">
        <f t="shared" si="164"/>
        <v>1365561.5584258693</v>
      </c>
      <c r="M985" s="50"/>
      <c r="N985" s="117">
        <f t="shared" si="165"/>
        <v>1365561.5584258693</v>
      </c>
      <c r="O985" s="33"/>
      <c r="Q985" s="120"/>
      <c r="R985" s="120"/>
    </row>
    <row r="986" spans="1:18" s="31" customFormat="1" x14ac:dyDescent="0.25">
      <c r="A986" s="35"/>
      <c r="B986" s="51" t="s">
        <v>796</v>
      </c>
      <c r="C986" s="35">
        <v>4</v>
      </c>
      <c r="D986" s="55">
        <v>17.011099999999999</v>
      </c>
      <c r="E986" s="128">
        <v>1233</v>
      </c>
      <c r="F986" s="209">
        <v>328455.7</v>
      </c>
      <c r="G986" s="41">
        <v>100</v>
      </c>
      <c r="H986" s="50">
        <f t="shared" si="161"/>
        <v>328455.7</v>
      </c>
      <c r="I986" s="50">
        <f t="shared" si="166"/>
        <v>0</v>
      </c>
      <c r="J986" s="50">
        <f t="shared" si="162"/>
        <v>266.38742903487429</v>
      </c>
      <c r="K986" s="50">
        <f t="shared" si="163"/>
        <v>843.3441655819413</v>
      </c>
      <c r="L986" s="50">
        <f t="shared" si="164"/>
        <v>1244779.0494212494</v>
      </c>
      <c r="M986" s="50"/>
      <c r="N986" s="117">
        <f t="shared" si="165"/>
        <v>1244779.0494212494</v>
      </c>
      <c r="O986" s="33"/>
      <c r="Q986" s="120"/>
      <c r="R986" s="120"/>
    </row>
    <row r="987" spans="1:18" s="31" customFormat="1" x14ac:dyDescent="0.25">
      <c r="A987" s="35"/>
      <c r="B987" s="51" t="s">
        <v>673</v>
      </c>
      <c r="C987" s="35">
        <v>4</v>
      </c>
      <c r="D987" s="55">
        <v>32.879899999999999</v>
      </c>
      <c r="E987" s="128">
        <v>2924</v>
      </c>
      <c r="F987" s="209">
        <v>697676.1</v>
      </c>
      <c r="G987" s="41">
        <v>100</v>
      </c>
      <c r="H987" s="50">
        <f t="shared" si="161"/>
        <v>697676.1</v>
      </c>
      <c r="I987" s="50">
        <f t="shared" si="166"/>
        <v>0</v>
      </c>
      <c r="J987" s="50">
        <f t="shared" si="162"/>
        <v>238.60331737346101</v>
      </c>
      <c r="K987" s="50">
        <f t="shared" si="163"/>
        <v>871.12827724335455</v>
      </c>
      <c r="L987" s="50">
        <f t="shared" si="164"/>
        <v>1593122.1209762516</v>
      </c>
      <c r="M987" s="50"/>
      <c r="N987" s="117">
        <f t="shared" si="165"/>
        <v>1593122.1209762516</v>
      </c>
      <c r="O987" s="33"/>
      <c r="Q987" s="120"/>
      <c r="R987" s="120"/>
    </row>
    <row r="988" spans="1:18" s="31" customFormat="1" x14ac:dyDescent="0.25">
      <c r="A988" s="35"/>
      <c r="B988" s="51" t="s">
        <v>674</v>
      </c>
      <c r="C988" s="35">
        <v>4</v>
      </c>
      <c r="D988" s="55">
        <v>27.189</v>
      </c>
      <c r="E988" s="128">
        <v>729</v>
      </c>
      <c r="F988" s="209">
        <v>321759.90000000002</v>
      </c>
      <c r="G988" s="41">
        <v>100</v>
      </c>
      <c r="H988" s="50">
        <f t="shared" si="161"/>
        <v>321759.90000000002</v>
      </c>
      <c r="I988" s="50">
        <f t="shared" si="166"/>
        <v>0</v>
      </c>
      <c r="J988" s="50">
        <f t="shared" si="162"/>
        <v>441.37160493827162</v>
      </c>
      <c r="K988" s="50">
        <f t="shared" si="163"/>
        <v>668.35998967854391</v>
      </c>
      <c r="L988" s="50">
        <f t="shared" si="164"/>
        <v>1005765.8141866352</v>
      </c>
      <c r="M988" s="50"/>
      <c r="N988" s="117">
        <f t="shared" si="165"/>
        <v>1005765.8141866352</v>
      </c>
      <c r="O988" s="33"/>
      <c r="Q988" s="120"/>
      <c r="R988" s="120"/>
    </row>
    <row r="989" spans="1:18" s="31" customFormat="1" x14ac:dyDescent="0.25">
      <c r="A989" s="35"/>
      <c r="B989" s="4"/>
      <c r="C989" s="4"/>
      <c r="D989" s="55">
        <v>0</v>
      </c>
      <c r="E989" s="130"/>
      <c r="F989" s="32"/>
      <c r="G989" s="41"/>
      <c r="H989" s="42"/>
      <c r="I989" s="50"/>
      <c r="J989" s="50"/>
      <c r="K989" s="50"/>
      <c r="L989" s="50"/>
      <c r="M989" s="50"/>
      <c r="N989" s="117"/>
      <c r="O989" s="33"/>
      <c r="Q989" s="120"/>
      <c r="R989" s="120"/>
    </row>
    <row r="990" spans="1:18" s="31" customFormat="1" x14ac:dyDescent="0.25">
      <c r="A990" s="30" t="s">
        <v>675</v>
      </c>
      <c r="B990" s="43" t="s">
        <v>2</v>
      </c>
      <c r="C990" s="44"/>
      <c r="D990" s="3">
        <v>1082.6210999999998</v>
      </c>
      <c r="E990" s="131">
        <f>E991</f>
        <v>103337</v>
      </c>
      <c r="F990" s="37"/>
      <c r="G990" s="41"/>
      <c r="H990" s="37">
        <f>H992</f>
        <v>19612880.649999999</v>
      </c>
      <c r="I990" s="37">
        <f>I992</f>
        <v>-19612880.649999999</v>
      </c>
      <c r="J990" s="50"/>
      <c r="K990" s="50"/>
      <c r="L990" s="50"/>
      <c r="M990" s="46">
        <f>M992</f>
        <v>61984850.476182535</v>
      </c>
      <c r="N990" s="115">
        <f t="shared" si="165"/>
        <v>61984850.476182535</v>
      </c>
      <c r="O990" s="33"/>
      <c r="Q990" s="120"/>
      <c r="R990" s="120"/>
    </row>
    <row r="991" spans="1:18" s="31" customFormat="1" x14ac:dyDescent="0.25">
      <c r="A991" s="30" t="s">
        <v>675</v>
      </c>
      <c r="B991" s="43" t="s">
        <v>3</v>
      </c>
      <c r="C991" s="44"/>
      <c r="D991" s="3">
        <v>1082.6210999999998</v>
      </c>
      <c r="E991" s="131">
        <f>SUM(E993:E1025)</f>
        <v>103337</v>
      </c>
      <c r="F991" s="37">
        <f>SUM(F993:F1025)</f>
        <v>104675456.59999999</v>
      </c>
      <c r="G991" s="41"/>
      <c r="H991" s="37">
        <f>SUM(H993:H1025)</f>
        <v>65449695.299999997</v>
      </c>
      <c r="I991" s="37">
        <f>SUM(I993:I1025)</f>
        <v>39225761.299999997</v>
      </c>
      <c r="J991" s="50"/>
      <c r="K991" s="50"/>
      <c r="L991" s="37">
        <f>SUM(L993:L1025)</f>
        <v>49144368.418168992</v>
      </c>
      <c r="M991" s="50"/>
      <c r="N991" s="115">
        <f t="shared" si="165"/>
        <v>49144368.418168992</v>
      </c>
      <c r="O991" s="33"/>
      <c r="Q991" s="120"/>
      <c r="R991" s="120"/>
    </row>
    <row r="992" spans="1:18" s="31" customFormat="1" x14ac:dyDescent="0.25">
      <c r="A992" s="35"/>
      <c r="B992" s="51" t="s">
        <v>26</v>
      </c>
      <c r="C992" s="35">
        <v>2</v>
      </c>
      <c r="D992" s="5">
        <v>0</v>
      </c>
      <c r="E992" s="134"/>
      <c r="F992" s="50"/>
      <c r="G992" s="41">
        <v>25</v>
      </c>
      <c r="H992" s="50">
        <f>F1022*G992/100</f>
        <v>19612880.649999999</v>
      </c>
      <c r="I992" s="50">
        <f t="shared" si="166"/>
        <v>-19612880.649999999</v>
      </c>
      <c r="J992" s="50"/>
      <c r="K992" s="50"/>
      <c r="L992" s="50"/>
      <c r="M992" s="50">
        <f>($L$7*$L$8*E990/$L$10)+($L$7*$L$9*D990/$L$11)</f>
        <v>61984850.476182535</v>
      </c>
      <c r="N992" s="117">
        <f t="shared" si="165"/>
        <v>61984850.476182535</v>
      </c>
      <c r="O992" s="33"/>
      <c r="Q992" s="120"/>
      <c r="R992" s="120"/>
    </row>
    <row r="993" spans="1:18" s="31" customFormat="1" x14ac:dyDescent="0.25">
      <c r="A993" s="35"/>
      <c r="B993" s="51" t="s">
        <v>676</v>
      </c>
      <c r="C993" s="35">
        <v>4</v>
      </c>
      <c r="D993" s="55">
        <v>21.037700000000001</v>
      </c>
      <c r="E993" s="128">
        <v>971</v>
      </c>
      <c r="F993" s="210">
        <v>314122.2</v>
      </c>
      <c r="G993" s="41">
        <v>100</v>
      </c>
      <c r="H993" s="50">
        <f>F993*G993/100</f>
        <v>314122.2</v>
      </c>
      <c r="I993" s="50">
        <f t="shared" si="166"/>
        <v>0</v>
      </c>
      <c r="J993" s="50">
        <f t="shared" ref="J993:J1025" si="167">F993/E993</f>
        <v>323.50381050463443</v>
      </c>
      <c r="K993" s="50">
        <f t="shared" ref="K993:K1025" si="168">$J$11*$J$19-J993</f>
        <v>786.2277841121811</v>
      </c>
      <c r="L993" s="50">
        <f t="shared" ref="L993:L1025" si="169">IF(K993&gt;0,$J$7*$J$8*(K993/$K$19),0)+$J$7*$J$9*(E993/$E$19)+$J$7*$J$10*(D993/$D$19)</f>
        <v>1155188.0441936925</v>
      </c>
      <c r="M993" s="50"/>
      <c r="N993" s="117">
        <f t="shared" si="165"/>
        <v>1155188.0441936925</v>
      </c>
      <c r="O993" s="33"/>
      <c r="Q993" s="120"/>
      <c r="R993" s="120"/>
    </row>
    <row r="994" spans="1:18" s="31" customFormat="1" x14ac:dyDescent="0.25">
      <c r="A994" s="35"/>
      <c r="B994" s="51" t="s">
        <v>262</v>
      </c>
      <c r="C994" s="35">
        <v>4</v>
      </c>
      <c r="D994" s="55">
        <v>23.1798</v>
      </c>
      <c r="E994" s="128">
        <v>1066</v>
      </c>
      <c r="F994" s="210">
        <v>292117</v>
      </c>
      <c r="G994" s="41">
        <v>100</v>
      </c>
      <c r="H994" s="50">
        <f t="shared" ref="H994:H1025" si="170">F994*G994/100</f>
        <v>292117</v>
      </c>
      <c r="I994" s="50">
        <f t="shared" si="166"/>
        <v>0</v>
      </c>
      <c r="J994" s="50">
        <f t="shared" si="167"/>
        <v>274.03095684803003</v>
      </c>
      <c r="K994" s="50">
        <f t="shared" si="168"/>
        <v>835.70063776878555</v>
      </c>
      <c r="L994" s="50">
        <f t="shared" si="169"/>
        <v>1236251.2134768069</v>
      </c>
      <c r="M994" s="50"/>
      <c r="N994" s="117">
        <f t="shared" si="165"/>
        <v>1236251.2134768069</v>
      </c>
      <c r="O994" s="33"/>
      <c r="Q994" s="120"/>
      <c r="R994" s="120"/>
    </row>
    <row r="995" spans="1:18" s="31" customFormat="1" x14ac:dyDescent="0.25">
      <c r="A995" s="35"/>
      <c r="B995" s="51" t="s">
        <v>677</v>
      </c>
      <c r="C995" s="35">
        <v>4</v>
      </c>
      <c r="D995" s="55">
        <v>33.328400000000002</v>
      </c>
      <c r="E995" s="128">
        <v>1445</v>
      </c>
      <c r="F995" s="210">
        <v>538657.4</v>
      </c>
      <c r="G995" s="41">
        <v>100</v>
      </c>
      <c r="H995" s="50">
        <f t="shared" si="170"/>
        <v>538657.4</v>
      </c>
      <c r="I995" s="50">
        <f t="shared" si="166"/>
        <v>0</v>
      </c>
      <c r="J995" s="50">
        <f t="shared" si="167"/>
        <v>372.77328719723187</v>
      </c>
      <c r="K995" s="50">
        <f t="shared" si="168"/>
        <v>736.95830741958366</v>
      </c>
      <c r="L995" s="50">
        <f t="shared" si="169"/>
        <v>1217766.6433747932</v>
      </c>
      <c r="M995" s="50"/>
      <c r="N995" s="117">
        <f t="shared" si="165"/>
        <v>1217766.6433747932</v>
      </c>
      <c r="O995" s="33"/>
      <c r="Q995" s="120"/>
      <c r="R995" s="120"/>
    </row>
    <row r="996" spans="1:18" s="31" customFormat="1" x14ac:dyDescent="0.25">
      <c r="A996" s="35"/>
      <c r="B996" s="51" t="s">
        <v>678</v>
      </c>
      <c r="C996" s="35">
        <v>4</v>
      </c>
      <c r="D996" s="55">
        <v>20.331499999999998</v>
      </c>
      <c r="E996" s="128">
        <v>1247</v>
      </c>
      <c r="F996" s="210">
        <v>233137.5</v>
      </c>
      <c r="G996" s="41">
        <v>100</v>
      </c>
      <c r="H996" s="50">
        <f t="shared" si="170"/>
        <v>233137.5</v>
      </c>
      <c r="I996" s="50">
        <f t="shared" si="166"/>
        <v>0</v>
      </c>
      <c r="J996" s="50">
        <f t="shared" si="167"/>
        <v>186.95870088211709</v>
      </c>
      <c r="K996" s="50">
        <f t="shared" si="168"/>
        <v>922.77289373469841</v>
      </c>
      <c r="L996" s="50">
        <f t="shared" si="169"/>
        <v>1353899.8509808723</v>
      </c>
      <c r="M996" s="50"/>
      <c r="N996" s="117">
        <f t="shared" si="165"/>
        <v>1353899.8509808723</v>
      </c>
      <c r="O996" s="33"/>
      <c r="Q996" s="120"/>
      <c r="R996" s="120"/>
    </row>
    <row r="997" spans="1:18" s="31" customFormat="1" x14ac:dyDescent="0.25">
      <c r="A997" s="35"/>
      <c r="B997" s="51" t="s">
        <v>679</v>
      </c>
      <c r="C997" s="35">
        <v>4</v>
      </c>
      <c r="D997" s="55">
        <v>25.04</v>
      </c>
      <c r="E997" s="128">
        <v>2100</v>
      </c>
      <c r="F997" s="210">
        <v>395141</v>
      </c>
      <c r="G997" s="41">
        <v>100</v>
      </c>
      <c r="H997" s="50">
        <f t="shared" si="170"/>
        <v>395141</v>
      </c>
      <c r="I997" s="50">
        <f t="shared" si="166"/>
        <v>0</v>
      </c>
      <c r="J997" s="50">
        <f t="shared" si="167"/>
        <v>188.16238095238094</v>
      </c>
      <c r="K997" s="50">
        <f t="shared" si="168"/>
        <v>921.56921366443453</v>
      </c>
      <c r="L997" s="50">
        <f t="shared" si="169"/>
        <v>1498226.4474505179</v>
      </c>
      <c r="M997" s="50"/>
      <c r="N997" s="117">
        <f t="shared" si="165"/>
        <v>1498226.4474505179</v>
      </c>
      <c r="O997" s="33"/>
      <c r="Q997" s="120"/>
      <c r="R997" s="120"/>
    </row>
    <row r="998" spans="1:18" s="31" customFormat="1" x14ac:dyDescent="0.25">
      <c r="A998" s="35"/>
      <c r="B998" s="51" t="s">
        <v>850</v>
      </c>
      <c r="C998" s="35">
        <v>4</v>
      </c>
      <c r="D998" s="55">
        <v>24.7498</v>
      </c>
      <c r="E998" s="128">
        <v>1739</v>
      </c>
      <c r="F998" s="210">
        <v>490368.4</v>
      </c>
      <c r="G998" s="41">
        <v>100</v>
      </c>
      <c r="H998" s="50">
        <f t="shared" si="170"/>
        <v>490368.4</v>
      </c>
      <c r="I998" s="50">
        <f t="shared" si="166"/>
        <v>0</v>
      </c>
      <c r="J998" s="50">
        <f t="shared" si="167"/>
        <v>281.98297872340424</v>
      </c>
      <c r="K998" s="50">
        <f t="shared" si="168"/>
        <v>827.74861589341128</v>
      </c>
      <c r="L998" s="50">
        <f t="shared" si="169"/>
        <v>1333109.7171356529</v>
      </c>
      <c r="M998" s="50"/>
      <c r="N998" s="117">
        <f t="shared" si="165"/>
        <v>1333109.7171356529</v>
      </c>
      <c r="O998" s="33"/>
      <c r="Q998" s="120"/>
      <c r="R998" s="120"/>
    </row>
    <row r="999" spans="1:18" s="31" customFormat="1" x14ac:dyDescent="0.25">
      <c r="A999" s="35"/>
      <c r="B999" s="51" t="s">
        <v>680</v>
      </c>
      <c r="C999" s="35">
        <v>4</v>
      </c>
      <c r="D999" s="55">
        <v>33.558999999999997</v>
      </c>
      <c r="E999" s="128">
        <v>1835</v>
      </c>
      <c r="F999" s="210">
        <v>805568.8</v>
      </c>
      <c r="G999" s="41">
        <v>100</v>
      </c>
      <c r="H999" s="50">
        <f t="shared" si="170"/>
        <v>805568.8</v>
      </c>
      <c r="I999" s="50">
        <f t="shared" si="166"/>
        <v>0</v>
      </c>
      <c r="J999" s="50">
        <f t="shared" si="167"/>
        <v>439.00207084468667</v>
      </c>
      <c r="K999" s="50">
        <f t="shared" si="168"/>
        <v>670.72952377212891</v>
      </c>
      <c r="L999" s="50">
        <f t="shared" si="169"/>
        <v>1198608.1124848099</v>
      </c>
      <c r="M999" s="50"/>
      <c r="N999" s="117">
        <f t="shared" si="165"/>
        <v>1198608.1124848099</v>
      </c>
      <c r="O999" s="33"/>
      <c r="Q999" s="120"/>
      <c r="R999" s="120"/>
    </row>
    <row r="1000" spans="1:18" s="31" customFormat="1" x14ac:dyDescent="0.25">
      <c r="A1000" s="35"/>
      <c r="B1000" s="51" t="s">
        <v>681</v>
      </c>
      <c r="C1000" s="35">
        <v>4</v>
      </c>
      <c r="D1000" s="55">
        <v>28.676200000000001</v>
      </c>
      <c r="E1000" s="128">
        <v>1727</v>
      </c>
      <c r="F1000" s="210">
        <v>439957.2</v>
      </c>
      <c r="G1000" s="41">
        <v>100</v>
      </c>
      <c r="H1000" s="50">
        <f t="shared" si="170"/>
        <v>439957.2</v>
      </c>
      <c r="I1000" s="50">
        <f t="shared" si="166"/>
        <v>0</v>
      </c>
      <c r="J1000" s="50">
        <f t="shared" si="167"/>
        <v>254.75228720324262</v>
      </c>
      <c r="K1000" s="50">
        <f t="shared" si="168"/>
        <v>854.97930741357288</v>
      </c>
      <c r="L1000" s="50">
        <f t="shared" si="169"/>
        <v>1379431.7139831255</v>
      </c>
      <c r="M1000" s="50"/>
      <c r="N1000" s="117">
        <f t="shared" si="165"/>
        <v>1379431.7139831255</v>
      </c>
      <c r="O1000" s="33"/>
      <c r="Q1000" s="120"/>
      <c r="R1000" s="120"/>
    </row>
    <row r="1001" spans="1:18" s="31" customFormat="1" x14ac:dyDescent="0.25">
      <c r="A1001" s="35"/>
      <c r="B1001" s="51" t="s">
        <v>682</v>
      </c>
      <c r="C1001" s="35">
        <v>4</v>
      </c>
      <c r="D1001" s="55">
        <v>35.6203</v>
      </c>
      <c r="E1001" s="128">
        <v>2422</v>
      </c>
      <c r="F1001" s="210">
        <v>614228.69999999995</v>
      </c>
      <c r="G1001" s="41">
        <v>100</v>
      </c>
      <c r="H1001" s="50">
        <f t="shared" si="170"/>
        <v>614228.69999999995</v>
      </c>
      <c r="I1001" s="50">
        <f t="shared" si="166"/>
        <v>0</v>
      </c>
      <c r="J1001" s="50">
        <f t="shared" si="167"/>
        <v>253.60392237819983</v>
      </c>
      <c r="K1001" s="50">
        <f t="shared" si="168"/>
        <v>856.12767223861567</v>
      </c>
      <c r="L1001" s="50">
        <f t="shared" si="169"/>
        <v>1512240.7436377746</v>
      </c>
      <c r="M1001" s="50"/>
      <c r="N1001" s="117">
        <f t="shared" si="165"/>
        <v>1512240.7436377746</v>
      </c>
      <c r="O1001" s="33"/>
      <c r="Q1001" s="120"/>
      <c r="R1001" s="120"/>
    </row>
    <row r="1002" spans="1:18" s="31" customFormat="1" x14ac:dyDescent="0.25">
      <c r="A1002" s="35"/>
      <c r="B1002" s="51" t="s">
        <v>851</v>
      </c>
      <c r="C1002" s="35">
        <v>4</v>
      </c>
      <c r="D1002" s="55">
        <v>22.1511</v>
      </c>
      <c r="E1002" s="128">
        <v>1110</v>
      </c>
      <c r="F1002" s="210">
        <v>243669.1</v>
      </c>
      <c r="G1002" s="41">
        <v>100</v>
      </c>
      <c r="H1002" s="50">
        <f t="shared" si="170"/>
        <v>243669.1</v>
      </c>
      <c r="I1002" s="50">
        <f t="shared" si="166"/>
        <v>0</v>
      </c>
      <c r="J1002" s="50">
        <f t="shared" si="167"/>
        <v>219.52171171171173</v>
      </c>
      <c r="K1002" s="50">
        <f t="shared" si="168"/>
        <v>890.20988290510377</v>
      </c>
      <c r="L1002" s="50">
        <f t="shared" si="169"/>
        <v>1302709.915336505</v>
      </c>
      <c r="M1002" s="50"/>
      <c r="N1002" s="117">
        <f t="shared" si="165"/>
        <v>1302709.915336505</v>
      </c>
      <c r="O1002" s="33"/>
      <c r="Q1002" s="120"/>
      <c r="R1002" s="120"/>
    </row>
    <row r="1003" spans="1:18" s="31" customFormat="1" x14ac:dyDescent="0.25">
      <c r="A1003" s="35"/>
      <c r="B1003" s="51" t="s">
        <v>683</v>
      </c>
      <c r="C1003" s="35">
        <v>4</v>
      </c>
      <c r="D1003" s="55">
        <v>39.122799999999998</v>
      </c>
      <c r="E1003" s="128">
        <v>2003</v>
      </c>
      <c r="F1003" s="210">
        <v>685113.1</v>
      </c>
      <c r="G1003" s="41">
        <v>100</v>
      </c>
      <c r="H1003" s="50">
        <f t="shared" si="170"/>
        <v>685113.1</v>
      </c>
      <c r="I1003" s="50">
        <f t="shared" si="166"/>
        <v>0</v>
      </c>
      <c r="J1003" s="50">
        <f t="shared" si="167"/>
        <v>342.04348477284071</v>
      </c>
      <c r="K1003" s="50">
        <f t="shared" si="168"/>
        <v>767.68810984397487</v>
      </c>
      <c r="L1003" s="50">
        <f t="shared" si="169"/>
        <v>1360367.4535797257</v>
      </c>
      <c r="M1003" s="50"/>
      <c r="N1003" s="117">
        <f t="shared" si="165"/>
        <v>1360367.4535797257</v>
      </c>
      <c r="O1003" s="33"/>
      <c r="Q1003" s="120"/>
      <c r="R1003" s="120"/>
    </row>
    <row r="1004" spans="1:18" s="31" customFormat="1" x14ac:dyDescent="0.25">
      <c r="A1004" s="35"/>
      <c r="B1004" s="51" t="s">
        <v>684</v>
      </c>
      <c r="C1004" s="35">
        <v>4</v>
      </c>
      <c r="D1004" s="55">
        <v>19.480999999999998</v>
      </c>
      <c r="E1004" s="128">
        <v>974</v>
      </c>
      <c r="F1004" s="210">
        <v>201440.4</v>
      </c>
      <c r="G1004" s="41">
        <v>100</v>
      </c>
      <c r="H1004" s="50">
        <f t="shared" si="170"/>
        <v>201440.4</v>
      </c>
      <c r="I1004" s="50">
        <f t="shared" si="166"/>
        <v>0</v>
      </c>
      <c r="J1004" s="50">
        <f t="shared" si="167"/>
        <v>206.81765913757701</v>
      </c>
      <c r="K1004" s="50">
        <f t="shared" si="168"/>
        <v>902.91393547923849</v>
      </c>
      <c r="L1004" s="50">
        <f t="shared" si="169"/>
        <v>1286571.8361740906</v>
      </c>
      <c r="M1004" s="50"/>
      <c r="N1004" s="117">
        <f t="shared" si="165"/>
        <v>1286571.8361740906</v>
      </c>
      <c r="O1004" s="33"/>
      <c r="Q1004" s="120"/>
      <c r="R1004" s="120"/>
    </row>
    <row r="1005" spans="1:18" s="31" customFormat="1" x14ac:dyDescent="0.25">
      <c r="A1005" s="35"/>
      <c r="B1005" s="51" t="s">
        <v>852</v>
      </c>
      <c r="C1005" s="35">
        <v>4</v>
      </c>
      <c r="D1005" s="55">
        <v>29.972500000000004</v>
      </c>
      <c r="E1005" s="128">
        <v>3050</v>
      </c>
      <c r="F1005" s="210">
        <v>878609.4</v>
      </c>
      <c r="G1005" s="41">
        <v>100</v>
      </c>
      <c r="H1005" s="50">
        <f t="shared" si="170"/>
        <v>878609.4</v>
      </c>
      <c r="I1005" s="50">
        <f t="shared" si="166"/>
        <v>0</v>
      </c>
      <c r="J1005" s="50">
        <f t="shared" si="167"/>
        <v>288.06865573770494</v>
      </c>
      <c r="K1005" s="50">
        <f t="shared" si="168"/>
        <v>821.66293887911058</v>
      </c>
      <c r="L1005" s="50">
        <f t="shared" si="169"/>
        <v>1541708.3190129634</v>
      </c>
      <c r="M1005" s="50"/>
      <c r="N1005" s="117">
        <f t="shared" si="165"/>
        <v>1541708.3190129634</v>
      </c>
      <c r="O1005" s="33"/>
      <c r="Q1005" s="120"/>
      <c r="R1005" s="120"/>
    </row>
    <row r="1006" spans="1:18" s="31" customFormat="1" x14ac:dyDescent="0.25">
      <c r="A1006" s="35"/>
      <c r="B1006" s="51" t="s">
        <v>685</v>
      </c>
      <c r="C1006" s="35">
        <v>4</v>
      </c>
      <c r="D1006" s="55">
        <v>29.169099999999997</v>
      </c>
      <c r="E1006" s="128">
        <v>2001</v>
      </c>
      <c r="F1006" s="210">
        <v>506858.1</v>
      </c>
      <c r="G1006" s="41">
        <v>100</v>
      </c>
      <c r="H1006" s="50">
        <f t="shared" si="170"/>
        <v>506858.1</v>
      </c>
      <c r="I1006" s="50">
        <f t="shared" si="166"/>
        <v>0</v>
      </c>
      <c r="J1006" s="50">
        <f t="shared" si="167"/>
        <v>253.30239880059969</v>
      </c>
      <c r="K1006" s="50">
        <f t="shared" si="168"/>
        <v>856.42919581621584</v>
      </c>
      <c r="L1006" s="50">
        <f t="shared" si="169"/>
        <v>1423783.3101358954</v>
      </c>
      <c r="M1006" s="50"/>
      <c r="N1006" s="117">
        <f t="shared" si="165"/>
        <v>1423783.3101358954</v>
      </c>
      <c r="O1006" s="33"/>
      <c r="Q1006" s="120"/>
      <c r="R1006" s="120"/>
    </row>
    <row r="1007" spans="1:18" s="31" customFormat="1" x14ac:dyDescent="0.25">
      <c r="A1007" s="35"/>
      <c r="B1007" s="51" t="s">
        <v>686</v>
      </c>
      <c r="C1007" s="35">
        <v>4</v>
      </c>
      <c r="D1007" s="55">
        <v>43.889899999999997</v>
      </c>
      <c r="E1007" s="128">
        <v>1790</v>
      </c>
      <c r="F1007" s="210">
        <v>421424.7</v>
      </c>
      <c r="G1007" s="41">
        <v>100</v>
      </c>
      <c r="H1007" s="50">
        <f t="shared" si="170"/>
        <v>421424.7</v>
      </c>
      <c r="I1007" s="50">
        <f t="shared" si="166"/>
        <v>0</v>
      </c>
      <c r="J1007" s="50">
        <f t="shared" si="167"/>
        <v>235.43279329608939</v>
      </c>
      <c r="K1007" s="50">
        <f t="shared" si="168"/>
        <v>874.29880132072617</v>
      </c>
      <c r="L1007" s="50">
        <f t="shared" si="169"/>
        <v>1473730.2107089853</v>
      </c>
      <c r="M1007" s="50"/>
      <c r="N1007" s="117">
        <f t="shared" si="165"/>
        <v>1473730.2107089853</v>
      </c>
      <c r="O1007" s="33"/>
      <c r="Q1007" s="120"/>
      <c r="R1007" s="120"/>
    </row>
    <row r="1008" spans="1:18" s="31" customFormat="1" x14ac:dyDescent="0.25">
      <c r="A1008" s="35"/>
      <c r="B1008" s="51" t="s">
        <v>687</v>
      </c>
      <c r="C1008" s="35">
        <v>4</v>
      </c>
      <c r="D1008" s="55">
        <v>42.471999999999994</v>
      </c>
      <c r="E1008" s="128">
        <v>3133</v>
      </c>
      <c r="F1008" s="210">
        <v>728306.4</v>
      </c>
      <c r="G1008" s="41">
        <v>100</v>
      </c>
      <c r="H1008" s="50">
        <f t="shared" si="170"/>
        <v>728306.4</v>
      </c>
      <c r="I1008" s="50">
        <f t="shared" si="166"/>
        <v>0</v>
      </c>
      <c r="J1008" s="50">
        <f t="shared" si="167"/>
        <v>232.46294286626238</v>
      </c>
      <c r="K1008" s="50">
        <f t="shared" si="168"/>
        <v>877.26865175055309</v>
      </c>
      <c r="L1008" s="50">
        <f t="shared" si="169"/>
        <v>1670569.9013476872</v>
      </c>
      <c r="M1008" s="50"/>
      <c r="N1008" s="117">
        <f t="shared" si="165"/>
        <v>1670569.9013476872</v>
      </c>
      <c r="O1008" s="33"/>
      <c r="Q1008" s="120"/>
      <c r="R1008" s="120"/>
    </row>
    <row r="1009" spans="1:18" s="31" customFormat="1" x14ac:dyDescent="0.25">
      <c r="A1009" s="35"/>
      <c r="B1009" s="51" t="s">
        <v>688</v>
      </c>
      <c r="C1009" s="35">
        <v>4</v>
      </c>
      <c r="D1009" s="55">
        <v>37.261499999999998</v>
      </c>
      <c r="E1009" s="128">
        <v>4312</v>
      </c>
      <c r="F1009" s="210">
        <v>1085735.5</v>
      </c>
      <c r="G1009" s="41">
        <v>100</v>
      </c>
      <c r="H1009" s="50">
        <f t="shared" si="170"/>
        <v>1085735.5</v>
      </c>
      <c r="I1009" s="50">
        <f t="shared" si="166"/>
        <v>0</v>
      </c>
      <c r="J1009" s="50">
        <f t="shared" si="167"/>
        <v>251.79394712430425</v>
      </c>
      <c r="K1009" s="50">
        <f t="shared" si="168"/>
        <v>857.93764749251125</v>
      </c>
      <c r="L1009" s="50">
        <f t="shared" si="169"/>
        <v>1801337.9967007018</v>
      </c>
      <c r="M1009" s="50"/>
      <c r="N1009" s="117">
        <f t="shared" si="165"/>
        <v>1801337.9967007018</v>
      </c>
      <c r="O1009" s="33"/>
      <c r="Q1009" s="120"/>
      <c r="R1009" s="120"/>
    </row>
    <row r="1010" spans="1:18" s="31" customFormat="1" x14ac:dyDescent="0.25">
      <c r="A1010" s="35"/>
      <c r="B1010" s="51" t="s">
        <v>689</v>
      </c>
      <c r="C1010" s="35">
        <v>4</v>
      </c>
      <c r="D1010" s="55">
        <v>20.51</v>
      </c>
      <c r="E1010" s="128">
        <v>818</v>
      </c>
      <c r="F1010" s="210">
        <v>210655.6</v>
      </c>
      <c r="G1010" s="41">
        <v>100</v>
      </c>
      <c r="H1010" s="50">
        <f t="shared" si="170"/>
        <v>210655.6</v>
      </c>
      <c r="I1010" s="50">
        <f t="shared" si="166"/>
        <v>0</v>
      </c>
      <c r="J1010" s="50">
        <f t="shared" si="167"/>
        <v>257.52518337408316</v>
      </c>
      <c r="K1010" s="50">
        <f t="shared" si="168"/>
        <v>852.20641124273243</v>
      </c>
      <c r="L1010" s="50">
        <f t="shared" si="169"/>
        <v>1207980.1796553824</v>
      </c>
      <c r="M1010" s="50"/>
      <c r="N1010" s="117">
        <f t="shared" si="165"/>
        <v>1207980.1796553824</v>
      </c>
      <c r="O1010" s="33"/>
      <c r="Q1010" s="120"/>
      <c r="R1010" s="120"/>
    </row>
    <row r="1011" spans="1:18" s="31" customFormat="1" x14ac:dyDescent="0.25">
      <c r="A1011" s="35"/>
      <c r="B1011" s="51" t="s">
        <v>690</v>
      </c>
      <c r="C1011" s="35">
        <v>4</v>
      </c>
      <c r="D1011" s="55">
        <v>12.818399999999999</v>
      </c>
      <c r="E1011" s="128">
        <v>1284</v>
      </c>
      <c r="F1011" s="210">
        <v>321805.3</v>
      </c>
      <c r="G1011" s="41">
        <v>100</v>
      </c>
      <c r="H1011" s="50">
        <f t="shared" si="170"/>
        <v>321805.3</v>
      </c>
      <c r="I1011" s="50">
        <f t="shared" si="166"/>
        <v>0</v>
      </c>
      <c r="J1011" s="50">
        <f t="shared" si="167"/>
        <v>250.62718068535824</v>
      </c>
      <c r="K1011" s="50">
        <f t="shared" si="168"/>
        <v>859.10441393145732</v>
      </c>
      <c r="L1011" s="50">
        <f t="shared" si="169"/>
        <v>1253738.8092135398</v>
      </c>
      <c r="M1011" s="50"/>
      <c r="N1011" s="117">
        <f t="shared" si="165"/>
        <v>1253738.8092135398</v>
      </c>
      <c r="O1011" s="33"/>
      <c r="Q1011" s="120"/>
      <c r="R1011" s="120"/>
    </row>
    <row r="1012" spans="1:18" s="31" customFormat="1" x14ac:dyDescent="0.25">
      <c r="A1012" s="35"/>
      <c r="B1012" s="51" t="s">
        <v>691</v>
      </c>
      <c r="C1012" s="35">
        <v>4</v>
      </c>
      <c r="D1012" s="55">
        <v>29.560700000000001</v>
      </c>
      <c r="E1012" s="128">
        <v>849</v>
      </c>
      <c r="F1012" s="210">
        <v>246722</v>
      </c>
      <c r="G1012" s="41">
        <v>100</v>
      </c>
      <c r="H1012" s="50">
        <f t="shared" si="170"/>
        <v>246722</v>
      </c>
      <c r="I1012" s="50">
        <f t="shared" si="166"/>
        <v>0</v>
      </c>
      <c r="J1012" s="50">
        <f t="shared" si="167"/>
        <v>290.60306242638399</v>
      </c>
      <c r="K1012" s="50">
        <f t="shared" si="168"/>
        <v>819.12853219043154</v>
      </c>
      <c r="L1012" s="50">
        <f t="shared" si="169"/>
        <v>1210670.7634702721</v>
      </c>
      <c r="M1012" s="50"/>
      <c r="N1012" s="117">
        <f t="shared" si="165"/>
        <v>1210670.7634702721</v>
      </c>
      <c r="O1012" s="33"/>
      <c r="Q1012" s="120"/>
      <c r="R1012" s="120"/>
    </row>
    <row r="1013" spans="1:18" s="31" customFormat="1" x14ac:dyDescent="0.25">
      <c r="A1013" s="35"/>
      <c r="B1013" s="51" t="s">
        <v>692</v>
      </c>
      <c r="C1013" s="35">
        <v>4</v>
      </c>
      <c r="D1013" s="55">
        <v>47.864399999999996</v>
      </c>
      <c r="E1013" s="128">
        <v>1769</v>
      </c>
      <c r="F1013" s="210">
        <v>553762.6</v>
      </c>
      <c r="G1013" s="41">
        <v>100</v>
      </c>
      <c r="H1013" s="50">
        <f t="shared" si="170"/>
        <v>553762.6</v>
      </c>
      <c r="I1013" s="50">
        <f t="shared" si="166"/>
        <v>0</v>
      </c>
      <c r="J1013" s="50">
        <f t="shared" si="167"/>
        <v>313.03708309779535</v>
      </c>
      <c r="K1013" s="50">
        <f t="shared" si="168"/>
        <v>796.69451151902012</v>
      </c>
      <c r="L1013" s="50">
        <f t="shared" si="169"/>
        <v>1395554.0140911527</v>
      </c>
      <c r="M1013" s="50"/>
      <c r="N1013" s="117">
        <f t="shared" si="165"/>
        <v>1395554.0140911527</v>
      </c>
      <c r="O1013" s="33"/>
      <c r="Q1013" s="120"/>
      <c r="R1013" s="120"/>
    </row>
    <row r="1014" spans="1:18" s="31" customFormat="1" x14ac:dyDescent="0.25">
      <c r="A1014" s="35"/>
      <c r="B1014" s="51" t="s">
        <v>693</v>
      </c>
      <c r="C1014" s="35">
        <v>4</v>
      </c>
      <c r="D1014" s="55">
        <v>3.8826000000000001</v>
      </c>
      <c r="E1014" s="128">
        <v>2863</v>
      </c>
      <c r="F1014" s="210">
        <v>1792002.6</v>
      </c>
      <c r="G1014" s="41">
        <v>100</v>
      </c>
      <c r="H1014" s="50">
        <f t="shared" si="170"/>
        <v>1792002.6</v>
      </c>
      <c r="I1014" s="50">
        <f t="shared" si="166"/>
        <v>0</v>
      </c>
      <c r="J1014" s="50">
        <f t="shared" si="167"/>
        <v>625.91777855396435</v>
      </c>
      <c r="K1014" s="50">
        <f t="shared" si="168"/>
        <v>483.81381606285117</v>
      </c>
      <c r="L1014" s="50">
        <f t="shared" si="169"/>
        <v>1009722.6395499574</v>
      </c>
      <c r="M1014" s="50"/>
      <c r="N1014" s="117">
        <f t="shared" si="165"/>
        <v>1009722.6395499574</v>
      </c>
      <c r="O1014" s="33"/>
      <c r="Q1014" s="120"/>
      <c r="R1014" s="120"/>
    </row>
    <row r="1015" spans="1:18" s="31" customFormat="1" x14ac:dyDescent="0.25">
      <c r="A1015" s="35"/>
      <c r="B1015" s="51" t="s">
        <v>694</v>
      </c>
      <c r="C1015" s="35">
        <v>4</v>
      </c>
      <c r="D1015" s="55">
        <v>45.011000000000003</v>
      </c>
      <c r="E1015" s="128">
        <v>4123</v>
      </c>
      <c r="F1015" s="210">
        <v>1548617.2</v>
      </c>
      <c r="G1015" s="41">
        <v>100</v>
      </c>
      <c r="H1015" s="50">
        <f t="shared" si="170"/>
        <v>1548617.2</v>
      </c>
      <c r="I1015" s="50">
        <f t="shared" si="166"/>
        <v>0</v>
      </c>
      <c r="J1015" s="50">
        <f t="shared" si="167"/>
        <v>375.60446276982776</v>
      </c>
      <c r="K1015" s="50">
        <f t="shared" si="168"/>
        <v>734.12713184698782</v>
      </c>
      <c r="L1015" s="50">
        <f t="shared" si="169"/>
        <v>1659318.4629445267</v>
      </c>
      <c r="M1015" s="50"/>
      <c r="N1015" s="117">
        <f t="shared" si="165"/>
        <v>1659318.4629445267</v>
      </c>
      <c r="O1015" s="33"/>
      <c r="Q1015" s="120"/>
      <c r="R1015" s="120"/>
    </row>
    <row r="1016" spans="1:18" s="31" customFormat="1" x14ac:dyDescent="0.25">
      <c r="A1016" s="35"/>
      <c r="B1016" s="51" t="s">
        <v>309</v>
      </c>
      <c r="C1016" s="35">
        <v>4</v>
      </c>
      <c r="D1016" s="55">
        <v>45.852299999999993</v>
      </c>
      <c r="E1016" s="128">
        <v>5457</v>
      </c>
      <c r="F1016" s="210">
        <v>2336754.2999999998</v>
      </c>
      <c r="G1016" s="41">
        <v>100</v>
      </c>
      <c r="H1016" s="50">
        <f t="shared" si="170"/>
        <v>2336754.2999999998</v>
      </c>
      <c r="I1016" s="50">
        <f t="shared" si="166"/>
        <v>0</v>
      </c>
      <c r="J1016" s="50">
        <f t="shared" si="167"/>
        <v>428.21225948323251</v>
      </c>
      <c r="K1016" s="50">
        <f t="shared" si="168"/>
        <v>681.51933513358301</v>
      </c>
      <c r="L1016" s="50">
        <f t="shared" si="169"/>
        <v>1798664.8394182948</v>
      </c>
      <c r="M1016" s="50"/>
      <c r="N1016" s="117">
        <f t="shared" si="165"/>
        <v>1798664.8394182948</v>
      </c>
      <c r="O1016" s="33"/>
      <c r="Q1016" s="120"/>
      <c r="R1016" s="120"/>
    </row>
    <row r="1017" spans="1:18" s="31" customFormat="1" x14ac:dyDescent="0.25">
      <c r="A1017" s="35"/>
      <c r="B1017" s="51" t="s">
        <v>695</v>
      </c>
      <c r="C1017" s="35">
        <v>4</v>
      </c>
      <c r="D1017" s="55">
        <v>87.730400000000017</v>
      </c>
      <c r="E1017" s="128">
        <v>1596</v>
      </c>
      <c r="F1017" s="210">
        <v>843428.2</v>
      </c>
      <c r="G1017" s="41">
        <v>100</v>
      </c>
      <c r="H1017" s="50">
        <f t="shared" si="170"/>
        <v>843428.2</v>
      </c>
      <c r="I1017" s="50">
        <f t="shared" si="166"/>
        <v>0</v>
      </c>
      <c r="J1017" s="50">
        <f t="shared" si="167"/>
        <v>528.46378446115284</v>
      </c>
      <c r="K1017" s="50">
        <f t="shared" si="168"/>
        <v>581.26781015566269</v>
      </c>
      <c r="L1017" s="50">
        <f t="shared" si="169"/>
        <v>1279456.0971920374</v>
      </c>
      <c r="M1017" s="50"/>
      <c r="N1017" s="117">
        <f t="shared" si="165"/>
        <v>1279456.0971920374</v>
      </c>
      <c r="O1017" s="33"/>
      <c r="Q1017" s="120"/>
      <c r="R1017" s="120"/>
    </row>
    <row r="1018" spans="1:18" s="31" customFormat="1" x14ac:dyDescent="0.25">
      <c r="A1018" s="35"/>
      <c r="B1018" s="51" t="s">
        <v>696</v>
      </c>
      <c r="C1018" s="35">
        <v>4</v>
      </c>
      <c r="D1018" s="55">
        <v>56.395799999999994</v>
      </c>
      <c r="E1018" s="128">
        <v>5001</v>
      </c>
      <c r="F1018" s="210">
        <v>4220738.5999999996</v>
      </c>
      <c r="G1018" s="41">
        <v>100</v>
      </c>
      <c r="H1018" s="50">
        <f t="shared" si="170"/>
        <v>4220738.5999999996</v>
      </c>
      <c r="I1018" s="50">
        <f t="shared" si="166"/>
        <v>0</v>
      </c>
      <c r="J1018" s="50">
        <f t="shared" si="167"/>
        <v>843.97892421515689</v>
      </c>
      <c r="K1018" s="50">
        <f t="shared" si="168"/>
        <v>265.75267040165863</v>
      </c>
      <c r="L1018" s="50">
        <f t="shared" si="169"/>
        <v>1284933.3109134438</v>
      </c>
      <c r="M1018" s="50"/>
      <c r="N1018" s="117">
        <f t="shared" si="165"/>
        <v>1284933.3109134438</v>
      </c>
      <c r="O1018" s="33"/>
      <c r="Q1018" s="120"/>
      <c r="R1018" s="120"/>
    </row>
    <row r="1019" spans="1:18" s="31" customFormat="1" x14ac:dyDescent="0.25">
      <c r="A1019" s="35"/>
      <c r="B1019" s="51" t="s">
        <v>697</v>
      </c>
      <c r="C1019" s="35">
        <v>4</v>
      </c>
      <c r="D1019" s="55">
        <v>31.199499999999997</v>
      </c>
      <c r="E1019" s="128">
        <v>1119</v>
      </c>
      <c r="F1019" s="210">
        <v>245904.8</v>
      </c>
      <c r="G1019" s="41">
        <v>100</v>
      </c>
      <c r="H1019" s="50">
        <f t="shared" si="170"/>
        <v>245904.8</v>
      </c>
      <c r="I1019" s="50">
        <f t="shared" si="166"/>
        <v>0</v>
      </c>
      <c r="J1019" s="50">
        <f t="shared" si="167"/>
        <v>219.75406613047363</v>
      </c>
      <c r="K1019" s="50">
        <f t="shared" si="168"/>
        <v>889.97752848634195</v>
      </c>
      <c r="L1019" s="50">
        <f t="shared" si="169"/>
        <v>1340778.5222746199</v>
      </c>
      <c r="M1019" s="50"/>
      <c r="N1019" s="117">
        <f t="shared" si="165"/>
        <v>1340778.5222746199</v>
      </c>
      <c r="O1019" s="33"/>
      <c r="Q1019" s="120"/>
      <c r="R1019" s="120"/>
    </row>
    <row r="1020" spans="1:18" s="31" customFormat="1" x14ac:dyDescent="0.25">
      <c r="A1020" s="35"/>
      <c r="B1020" s="51" t="s">
        <v>698</v>
      </c>
      <c r="C1020" s="35">
        <v>4</v>
      </c>
      <c r="D1020" s="55">
        <v>22.257800000000003</v>
      </c>
      <c r="E1020" s="128">
        <v>1009</v>
      </c>
      <c r="F1020" s="210">
        <v>333006.59999999998</v>
      </c>
      <c r="G1020" s="41">
        <v>100</v>
      </c>
      <c r="H1020" s="50">
        <f t="shared" si="170"/>
        <v>333006.59999999998</v>
      </c>
      <c r="I1020" s="50">
        <f t="shared" si="166"/>
        <v>0</v>
      </c>
      <c r="J1020" s="50">
        <f t="shared" si="167"/>
        <v>330.03627353815659</v>
      </c>
      <c r="K1020" s="50">
        <f t="shared" si="168"/>
        <v>779.69532107865894</v>
      </c>
      <c r="L1020" s="50">
        <f t="shared" si="169"/>
        <v>1158126.1303565472</v>
      </c>
      <c r="M1020" s="50"/>
      <c r="N1020" s="117">
        <f t="shared" si="165"/>
        <v>1158126.1303565472</v>
      </c>
      <c r="O1020" s="33"/>
      <c r="Q1020" s="120"/>
      <c r="R1020" s="120"/>
    </row>
    <row r="1021" spans="1:18" s="31" customFormat="1" x14ac:dyDescent="0.25">
      <c r="A1021" s="35"/>
      <c r="B1021" s="51" t="s">
        <v>699</v>
      </c>
      <c r="C1021" s="35">
        <v>4</v>
      </c>
      <c r="D1021" s="55">
        <v>45.27</v>
      </c>
      <c r="E1021" s="128">
        <v>4116</v>
      </c>
      <c r="F1021" s="210">
        <v>1341820.2</v>
      </c>
      <c r="G1021" s="41">
        <v>100</v>
      </c>
      <c r="H1021" s="50">
        <f t="shared" si="170"/>
        <v>1341820.2</v>
      </c>
      <c r="I1021" s="50">
        <f t="shared" si="166"/>
        <v>0</v>
      </c>
      <c r="J1021" s="50">
        <f t="shared" si="167"/>
        <v>326.00102040816324</v>
      </c>
      <c r="K1021" s="50">
        <f t="shared" si="168"/>
        <v>783.73057420865234</v>
      </c>
      <c r="L1021" s="50">
        <f t="shared" si="169"/>
        <v>1717708.6448661371</v>
      </c>
      <c r="M1021" s="50"/>
      <c r="N1021" s="117">
        <f t="shared" si="165"/>
        <v>1717708.6448661371</v>
      </c>
      <c r="O1021" s="33"/>
      <c r="Q1021" s="120"/>
      <c r="R1021" s="120"/>
    </row>
    <row r="1022" spans="1:18" s="31" customFormat="1" x14ac:dyDescent="0.25">
      <c r="A1022" s="35"/>
      <c r="B1022" s="51" t="s">
        <v>886</v>
      </c>
      <c r="C1022" s="35">
        <v>3</v>
      </c>
      <c r="D1022" s="55">
        <v>16.429500000000001</v>
      </c>
      <c r="E1022" s="128">
        <v>32379</v>
      </c>
      <c r="F1022" s="210">
        <v>78451522.599999994</v>
      </c>
      <c r="G1022" s="41">
        <v>50</v>
      </c>
      <c r="H1022" s="50">
        <f t="shared" si="170"/>
        <v>39225761.299999997</v>
      </c>
      <c r="I1022" s="50">
        <f t="shared" si="166"/>
        <v>39225761.299999997</v>
      </c>
      <c r="J1022" s="50">
        <f t="shared" si="167"/>
        <v>2422.9136971493867</v>
      </c>
      <c r="K1022" s="50">
        <f t="shared" si="168"/>
        <v>-1313.1821025325712</v>
      </c>
      <c r="L1022" s="50">
        <f t="shared" si="169"/>
        <v>4868453.5476235459</v>
      </c>
      <c r="M1022" s="50"/>
      <c r="N1022" s="117">
        <f t="shared" si="165"/>
        <v>4868453.5476235459</v>
      </c>
      <c r="O1022" s="33"/>
      <c r="Q1022" s="120"/>
      <c r="R1022" s="120"/>
    </row>
    <row r="1023" spans="1:18" s="31" customFormat="1" x14ac:dyDescent="0.25">
      <c r="A1023" s="35"/>
      <c r="B1023" s="51" t="s">
        <v>853</v>
      </c>
      <c r="C1023" s="35">
        <v>4</v>
      </c>
      <c r="D1023" s="55">
        <v>18.29</v>
      </c>
      <c r="E1023" s="128">
        <v>1555</v>
      </c>
      <c r="F1023" s="210">
        <v>286227</v>
      </c>
      <c r="G1023" s="41">
        <v>100</v>
      </c>
      <c r="H1023" s="50">
        <f t="shared" si="170"/>
        <v>286227</v>
      </c>
      <c r="I1023" s="50">
        <f t="shared" si="166"/>
        <v>0</v>
      </c>
      <c r="J1023" s="50">
        <f t="shared" si="167"/>
        <v>184.06881028938906</v>
      </c>
      <c r="K1023" s="50">
        <f t="shared" si="168"/>
        <v>925.66278432742649</v>
      </c>
      <c r="L1023" s="50">
        <f t="shared" si="169"/>
        <v>1394621.9760496255</v>
      </c>
      <c r="M1023" s="50"/>
      <c r="N1023" s="117">
        <f t="shared" si="165"/>
        <v>1394621.9760496255</v>
      </c>
      <c r="O1023" s="33"/>
      <c r="Q1023" s="120"/>
      <c r="R1023" s="120"/>
    </row>
    <row r="1024" spans="1:18" s="31" customFormat="1" x14ac:dyDescent="0.25">
      <c r="A1024" s="35"/>
      <c r="B1024" s="51" t="s">
        <v>700</v>
      </c>
      <c r="C1024" s="35">
        <v>4</v>
      </c>
      <c r="D1024" s="55">
        <v>51.766099999999994</v>
      </c>
      <c r="E1024" s="128">
        <v>3046</v>
      </c>
      <c r="F1024" s="210">
        <v>1615109.6</v>
      </c>
      <c r="G1024" s="41">
        <v>100</v>
      </c>
      <c r="H1024" s="50">
        <f t="shared" si="170"/>
        <v>1615109.6</v>
      </c>
      <c r="I1024" s="50">
        <f t="shared" si="166"/>
        <v>0</v>
      </c>
      <c r="J1024" s="50">
        <f t="shared" si="167"/>
        <v>530.239527248851</v>
      </c>
      <c r="K1024" s="50">
        <f t="shared" si="168"/>
        <v>579.49206736796452</v>
      </c>
      <c r="L1024" s="50">
        <f t="shared" si="169"/>
        <v>1345284.958110834</v>
      </c>
      <c r="M1024" s="50"/>
      <c r="N1024" s="117">
        <f t="shared" si="165"/>
        <v>1345284.958110834</v>
      </c>
      <c r="O1024" s="33"/>
      <c r="Q1024" s="120"/>
      <c r="R1024" s="120"/>
    </row>
    <row r="1025" spans="1:18" s="31" customFormat="1" ht="15.75" thickBot="1" x14ac:dyDescent="0.3">
      <c r="A1025" s="35"/>
      <c r="B1025" s="51" t="s">
        <v>854</v>
      </c>
      <c r="C1025" s="35">
        <v>4</v>
      </c>
      <c r="D1025" s="55">
        <v>38.74</v>
      </c>
      <c r="E1025" s="135">
        <v>3428</v>
      </c>
      <c r="F1025" s="210">
        <v>1452924.5</v>
      </c>
      <c r="G1025" s="41">
        <v>100</v>
      </c>
      <c r="H1025" s="50">
        <f t="shared" si="170"/>
        <v>1452924.5</v>
      </c>
      <c r="I1025" s="50">
        <f t="shared" si="166"/>
        <v>0</v>
      </c>
      <c r="J1025" s="50">
        <f t="shared" si="167"/>
        <v>423.84028588098016</v>
      </c>
      <c r="K1025" s="50">
        <f t="shared" si="168"/>
        <v>685.89130873583531</v>
      </c>
      <c r="L1025" s="50">
        <f t="shared" si="169"/>
        <v>1473854.0927244704</v>
      </c>
      <c r="M1025" s="50"/>
      <c r="N1025" s="117">
        <f t="shared" si="165"/>
        <v>1473854.0927244704</v>
      </c>
      <c r="O1025" s="33"/>
      <c r="Q1025" s="120"/>
      <c r="R1025" s="120"/>
    </row>
    <row r="1026" spans="1:18" x14ac:dyDescent="0.25">
      <c r="H1026" s="28">
        <f>H989+H954+H935+H908+H881+H850+H811+H781+H749+H720+H678+H653+H626+H597+H568+H525+H502+H458+H421+H385+H370+H338+H312+H283+H256+H225+H193+H162+H121+H89+H78+H48+H42+H20</f>
        <v>0</v>
      </c>
    </row>
    <row r="1028" spans="1:18" x14ac:dyDescent="0.25">
      <c r="H1028" s="28">
        <f>H1026+H1027</f>
        <v>0</v>
      </c>
    </row>
  </sheetData>
  <mergeCells count="27">
    <mergeCell ref="F13:F15"/>
    <mergeCell ref="G13:G15"/>
    <mergeCell ref="N13:N15"/>
    <mergeCell ref="L13:L15"/>
    <mergeCell ref="B19:C19"/>
    <mergeCell ref="H13:H15"/>
    <mergeCell ref="I13:I15"/>
    <mergeCell ref="J13:J15"/>
    <mergeCell ref="K13:K15"/>
    <mergeCell ref="B17:C17"/>
    <mergeCell ref="B18:C18"/>
    <mergeCell ref="M13:M15"/>
    <mergeCell ref="A13:A15"/>
    <mergeCell ref="B13:B15"/>
    <mergeCell ref="C13:C15"/>
    <mergeCell ref="D13:D15"/>
    <mergeCell ref="E13:E15"/>
    <mergeCell ref="G4:I4"/>
    <mergeCell ref="G1:L2"/>
    <mergeCell ref="G10:I10"/>
    <mergeCell ref="G11:I11"/>
    <mergeCell ref="G12:J12"/>
    <mergeCell ref="G9:I9"/>
    <mergeCell ref="G5:I5"/>
    <mergeCell ref="G6:I6"/>
    <mergeCell ref="G7:I7"/>
    <mergeCell ref="G8:I8"/>
  </mergeCells>
  <pageMargins left="0.19685039370078741" right="0.19685039370078741" top="0.55118110236220474" bottom="0.47244094488188981" header="0.31496062992125984" footer="0.31496062992125984"/>
  <pageSetup paperSize="9" scale="70" fitToWidth="0" fitToHeight="0" orientation="landscape" r:id="rId1"/>
  <headerFooter>
    <oddFooter>&amp;C&amp;P</oddFooter>
  </headerFooter>
  <rowBreaks count="2" manualBreakCount="2">
    <brk id="570" max="23" man="1"/>
    <brk id="622" max="2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29"/>
  <sheetViews>
    <sheetView showGridLines="0" showZeros="0" view="pageBreakPreview" zoomScaleNormal="80" zoomScaleSheetLayoutView="100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I23" sqref="I23"/>
    </sheetView>
  </sheetViews>
  <sheetFormatPr defaultColWidth="8.85546875" defaultRowHeight="15" x14ac:dyDescent="0.25"/>
  <cols>
    <col min="1" max="1" width="13.28515625" style="6" customWidth="1"/>
    <col min="2" max="2" width="17.42578125" style="6" customWidth="1"/>
    <col min="3" max="3" width="11.140625" style="31" customWidth="1"/>
    <col min="4" max="4" width="12.85546875" style="31" customWidth="1"/>
    <col min="5" max="5" width="12.5703125" style="31" customWidth="1"/>
    <col min="6" max="6" width="16.140625" style="31" customWidth="1"/>
    <col min="7" max="7" width="7" style="6" customWidth="1"/>
    <col min="8" max="8" width="19.140625" style="32" customWidth="1"/>
    <col min="9" max="9" width="15.85546875" style="11" customWidth="1"/>
    <col min="10" max="10" width="16.140625" style="11" customWidth="1"/>
    <col min="11" max="11" width="16.5703125" style="11" customWidth="1"/>
    <col min="12" max="12" width="16.28515625" style="11" customWidth="1"/>
    <col min="13" max="13" width="16.140625" style="11" customWidth="1"/>
    <col min="14" max="14" width="16" style="11" customWidth="1"/>
    <col min="15" max="15" width="11.42578125" style="101" customWidth="1"/>
    <col min="16" max="16" width="10.5703125" style="6" bestFit="1" customWidth="1"/>
    <col min="17" max="17" width="9.5703125" style="6" bestFit="1" customWidth="1"/>
    <col min="18" max="16384" width="8.85546875" style="6"/>
  </cols>
  <sheetData>
    <row r="1" spans="1:15" ht="45" customHeight="1" x14ac:dyDescent="0.25">
      <c r="A1" s="65"/>
      <c r="B1" s="65"/>
      <c r="C1" s="65"/>
      <c r="D1" s="65"/>
      <c r="E1" s="65"/>
      <c r="F1" s="65"/>
      <c r="G1" s="245" t="s">
        <v>922</v>
      </c>
      <c r="H1" s="245"/>
      <c r="I1" s="245"/>
      <c r="J1" s="245"/>
      <c r="K1" s="245"/>
      <c r="L1" s="245"/>
      <c r="M1" s="65"/>
      <c r="N1" s="100"/>
    </row>
    <row r="2" spans="1:15" s="12" customFormat="1" ht="37.9" customHeight="1" x14ac:dyDescent="0.25">
      <c r="A2" s="65"/>
      <c r="B2" s="65"/>
      <c r="C2" s="65"/>
      <c r="D2" s="65"/>
      <c r="E2" s="65"/>
      <c r="F2" s="65"/>
      <c r="G2" s="245"/>
      <c r="H2" s="245"/>
      <c r="I2" s="245"/>
      <c r="J2" s="245"/>
      <c r="K2" s="245"/>
      <c r="L2" s="245"/>
      <c r="M2" s="65"/>
      <c r="N2" s="93"/>
      <c r="O2" s="102"/>
    </row>
    <row r="3" spans="1:15" x14ac:dyDescent="0.25">
      <c r="N3" s="97"/>
    </row>
    <row r="4" spans="1:15" ht="15.75" x14ac:dyDescent="0.25">
      <c r="G4" s="246" t="s">
        <v>923</v>
      </c>
      <c r="H4" s="246"/>
      <c r="I4" s="246"/>
      <c r="J4" s="29">
        <v>5203300000</v>
      </c>
      <c r="K4" s="26" t="s">
        <v>911</v>
      </c>
      <c r="L4" s="92">
        <v>10</v>
      </c>
      <c r="N4" s="98"/>
    </row>
    <row r="5" spans="1:15" ht="33" customHeight="1" x14ac:dyDescent="0.25">
      <c r="F5" s="33"/>
      <c r="G5" s="250" t="s">
        <v>924</v>
      </c>
      <c r="H5" s="251"/>
      <c r="I5" s="259"/>
      <c r="J5" s="91">
        <f>I17+(J4*L4)/100</f>
        <v>2930040671</v>
      </c>
      <c r="L5" s="91">
        <f>J4*L4/100</f>
        <v>520330000</v>
      </c>
      <c r="N5" s="97"/>
    </row>
    <row r="6" spans="1:15" ht="15.75" x14ac:dyDescent="0.25">
      <c r="G6" s="241" t="s">
        <v>708</v>
      </c>
      <c r="H6" s="242"/>
      <c r="I6" s="242"/>
      <c r="J6" s="14">
        <v>0.55000000000000004</v>
      </c>
      <c r="N6" s="97"/>
    </row>
    <row r="7" spans="1:15" ht="15.75" x14ac:dyDescent="0.25">
      <c r="F7" s="33"/>
      <c r="G7" s="241" t="s">
        <v>709</v>
      </c>
      <c r="H7" s="242"/>
      <c r="I7" s="242"/>
      <c r="J7" s="13">
        <f>J5*(100%-J6)</f>
        <v>1318518301.9499998</v>
      </c>
      <c r="K7" s="15" t="s">
        <v>710</v>
      </c>
      <c r="L7" s="13">
        <f>J5*J6</f>
        <v>1611522369.0500002</v>
      </c>
      <c r="M7" s="16"/>
      <c r="N7" s="97"/>
    </row>
    <row r="8" spans="1:15" ht="15.75" x14ac:dyDescent="0.25">
      <c r="G8" s="241" t="s">
        <v>711</v>
      </c>
      <c r="H8" s="242"/>
      <c r="I8" s="242"/>
      <c r="J8" s="14">
        <v>0.6</v>
      </c>
      <c r="K8" s="15" t="s">
        <v>712</v>
      </c>
      <c r="L8" s="17">
        <v>0.6</v>
      </c>
      <c r="M8" s="18"/>
      <c r="N8" s="97"/>
    </row>
    <row r="9" spans="1:15" ht="15.75" x14ac:dyDescent="0.25">
      <c r="G9" s="241" t="s">
        <v>712</v>
      </c>
      <c r="H9" s="242"/>
      <c r="I9" s="242"/>
      <c r="J9" s="14">
        <v>0.3</v>
      </c>
      <c r="K9" s="15" t="s">
        <v>713</v>
      </c>
      <c r="L9" s="17">
        <v>0.4</v>
      </c>
      <c r="M9" s="18"/>
      <c r="N9" s="97"/>
    </row>
    <row r="10" spans="1:15" ht="15.75" x14ac:dyDescent="0.25">
      <c r="B10" s="62"/>
      <c r="C10" s="63"/>
      <c r="D10" s="63"/>
      <c r="E10" s="33"/>
      <c r="G10" s="241" t="s">
        <v>713</v>
      </c>
      <c r="H10" s="242"/>
      <c r="I10" s="242"/>
      <c r="J10" s="14">
        <v>0.1</v>
      </c>
      <c r="K10" s="15" t="s">
        <v>714</v>
      </c>
      <c r="L10" s="19">
        <f>E18-E21-E43</f>
        <v>2196965</v>
      </c>
      <c r="M10" s="18"/>
      <c r="N10" s="97"/>
    </row>
    <row r="11" spans="1:15" ht="18.75" x14ac:dyDescent="0.3">
      <c r="B11" s="62"/>
      <c r="C11" s="59"/>
      <c r="D11" s="59"/>
      <c r="E11" s="83"/>
      <c r="F11" s="83"/>
      <c r="G11" s="239" t="s">
        <v>715</v>
      </c>
      <c r="H11" s="240"/>
      <c r="I11" s="240"/>
      <c r="J11" s="20">
        <v>1.3</v>
      </c>
      <c r="K11" s="15" t="s">
        <v>716</v>
      </c>
      <c r="L11" s="21">
        <f>D18-D21-D43</f>
        <v>27840.216592999997</v>
      </c>
      <c r="M11" s="22"/>
      <c r="N11" s="74"/>
    </row>
    <row r="12" spans="1:15" ht="15.75" x14ac:dyDescent="0.25">
      <c r="A12" s="63"/>
      <c r="B12" s="63"/>
      <c r="C12" s="63"/>
      <c r="D12" s="63"/>
      <c r="E12" s="85"/>
      <c r="F12" s="85"/>
      <c r="G12" s="227"/>
      <c r="H12" s="227"/>
      <c r="I12" s="227"/>
      <c r="J12" s="227"/>
      <c r="K12" s="23"/>
      <c r="L12" s="23"/>
      <c r="M12" s="23"/>
      <c r="N12" s="27" t="s">
        <v>855</v>
      </c>
    </row>
    <row r="13" spans="1:15" ht="14.45" customHeight="1" x14ac:dyDescent="0.25">
      <c r="A13" s="252" t="s">
        <v>717</v>
      </c>
      <c r="B13" s="252" t="s">
        <v>0</v>
      </c>
      <c r="C13" s="253" t="s">
        <v>701</v>
      </c>
      <c r="D13" s="231" t="s">
        <v>705</v>
      </c>
      <c r="E13" s="231" t="s">
        <v>919</v>
      </c>
      <c r="F13" s="254" t="s">
        <v>718</v>
      </c>
      <c r="G13" s="261" t="s">
        <v>719</v>
      </c>
      <c r="H13" s="254" t="s">
        <v>720</v>
      </c>
      <c r="I13" s="257" t="s">
        <v>721</v>
      </c>
      <c r="J13" s="258" t="s">
        <v>722</v>
      </c>
      <c r="K13" s="257" t="s">
        <v>723</v>
      </c>
      <c r="L13" s="256" t="s">
        <v>707</v>
      </c>
      <c r="M13" s="257" t="s">
        <v>706</v>
      </c>
      <c r="N13" s="260" t="s">
        <v>724</v>
      </c>
    </row>
    <row r="14" spans="1:15" ht="14.45" customHeight="1" x14ac:dyDescent="0.25">
      <c r="A14" s="252"/>
      <c r="B14" s="252"/>
      <c r="C14" s="233"/>
      <c r="D14" s="231"/>
      <c r="E14" s="231"/>
      <c r="F14" s="216"/>
      <c r="G14" s="262"/>
      <c r="H14" s="216"/>
      <c r="I14" s="219"/>
      <c r="J14" s="236"/>
      <c r="K14" s="219"/>
      <c r="L14" s="248"/>
      <c r="M14" s="219"/>
      <c r="N14" s="260"/>
    </row>
    <row r="15" spans="1:15" ht="90.75" customHeight="1" x14ac:dyDescent="0.25">
      <c r="A15" s="252"/>
      <c r="B15" s="252"/>
      <c r="C15" s="234"/>
      <c r="D15" s="231"/>
      <c r="E15" s="231"/>
      <c r="F15" s="217"/>
      <c r="G15" s="263"/>
      <c r="H15" s="217"/>
      <c r="I15" s="220"/>
      <c r="J15" s="237"/>
      <c r="K15" s="220"/>
      <c r="L15" s="249"/>
      <c r="M15" s="220"/>
      <c r="N15" s="260"/>
      <c r="O15" s="103"/>
    </row>
    <row r="16" spans="1:15" s="112" customFormat="1" x14ac:dyDescent="0.25">
      <c r="A16" s="34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 t="s">
        <v>725</v>
      </c>
      <c r="I16" s="34" t="s">
        <v>726</v>
      </c>
      <c r="J16" s="34" t="s">
        <v>925</v>
      </c>
      <c r="K16" s="34">
        <v>11</v>
      </c>
      <c r="L16" s="34">
        <v>12</v>
      </c>
      <c r="M16" s="34">
        <v>13</v>
      </c>
      <c r="N16" s="34">
        <v>14</v>
      </c>
      <c r="O16" s="33"/>
    </row>
    <row r="17" spans="1:17" s="31" customFormat="1" x14ac:dyDescent="0.25">
      <c r="A17" s="35"/>
      <c r="B17" s="213" t="s">
        <v>702</v>
      </c>
      <c r="C17" s="214"/>
      <c r="D17" s="36"/>
      <c r="E17" s="36"/>
      <c r="F17" s="37">
        <f>F18+F19</f>
        <v>6513830423.2999992</v>
      </c>
      <c r="G17" s="38"/>
      <c r="H17" s="37">
        <f>H18+H19</f>
        <v>4104119752.3000011</v>
      </c>
      <c r="I17" s="37">
        <f>I18+I19</f>
        <v>2409710671</v>
      </c>
      <c r="J17" s="37"/>
      <c r="K17" s="36"/>
      <c r="L17" s="37">
        <f>L18+L19</f>
        <v>1318518301.9499996</v>
      </c>
      <c r="M17" s="37">
        <f>M18+M19</f>
        <v>1611522369.0500007</v>
      </c>
      <c r="N17" s="37">
        <f>N18+N19</f>
        <v>2930040671</v>
      </c>
      <c r="O17" s="33"/>
      <c r="P17" s="120"/>
      <c r="Q17" s="120"/>
    </row>
    <row r="18" spans="1:17" s="31" customFormat="1" x14ac:dyDescent="0.25">
      <c r="A18" s="35"/>
      <c r="B18" s="213" t="s">
        <v>703</v>
      </c>
      <c r="C18" s="214"/>
      <c r="D18" s="39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58">
        <f t="shared" si="0"/>
        <v>3102338</v>
      </c>
      <c r="F18" s="37">
        <f t="shared" si="0"/>
        <v>4242450918.5</v>
      </c>
      <c r="G18" s="38"/>
      <c r="H18" s="37">
        <f>H21+H43+H49+H79+H90+H122+H163+H194+H226+H257+H284+H313+H339+H371+H386+H422+H459+H503+H526+H569+H598+H627+H654+H679+H721+H750+H812+H851+H882+H909+H936+H955+H990+H782</f>
        <v>2409710671.0000014</v>
      </c>
      <c r="I18" s="37">
        <f>I21+I43+I49+I79+I90+I122+I163+I194+I226+I257+I284+I313+I339+I371+I386+I422+I459+I503+I526+I569+I598+I627+I654+I679+I721+I750+I812+I851+I882+I909+I936+I955+I990+I782</f>
        <v>1832740247.5000002</v>
      </c>
      <c r="J18" s="37"/>
      <c r="K18" s="36"/>
      <c r="L18" s="37">
        <f>L21+L43+L49+L79+L90+L122+L163+L194+L226+L257+L284+L313+L339+L371+L386+L422+L459+L503+L526+L569+L598+L627+L654+L679+L721+L750+L812+L851+L882+L909+L936+L955+L990+L782</f>
        <v>0</v>
      </c>
      <c r="M18" s="37">
        <f>M21+M43+M49+M79+M90+M122+M163+M194+M226+M257+M284+M313+M339+M371+M386+M422+M459+M503+M526+M569+M598+M627+M654+M679+M721+M750+M812+M851+M882+M909+M936+M955+M990+M782</f>
        <v>1611522369.0500007</v>
      </c>
      <c r="N18" s="37">
        <f>L18+M18</f>
        <v>1611522369.0500007</v>
      </c>
      <c r="O18" s="33"/>
      <c r="P18" s="120"/>
      <c r="Q18" s="120"/>
    </row>
    <row r="19" spans="1:17" s="31" customFormat="1" x14ac:dyDescent="0.25">
      <c r="A19" s="35"/>
      <c r="B19" s="213" t="s">
        <v>704</v>
      </c>
      <c r="C19" s="214"/>
      <c r="D19" s="39">
        <f t="shared" si="0"/>
        <v>28325.422492999998</v>
      </c>
      <c r="E19" s="58">
        <f t="shared" si="0"/>
        <v>2343817</v>
      </c>
      <c r="F19" s="37">
        <f>F22+F44+F50+F80+F91+F123+F164+F195+F227+F258+F285+F314+F340+F372+F387+F423+F460+F504+F527+F570+F599+F628+F655+F680+F722+F751+F813+F852+F883+F910+F937+F956+F991+F783</f>
        <v>2271379504.7999997</v>
      </c>
      <c r="G19" s="38"/>
      <c r="H19" s="37">
        <f>H22+H44+H50+H80+H91+H123+H164+H195+H227+H258+H285+H314+H340+H372+H387+H423+H460+H504+H527+H570+H599+H628+H655+H680+H722+H751+H813+H852+H883+H910+H937+H956+H991+H783</f>
        <v>1694409081.3</v>
      </c>
      <c r="I19" s="37">
        <f>I22+I44+I50+I80+I91+I123+I164+I195+I227+I258+I285+I314+I340+I372+I387+I423+I460+I504+I527+I570+I599+I628+I655+I680+I722+I751+I813+I852+I883+I910+I937+I956+I991+I783</f>
        <v>576970423.5</v>
      </c>
      <c r="J19" s="37">
        <f>F19/E19</f>
        <v>969.09421887459632</v>
      </c>
      <c r="K19" s="37">
        <f>SUMIF(K24:K1025,"&gt;0")</f>
        <v>670605.70492317318</v>
      </c>
      <c r="L19" s="37">
        <f>L22+L44+L50+L80+L91+L123+L164+L195+L227+L258+L285+L314+L340+L372+L387+L423+L460+L504+L527+L570+L599+L628+L655+L680+L722+L751+L813+L852+L883+L910+L937+L956+L991+L783</f>
        <v>1318518301.9499996</v>
      </c>
      <c r="M19" s="37">
        <f>M22+M44+M50+M80+M91+M123+M164+M195+M227+M258+M285+M314+M340+M372+M387+M423+M460+M504+M527+M570+M599+M628+M655+M680+M722+M751+M813+M852+M883+M910+M937+M956+M991+M783</f>
        <v>0</v>
      </c>
      <c r="N19" s="37">
        <f t="shared" ref="N19:N82" si="1">L19+M19</f>
        <v>1318518301.9499996</v>
      </c>
      <c r="O19" s="33"/>
      <c r="P19" s="120"/>
      <c r="Q19" s="120"/>
    </row>
    <row r="20" spans="1:17" s="31" customFormat="1" x14ac:dyDescent="0.25">
      <c r="A20" s="35"/>
      <c r="B20" s="107"/>
      <c r="C20" s="108"/>
      <c r="D20" s="40">
        <v>0</v>
      </c>
      <c r="E20" s="36"/>
      <c r="F20" s="140"/>
      <c r="G20" s="41"/>
      <c r="H20" s="42"/>
      <c r="I20" s="42"/>
      <c r="J20" s="42"/>
      <c r="K20" s="113"/>
      <c r="L20" s="113"/>
      <c r="M20" s="113"/>
      <c r="N20" s="37"/>
      <c r="O20" s="33"/>
      <c r="P20" s="120"/>
      <c r="Q20" s="120"/>
    </row>
    <row r="21" spans="1:17" s="31" customFormat="1" x14ac:dyDescent="0.25">
      <c r="A21" s="30" t="s">
        <v>1</v>
      </c>
      <c r="B21" s="43" t="s">
        <v>2</v>
      </c>
      <c r="C21" s="44"/>
      <c r="D21" s="45">
        <v>571.64089999999987</v>
      </c>
      <c r="E21" s="58">
        <f>E23+E22</f>
        <v>779395</v>
      </c>
      <c r="F21" s="141">
        <f>F23</f>
        <v>3861592662.5</v>
      </c>
      <c r="G21" s="46"/>
      <c r="H21" s="46">
        <f>H23</f>
        <v>1930796331.25</v>
      </c>
      <c r="I21" s="46">
        <f>I23</f>
        <v>1930796331.25</v>
      </c>
      <c r="J21" s="46"/>
      <c r="K21" s="35"/>
      <c r="L21" s="35"/>
      <c r="M21" s="46">
        <f>M23</f>
        <v>0</v>
      </c>
      <c r="N21" s="46">
        <f t="shared" si="1"/>
        <v>0</v>
      </c>
      <c r="O21" s="33"/>
      <c r="P21" s="120"/>
      <c r="Q21" s="120"/>
    </row>
    <row r="22" spans="1:17" s="31" customFormat="1" x14ac:dyDescent="0.25">
      <c r="A22" s="30" t="s">
        <v>1</v>
      </c>
      <c r="B22" s="43" t="s">
        <v>3</v>
      </c>
      <c r="C22" s="44"/>
      <c r="D22" s="45">
        <v>448.62889999999987</v>
      </c>
      <c r="E22" s="58">
        <f>SUM(E24:E41)</f>
        <v>142246</v>
      </c>
      <c r="F22" s="111">
        <f>SUM(F24:F41)</f>
        <v>240548571.60000002</v>
      </c>
      <c r="G22" s="46"/>
      <c r="H22" s="46">
        <f>SUM(H24:H41)</f>
        <v>240548571.60000002</v>
      </c>
      <c r="I22" s="46">
        <f>SUM(I24:I41)</f>
        <v>0</v>
      </c>
      <c r="J22" s="46"/>
      <c r="K22" s="35"/>
      <c r="L22" s="46">
        <f>SUM(L24:L41)</f>
        <v>31967532.348000415</v>
      </c>
      <c r="M22" s="50"/>
      <c r="N22" s="46">
        <f t="shared" si="1"/>
        <v>31967532.348000415</v>
      </c>
      <c r="O22" s="33"/>
      <c r="P22" s="120"/>
      <c r="Q22" s="120"/>
    </row>
    <row r="23" spans="1:17" s="31" customFormat="1" x14ac:dyDescent="0.25">
      <c r="A23" s="35"/>
      <c r="B23" s="47" t="s">
        <v>4</v>
      </c>
      <c r="C23" s="48">
        <v>1</v>
      </c>
      <c r="D23" s="49">
        <v>123.01200000000001</v>
      </c>
      <c r="E23" s="128">
        <v>637149</v>
      </c>
      <c r="F23" s="142">
        <v>3861592662.5</v>
      </c>
      <c r="G23" s="41">
        <v>50</v>
      </c>
      <c r="H23" s="50">
        <f>F23*G23/100</f>
        <v>1930796331.25</v>
      </c>
      <c r="I23" s="50">
        <f>F23-H23</f>
        <v>1930796331.25</v>
      </c>
      <c r="J23" s="50"/>
      <c r="K23" s="35"/>
      <c r="L23" s="35"/>
      <c r="M23" s="50">
        <v>0</v>
      </c>
      <c r="N23" s="50">
        <f t="shared" si="1"/>
        <v>0</v>
      </c>
      <c r="O23" s="33"/>
      <c r="P23" s="120"/>
      <c r="Q23" s="120"/>
    </row>
    <row r="24" spans="1:17" s="31" customFormat="1" x14ac:dyDescent="0.25">
      <c r="A24" s="35"/>
      <c r="B24" s="51" t="s">
        <v>5</v>
      </c>
      <c r="C24" s="35">
        <v>4</v>
      </c>
      <c r="D24" s="49">
        <v>64.662199999999999</v>
      </c>
      <c r="E24" s="128">
        <v>11285</v>
      </c>
      <c r="F24" s="142">
        <v>17309033.300000001</v>
      </c>
      <c r="G24" s="41">
        <v>100</v>
      </c>
      <c r="H24" s="50">
        <f t="shared" ref="H24:H41" si="2">F24*G24/100</f>
        <v>17309033.300000001</v>
      </c>
      <c r="I24" s="50">
        <f t="shared" ref="I24:I41" si="3">F24-H24</f>
        <v>0</v>
      </c>
      <c r="J24" s="50">
        <f t="shared" ref="J24:J82" si="4">F24/E24</f>
        <v>1533.8088879042978</v>
      </c>
      <c r="K24" s="50">
        <f t="shared" ref="K24:K41" si="5">$J$11*$J$19-J24</f>
        <v>-273.98640336732251</v>
      </c>
      <c r="L24" s="50">
        <f t="shared" ref="L24:L41" si="6">IF(K24&gt;0,$J$7*$J$8*(K24/$K$19),0)+$J$7*$J$9*(E24/$E$19)+$J$7*$J$10*(D24/$D$19)</f>
        <v>2205514.5391813191</v>
      </c>
      <c r="M24" s="50"/>
      <c r="N24" s="50">
        <f t="shared" si="1"/>
        <v>2205514.5391813191</v>
      </c>
      <c r="O24" s="33"/>
      <c r="P24" s="120"/>
      <c r="Q24" s="120"/>
    </row>
    <row r="25" spans="1:17" s="31" customFormat="1" x14ac:dyDescent="0.25">
      <c r="A25" s="35"/>
      <c r="B25" s="52" t="s">
        <v>6</v>
      </c>
      <c r="C25" s="35">
        <v>4</v>
      </c>
      <c r="D25" s="53">
        <v>27.565200000000001</v>
      </c>
      <c r="E25" s="128">
        <v>8342</v>
      </c>
      <c r="F25" s="142">
        <v>7047394.5</v>
      </c>
      <c r="G25" s="41">
        <v>100</v>
      </c>
      <c r="H25" s="50">
        <f>F25*G25/100</f>
        <v>7047394.5</v>
      </c>
      <c r="I25" s="50">
        <f t="shared" si="3"/>
        <v>0</v>
      </c>
      <c r="J25" s="50">
        <f>F25/E25</f>
        <v>844.80873891153203</v>
      </c>
      <c r="K25" s="50">
        <f t="shared" si="5"/>
        <v>415.01374562544322</v>
      </c>
      <c r="L25" s="50">
        <f t="shared" si="6"/>
        <v>2025745.1540872578</v>
      </c>
      <c r="M25" s="50"/>
      <c r="N25" s="50">
        <f t="shared" si="1"/>
        <v>2025745.1540872578</v>
      </c>
      <c r="O25" s="33"/>
      <c r="P25" s="120"/>
      <c r="Q25" s="120"/>
    </row>
    <row r="26" spans="1:17" s="31" customFormat="1" x14ac:dyDescent="0.25">
      <c r="A26" s="35"/>
      <c r="B26" s="52" t="s">
        <v>7</v>
      </c>
      <c r="C26" s="35">
        <v>4</v>
      </c>
      <c r="D26" s="53">
        <v>28.389299999999999</v>
      </c>
      <c r="E26" s="128">
        <v>5079</v>
      </c>
      <c r="F26" s="142">
        <v>3603408.5</v>
      </c>
      <c r="G26" s="41">
        <v>100</v>
      </c>
      <c r="H26" s="50">
        <f t="shared" si="2"/>
        <v>3603408.5</v>
      </c>
      <c r="I26" s="50">
        <f t="shared" si="3"/>
        <v>0</v>
      </c>
      <c r="J26" s="50">
        <f t="shared" si="4"/>
        <v>709.47204174050012</v>
      </c>
      <c r="K26" s="50">
        <f t="shared" si="5"/>
        <v>550.35044279647514</v>
      </c>
      <c r="L26" s="50">
        <f t="shared" si="6"/>
        <v>1638555.5492748306</v>
      </c>
      <c r="M26" s="50"/>
      <c r="N26" s="50">
        <f t="shared" si="1"/>
        <v>1638555.5492748306</v>
      </c>
      <c r="O26" s="33"/>
      <c r="P26" s="120"/>
      <c r="Q26" s="120"/>
    </row>
    <row r="27" spans="1:17" s="31" customFormat="1" x14ac:dyDescent="0.25">
      <c r="A27" s="35"/>
      <c r="B27" s="52" t="s">
        <v>8</v>
      </c>
      <c r="C27" s="35">
        <v>4</v>
      </c>
      <c r="D27" s="53">
        <v>6.0312999999999999</v>
      </c>
      <c r="E27" s="128">
        <v>7027</v>
      </c>
      <c r="F27" s="142">
        <v>10284958.300000001</v>
      </c>
      <c r="G27" s="41">
        <v>100</v>
      </c>
      <c r="H27" s="50">
        <f t="shared" si="2"/>
        <v>10284958.300000001</v>
      </c>
      <c r="I27" s="50">
        <f t="shared" si="3"/>
        <v>0</v>
      </c>
      <c r="J27" s="50">
        <f t="shared" si="4"/>
        <v>1463.634310516579</v>
      </c>
      <c r="K27" s="50">
        <f t="shared" si="5"/>
        <v>-203.81182597960378</v>
      </c>
      <c r="L27" s="50">
        <f t="shared" si="6"/>
        <v>1213990.3566960832</v>
      </c>
      <c r="M27" s="50"/>
      <c r="N27" s="50">
        <f t="shared" si="1"/>
        <v>1213990.3566960832</v>
      </c>
      <c r="O27" s="33"/>
      <c r="P27" s="120"/>
      <c r="Q27" s="120"/>
    </row>
    <row r="28" spans="1:17" s="31" customFormat="1" x14ac:dyDescent="0.25">
      <c r="A28" s="35"/>
      <c r="B28" s="51" t="s">
        <v>9</v>
      </c>
      <c r="C28" s="35">
        <v>4</v>
      </c>
      <c r="D28" s="53">
        <v>26.363799999999998</v>
      </c>
      <c r="E28" s="128">
        <v>16465</v>
      </c>
      <c r="F28" s="142">
        <v>41196237.799999997</v>
      </c>
      <c r="G28" s="41">
        <v>100</v>
      </c>
      <c r="H28" s="50">
        <f t="shared" si="2"/>
        <v>41196237.799999997</v>
      </c>
      <c r="I28" s="50">
        <f t="shared" si="3"/>
        <v>0</v>
      </c>
      <c r="J28" s="50">
        <f t="shared" si="4"/>
        <v>2502.0490616459156</v>
      </c>
      <c r="K28" s="50">
        <f t="shared" si="5"/>
        <v>-1242.2265771089403</v>
      </c>
      <c r="L28" s="50">
        <f t="shared" si="6"/>
        <v>2901444.9433079571</v>
      </c>
      <c r="M28" s="50"/>
      <c r="N28" s="50">
        <f t="shared" si="1"/>
        <v>2901444.9433079571</v>
      </c>
      <c r="O28" s="33"/>
      <c r="P28" s="120"/>
      <c r="Q28" s="120"/>
    </row>
    <row r="29" spans="1:17" s="31" customFormat="1" x14ac:dyDescent="0.25">
      <c r="A29" s="35"/>
      <c r="B29" s="51" t="s">
        <v>10</v>
      </c>
      <c r="C29" s="35">
        <v>4</v>
      </c>
      <c r="D29" s="53">
        <v>26.435999999999996</v>
      </c>
      <c r="E29" s="128">
        <v>3653</v>
      </c>
      <c r="F29" s="142">
        <v>2463345.2999999998</v>
      </c>
      <c r="G29" s="41">
        <v>100</v>
      </c>
      <c r="H29" s="50">
        <f t="shared" si="2"/>
        <v>2463345.2999999998</v>
      </c>
      <c r="I29" s="50">
        <f t="shared" si="3"/>
        <v>0</v>
      </c>
      <c r="J29" s="50">
        <f t="shared" si="4"/>
        <v>674.33487544483978</v>
      </c>
      <c r="K29" s="50">
        <f t="shared" si="5"/>
        <v>585.48760909213547</v>
      </c>
      <c r="L29" s="50">
        <f t="shared" si="6"/>
        <v>1430254.6969615961</v>
      </c>
      <c r="M29" s="50"/>
      <c r="N29" s="50">
        <f t="shared" si="1"/>
        <v>1430254.6969615961</v>
      </c>
      <c r="O29" s="33"/>
      <c r="P29" s="120"/>
      <c r="Q29" s="120"/>
    </row>
    <row r="30" spans="1:17" s="31" customFormat="1" x14ac:dyDescent="0.25">
      <c r="A30" s="35"/>
      <c r="B30" s="51" t="s">
        <v>11</v>
      </c>
      <c r="C30" s="35">
        <v>4</v>
      </c>
      <c r="D30" s="53">
        <v>1.9072</v>
      </c>
      <c r="E30" s="129">
        <v>659</v>
      </c>
      <c r="F30" s="142">
        <v>134363.79999999999</v>
      </c>
      <c r="G30" s="41">
        <v>100</v>
      </c>
      <c r="H30" s="50">
        <f t="shared" si="2"/>
        <v>134363.79999999999</v>
      </c>
      <c r="I30" s="50">
        <f t="shared" si="3"/>
        <v>0</v>
      </c>
      <c r="J30" s="50">
        <f t="shared" si="4"/>
        <v>203.89044006069801</v>
      </c>
      <c r="K30" s="50">
        <f t="shared" si="5"/>
        <v>1055.9320444762773</v>
      </c>
      <c r="L30" s="50">
        <f t="shared" si="6"/>
        <v>1365773.2775765525</v>
      </c>
      <c r="M30" s="50"/>
      <c r="N30" s="50">
        <f t="shared" si="1"/>
        <v>1365773.2775765525</v>
      </c>
      <c r="O30" s="33"/>
      <c r="P30" s="120"/>
      <c r="Q30" s="120"/>
    </row>
    <row r="31" spans="1:17" s="31" customFormat="1" x14ac:dyDescent="0.25">
      <c r="A31" s="35"/>
      <c r="B31" s="51" t="s">
        <v>12</v>
      </c>
      <c r="C31" s="35">
        <v>4</v>
      </c>
      <c r="D31" s="53">
        <v>7.6560000000000006</v>
      </c>
      <c r="E31" s="128">
        <v>10719</v>
      </c>
      <c r="F31" s="142">
        <v>23038106.100000001</v>
      </c>
      <c r="G31" s="41">
        <v>100</v>
      </c>
      <c r="H31" s="50">
        <f t="shared" si="2"/>
        <v>23038106.100000001</v>
      </c>
      <c r="I31" s="50">
        <f t="shared" si="3"/>
        <v>0</v>
      </c>
      <c r="J31" s="50">
        <f t="shared" si="4"/>
        <v>2149.2775538762944</v>
      </c>
      <c r="K31" s="50">
        <f t="shared" si="5"/>
        <v>-889.45506933931915</v>
      </c>
      <c r="L31" s="50">
        <f t="shared" si="6"/>
        <v>1844635.4556772914</v>
      </c>
      <c r="M31" s="50"/>
      <c r="N31" s="50">
        <f t="shared" si="1"/>
        <v>1844635.4556772914</v>
      </c>
      <c r="O31" s="33"/>
      <c r="P31" s="120"/>
      <c r="Q31" s="120"/>
    </row>
    <row r="32" spans="1:17" s="31" customFormat="1" x14ac:dyDescent="0.25">
      <c r="A32" s="35"/>
      <c r="B32" s="51" t="s">
        <v>13</v>
      </c>
      <c r="C32" s="35">
        <v>4</v>
      </c>
      <c r="D32" s="53">
        <v>12.143800000000001</v>
      </c>
      <c r="E32" s="128">
        <v>1834</v>
      </c>
      <c r="F32" s="142">
        <v>609243.1</v>
      </c>
      <c r="G32" s="41">
        <v>100</v>
      </c>
      <c r="H32" s="50">
        <f t="shared" si="2"/>
        <v>609243.1</v>
      </c>
      <c r="I32" s="50">
        <f t="shared" si="3"/>
        <v>0</v>
      </c>
      <c r="J32" s="50">
        <f t="shared" si="4"/>
        <v>332.19362050163573</v>
      </c>
      <c r="K32" s="50">
        <f t="shared" si="5"/>
        <v>927.62886403533957</v>
      </c>
      <c r="L32" s="50">
        <f t="shared" si="6"/>
        <v>1460364.2756631873</v>
      </c>
      <c r="M32" s="50"/>
      <c r="N32" s="50">
        <f t="shared" si="1"/>
        <v>1460364.2756631873</v>
      </c>
      <c r="O32" s="33"/>
      <c r="P32" s="120"/>
      <c r="Q32" s="120"/>
    </row>
    <row r="33" spans="1:17" s="31" customFormat="1" x14ac:dyDescent="0.25">
      <c r="A33" s="35"/>
      <c r="B33" s="51" t="s">
        <v>14</v>
      </c>
      <c r="C33" s="35">
        <v>4</v>
      </c>
      <c r="D33" s="53">
        <v>30.873799999999999</v>
      </c>
      <c r="E33" s="128">
        <v>20017</v>
      </c>
      <c r="F33" s="142">
        <v>31848270.399999999</v>
      </c>
      <c r="G33" s="41">
        <v>100</v>
      </c>
      <c r="H33" s="50">
        <f t="shared" si="2"/>
        <v>31848270.399999999</v>
      </c>
      <c r="I33" s="50">
        <f t="shared" si="3"/>
        <v>0</v>
      </c>
      <c r="J33" s="50">
        <f t="shared" si="4"/>
        <v>1591.0611180496578</v>
      </c>
      <c r="K33" s="50">
        <f t="shared" si="5"/>
        <v>-331.23863351268255</v>
      </c>
      <c r="L33" s="50">
        <f t="shared" si="6"/>
        <v>3521893.6344802231</v>
      </c>
      <c r="M33" s="50"/>
      <c r="N33" s="50">
        <f t="shared" si="1"/>
        <v>3521893.6344802231</v>
      </c>
      <c r="O33" s="33"/>
      <c r="P33" s="120"/>
      <c r="Q33" s="120"/>
    </row>
    <row r="34" spans="1:17" s="31" customFormat="1" x14ac:dyDescent="0.25">
      <c r="A34" s="35"/>
      <c r="B34" s="51" t="s">
        <v>15</v>
      </c>
      <c r="C34" s="35">
        <v>4</v>
      </c>
      <c r="D34" s="53">
        <v>23.783200000000001</v>
      </c>
      <c r="E34" s="128">
        <v>5224</v>
      </c>
      <c r="F34" s="142">
        <v>3929481.4</v>
      </c>
      <c r="G34" s="41">
        <v>100</v>
      </c>
      <c r="H34" s="50">
        <f t="shared" si="2"/>
        <v>3929481.4</v>
      </c>
      <c r="I34" s="50">
        <f t="shared" si="3"/>
        <v>0</v>
      </c>
      <c r="J34" s="50">
        <f t="shared" si="4"/>
        <v>752.19781776416539</v>
      </c>
      <c r="K34" s="50">
        <f t="shared" si="5"/>
        <v>507.62466677280986</v>
      </c>
      <c r="L34" s="50">
        <f t="shared" si="6"/>
        <v>1591182.2093242526</v>
      </c>
      <c r="M34" s="50"/>
      <c r="N34" s="50">
        <f t="shared" si="1"/>
        <v>1591182.2093242526</v>
      </c>
      <c r="O34" s="33"/>
      <c r="P34" s="120"/>
      <c r="Q34" s="120"/>
    </row>
    <row r="35" spans="1:17" s="31" customFormat="1" x14ac:dyDescent="0.25">
      <c r="A35" s="35"/>
      <c r="B35" s="51" t="s">
        <v>16</v>
      </c>
      <c r="C35" s="35">
        <v>4</v>
      </c>
      <c r="D35" s="53">
        <v>28.336799999999997</v>
      </c>
      <c r="E35" s="128">
        <v>6771</v>
      </c>
      <c r="F35" s="142">
        <v>6689511.9000000004</v>
      </c>
      <c r="G35" s="41">
        <v>100</v>
      </c>
      <c r="H35" s="50">
        <f t="shared" si="2"/>
        <v>6689511.9000000004</v>
      </c>
      <c r="I35" s="50">
        <f t="shared" si="3"/>
        <v>0</v>
      </c>
      <c r="J35" s="50">
        <f t="shared" si="4"/>
        <v>987.96513070447497</v>
      </c>
      <c r="K35" s="50">
        <f t="shared" si="5"/>
        <v>271.85735383250028</v>
      </c>
      <c r="L35" s="50">
        <f t="shared" si="6"/>
        <v>1595325.1939497704</v>
      </c>
      <c r="M35" s="50"/>
      <c r="N35" s="50">
        <f t="shared" si="1"/>
        <v>1595325.1939497704</v>
      </c>
      <c r="O35" s="33"/>
      <c r="P35" s="120"/>
      <c r="Q35" s="120"/>
    </row>
    <row r="36" spans="1:17" s="31" customFormat="1" x14ac:dyDescent="0.25">
      <c r="A36" s="35"/>
      <c r="B36" s="51" t="s">
        <v>727</v>
      </c>
      <c r="C36" s="35">
        <v>4</v>
      </c>
      <c r="D36" s="53">
        <v>49.459699999999998</v>
      </c>
      <c r="E36" s="128">
        <v>13638</v>
      </c>
      <c r="F36" s="142">
        <v>16667155.9</v>
      </c>
      <c r="G36" s="41">
        <v>100</v>
      </c>
      <c r="H36" s="50">
        <f t="shared" si="2"/>
        <v>16667155.9</v>
      </c>
      <c r="I36" s="50">
        <f t="shared" si="3"/>
        <v>0</v>
      </c>
      <c r="J36" s="50">
        <f t="shared" si="4"/>
        <v>1222.1114459598182</v>
      </c>
      <c r="K36" s="50">
        <f t="shared" si="5"/>
        <v>37.711038577157069</v>
      </c>
      <c r="L36" s="50">
        <f t="shared" si="6"/>
        <v>2576341.3500711299</v>
      </c>
      <c r="M36" s="50"/>
      <c r="N36" s="50">
        <f t="shared" si="1"/>
        <v>2576341.3500711299</v>
      </c>
      <c r="O36" s="33"/>
      <c r="P36" s="120"/>
      <c r="Q36" s="120"/>
    </row>
    <row r="37" spans="1:17" s="31" customFormat="1" x14ac:dyDescent="0.25">
      <c r="A37" s="35"/>
      <c r="B37" s="51" t="s">
        <v>17</v>
      </c>
      <c r="C37" s="35">
        <v>4</v>
      </c>
      <c r="D37" s="53">
        <v>27.454499999999999</v>
      </c>
      <c r="E37" s="128">
        <v>9231</v>
      </c>
      <c r="F37" s="142">
        <v>34452691.899999999</v>
      </c>
      <c r="G37" s="41">
        <v>100</v>
      </c>
      <c r="H37" s="50">
        <f t="shared" si="2"/>
        <v>34452691.899999999</v>
      </c>
      <c r="I37" s="50">
        <f t="shared" si="3"/>
        <v>0</v>
      </c>
      <c r="J37" s="50">
        <f t="shared" si="4"/>
        <v>3732.2816487921132</v>
      </c>
      <c r="K37" s="50">
        <f t="shared" si="5"/>
        <v>-2472.4591642551377</v>
      </c>
      <c r="L37" s="50">
        <f t="shared" si="6"/>
        <v>1685672.2771445164</v>
      </c>
      <c r="M37" s="50"/>
      <c r="N37" s="50">
        <f t="shared" si="1"/>
        <v>1685672.2771445164</v>
      </c>
      <c r="O37" s="33"/>
      <c r="P37" s="120"/>
      <c r="Q37" s="120"/>
    </row>
    <row r="38" spans="1:17" s="31" customFormat="1" x14ac:dyDescent="0.25">
      <c r="A38" s="35"/>
      <c r="B38" s="51" t="s">
        <v>18</v>
      </c>
      <c r="C38" s="35">
        <v>4</v>
      </c>
      <c r="D38" s="53">
        <v>15.19</v>
      </c>
      <c r="E38" s="128">
        <v>2905</v>
      </c>
      <c r="F38" s="142">
        <v>1838963.8</v>
      </c>
      <c r="G38" s="41">
        <v>100</v>
      </c>
      <c r="H38" s="50">
        <f t="shared" si="2"/>
        <v>1838963.8</v>
      </c>
      <c r="I38" s="50">
        <f t="shared" si="3"/>
        <v>0</v>
      </c>
      <c r="J38" s="50">
        <f t="shared" si="4"/>
        <v>633.03401032702243</v>
      </c>
      <c r="K38" s="50">
        <f t="shared" si="5"/>
        <v>626.78847420995282</v>
      </c>
      <c r="L38" s="50">
        <f t="shared" si="6"/>
        <v>1300391.6273646706</v>
      </c>
      <c r="M38" s="50"/>
      <c r="N38" s="50">
        <f t="shared" si="1"/>
        <v>1300391.6273646706</v>
      </c>
      <c r="O38" s="33"/>
      <c r="P38" s="120"/>
      <c r="Q38" s="120"/>
    </row>
    <row r="39" spans="1:17" s="31" customFormat="1" x14ac:dyDescent="0.25">
      <c r="A39" s="35"/>
      <c r="B39" s="51" t="s">
        <v>19</v>
      </c>
      <c r="C39" s="35">
        <v>4</v>
      </c>
      <c r="D39" s="54">
        <v>44.8202</v>
      </c>
      <c r="E39" s="128">
        <v>10504</v>
      </c>
      <c r="F39" s="142">
        <v>13868268.300000001</v>
      </c>
      <c r="G39" s="41">
        <v>100</v>
      </c>
      <c r="H39" s="50">
        <f t="shared" si="2"/>
        <v>13868268.300000001</v>
      </c>
      <c r="I39" s="50">
        <f t="shared" si="3"/>
        <v>0</v>
      </c>
      <c r="J39" s="50">
        <f t="shared" si="4"/>
        <v>1320.2844916222393</v>
      </c>
      <c r="K39" s="50">
        <f t="shared" si="5"/>
        <v>-60.462007085264077</v>
      </c>
      <c r="L39" s="50">
        <f t="shared" si="6"/>
        <v>1981346.2690295563</v>
      </c>
      <c r="M39" s="50"/>
      <c r="N39" s="50">
        <f t="shared" si="1"/>
        <v>1981346.2690295563</v>
      </c>
      <c r="O39" s="33"/>
      <c r="P39" s="120"/>
      <c r="Q39" s="120"/>
    </row>
    <row r="40" spans="1:17" s="31" customFormat="1" x14ac:dyDescent="0.25">
      <c r="A40" s="35"/>
      <c r="B40" s="51" t="s">
        <v>20</v>
      </c>
      <c r="C40" s="35">
        <v>4</v>
      </c>
      <c r="D40" s="53">
        <v>14.4329</v>
      </c>
      <c r="E40" s="128">
        <v>5338</v>
      </c>
      <c r="F40" s="142">
        <v>12072529.199999999</v>
      </c>
      <c r="G40" s="41">
        <v>100</v>
      </c>
      <c r="H40" s="50">
        <f t="shared" si="2"/>
        <v>12072529.199999999</v>
      </c>
      <c r="I40" s="50">
        <f t="shared" si="3"/>
        <v>0</v>
      </c>
      <c r="J40" s="50">
        <f t="shared" si="4"/>
        <v>2261.6203072311728</v>
      </c>
      <c r="K40" s="50">
        <f t="shared" si="5"/>
        <v>-1001.7978226941975</v>
      </c>
      <c r="L40" s="50">
        <f t="shared" si="6"/>
        <v>968053.95120259596</v>
      </c>
      <c r="M40" s="50"/>
      <c r="N40" s="50">
        <f t="shared" si="1"/>
        <v>968053.95120259596</v>
      </c>
      <c r="O40" s="33"/>
      <c r="P40" s="120"/>
      <c r="Q40" s="120"/>
    </row>
    <row r="41" spans="1:17" s="31" customFormat="1" x14ac:dyDescent="0.25">
      <c r="A41" s="35"/>
      <c r="B41" s="51" t="s">
        <v>21</v>
      </c>
      <c r="C41" s="35">
        <v>4</v>
      </c>
      <c r="D41" s="55">
        <v>13.123000000000001</v>
      </c>
      <c r="E41" s="128">
        <v>3555</v>
      </c>
      <c r="F41" s="142">
        <v>13495608.1</v>
      </c>
      <c r="G41" s="41">
        <v>100</v>
      </c>
      <c r="H41" s="50">
        <f t="shared" si="2"/>
        <v>13495608.1</v>
      </c>
      <c r="I41" s="50">
        <f t="shared" si="3"/>
        <v>0</v>
      </c>
      <c r="J41" s="50">
        <f t="shared" si="4"/>
        <v>3796.2329395218003</v>
      </c>
      <c r="K41" s="50">
        <f t="shared" si="5"/>
        <v>-2536.4104549848253</v>
      </c>
      <c r="L41" s="50">
        <f t="shared" si="6"/>
        <v>661047.58700762433</v>
      </c>
      <c r="M41" s="50"/>
      <c r="N41" s="50">
        <f t="shared" si="1"/>
        <v>661047.58700762433</v>
      </c>
      <c r="O41" s="33"/>
      <c r="P41" s="120"/>
      <c r="Q41" s="120"/>
    </row>
    <row r="42" spans="1:17" s="31" customFormat="1" x14ac:dyDescent="0.25">
      <c r="A42" s="35"/>
      <c r="B42" s="51"/>
      <c r="C42" s="35"/>
      <c r="D42" s="55">
        <v>0</v>
      </c>
      <c r="E42" s="130"/>
      <c r="F42" s="143"/>
      <c r="G42" s="41"/>
      <c r="H42" s="42"/>
      <c r="I42" s="32"/>
      <c r="J42" s="32"/>
      <c r="K42" s="50"/>
      <c r="L42" s="50"/>
      <c r="M42" s="50"/>
      <c r="N42" s="50"/>
      <c r="O42" s="33"/>
      <c r="P42" s="120"/>
      <c r="Q42" s="120"/>
    </row>
    <row r="43" spans="1:17" s="31" customFormat="1" x14ac:dyDescent="0.25">
      <c r="A43" s="30" t="s">
        <v>22</v>
      </c>
      <c r="B43" s="43" t="s">
        <v>2</v>
      </c>
      <c r="C43" s="44"/>
      <c r="D43" s="3">
        <v>78.006900000000002</v>
      </c>
      <c r="E43" s="131">
        <f>E45+E44</f>
        <v>125978</v>
      </c>
      <c r="F43" s="37">
        <f t="shared" ref="F43" si="7">F45</f>
        <v>380858256</v>
      </c>
      <c r="G43" s="37"/>
      <c r="H43" s="37">
        <f>H45</f>
        <v>190429128</v>
      </c>
      <c r="I43" s="37">
        <f>I45</f>
        <v>190429128</v>
      </c>
      <c r="J43" s="37"/>
      <c r="K43" s="50"/>
      <c r="L43" s="50"/>
      <c r="M43" s="46">
        <f>M45</f>
        <v>0</v>
      </c>
      <c r="N43" s="37">
        <f t="shared" si="1"/>
        <v>0</v>
      </c>
      <c r="O43" s="33"/>
      <c r="P43" s="120"/>
      <c r="Q43" s="120"/>
    </row>
    <row r="44" spans="1:17" s="31" customFormat="1" x14ac:dyDescent="0.25">
      <c r="A44" s="30" t="s">
        <v>22</v>
      </c>
      <c r="B44" s="43" t="s">
        <v>3</v>
      </c>
      <c r="C44" s="44"/>
      <c r="D44" s="3">
        <v>36.576999999999998</v>
      </c>
      <c r="E44" s="131">
        <f>SUM(E46:E47)</f>
        <v>4606</v>
      </c>
      <c r="F44" s="37">
        <f t="shared" ref="F44" si="8">SUM(F46:F47)</f>
        <v>1470671.2</v>
      </c>
      <c r="G44" s="37"/>
      <c r="H44" s="37">
        <f>SUM(H46:H47)</f>
        <v>1470671.2</v>
      </c>
      <c r="I44" s="37">
        <f>SUM(I46:I47)</f>
        <v>0</v>
      </c>
      <c r="J44" s="37"/>
      <c r="K44" s="50"/>
      <c r="L44" s="37">
        <f>SUM(L46:L47)</f>
        <v>3041783.1685236311</v>
      </c>
      <c r="M44" s="50"/>
      <c r="N44" s="37">
        <f t="shared" si="1"/>
        <v>3041783.1685236311</v>
      </c>
      <c r="O44" s="33"/>
      <c r="P44" s="120"/>
      <c r="Q44" s="120"/>
    </row>
    <row r="45" spans="1:17" s="31" customFormat="1" x14ac:dyDescent="0.25">
      <c r="A45" s="35"/>
      <c r="B45" s="51" t="s">
        <v>4</v>
      </c>
      <c r="C45" s="35">
        <v>1</v>
      </c>
      <c r="D45" s="55">
        <v>41.429900000000004</v>
      </c>
      <c r="E45" s="128">
        <v>121372</v>
      </c>
      <c r="F45" s="144">
        <v>380858256</v>
      </c>
      <c r="G45" s="41">
        <v>50</v>
      </c>
      <c r="H45" s="50">
        <f>F45*G45/100</f>
        <v>190429128</v>
      </c>
      <c r="I45" s="50">
        <f>F45-H45</f>
        <v>190429128</v>
      </c>
      <c r="J45" s="50"/>
      <c r="K45" s="50"/>
      <c r="L45" s="50"/>
      <c r="M45" s="50">
        <v>0</v>
      </c>
      <c r="N45" s="50">
        <f t="shared" si="1"/>
        <v>0</v>
      </c>
      <c r="O45" s="33"/>
      <c r="P45" s="120"/>
      <c r="Q45" s="120"/>
    </row>
    <row r="46" spans="1:17" s="31" customFormat="1" x14ac:dyDescent="0.25">
      <c r="A46" s="35"/>
      <c r="B46" s="51" t="s">
        <v>23</v>
      </c>
      <c r="C46" s="35">
        <v>4</v>
      </c>
      <c r="D46" s="55">
        <v>26.770200000000003</v>
      </c>
      <c r="E46" s="128">
        <v>3311</v>
      </c>
      <c r="F46" s="144">
        <v>832027.6</v>
      </c>
      <c r="G46" s="41">
        <v>100</v>
      </c>
      <c r="H46" s="50">
        <f>F46*G46/100</f>
        <v>832027.6</v>
      </c>
      <c r="I46" s="50">
        <f>F46-H46</f>
        <v>0</v>
      </c>
      <c r="J46" s="50">
        <f t="shared" si="4"/>
        <v>251.29193597100573</v>
      </c>
      <c r="K46" s="50">
        <f>$J$11*$J$19-J46</f>
        <v>1008.5305485659695</v>
      </c>
      <c r="L46" s="50">
        <f>IF(K46&gt;0,$J$7*$J$8*(K46/$K$19),0)+$J$7*$J$9*(E46/$E$19)+$J$7*$J$10*(D46/$D$19)</f>
        <v>1873154.6903259305</v>
      </c>
      <c r="M46" s="50"/>
      <c r="N46" s="50">
        <f t="shared" si="1"/>
        <v>1873154.6903259305</v>
      </c>
      <c r="O46" s="33"/>
      <c r="P46" s="120"/>
      <c r="Q46" s="120"/>
    </row>
    <row r="47" spans="1:17" s="31" customFormat="1" x14ac:dyDescent="0.25">
      <c r="A47" s="35"/>
      <c r="B47" s="51" t="s">
        <v>24</v>
      </c>
      <c r="C47" s="35">
        <v>4</v>
      </c>
      <c r="D47" s="55">
        <v>9.8067999999999991</v>
      </c>
      <c r="E47" s="128">
        <v>1295</v>
      </c>
      <c r="F47" s="144">
        <v>638643.6</v>
      </c>
      <c r="G47" s="41">
        <v>100</v>
      </c>
      <c r="H47" s="50">
        <f>F47*G47/100</f>
        <v>638643.6</v>
      </c>
      <c r="I47" s="50">
        <f>F47-H47</f>
        <v>0</v>
      </c>
      <c r="J47" s="50">
        <f t="shared" si="4"/>
        <v>493.16108108108108</v>
      </c>
      <c r="K47" s="50">
        <f>$J$11*$J$19-J47</f>
        <v>766.66140345589417</v>
      </c>
      <c r="L47" s="50">
        <f>IF(K47&gt;0,$J$7*$J$8*(K47/$K$19),0)+$J$7*$J$9*(E47/$E$19)+$J$7*$J$10*(D47/$D$19)</f>
        <v>1168628.4781977008</v>
      </c>
      <c r="M47" s="50"/>
      <c r="N47" s="50">
        <f t="shared" si="1"/>
        <v>1168628.4781977008</v>
      </c>
      <c r="O47" s="33"/>
      <c r="P47" s="120"/>
      <c r="Q47" s="120"/>
    </row>
    <row r="48" spans="1:17" s="31" customFormat="1" x14ac:dyDescent="0.25">
      <c r="A48" s="35"/>
      <c r="B48" s="51"/>
      <c r="C48" s="35"/>
      <c r="D48" s="55">
        <v>0</v>
      </c>
      <c r="E48" s="130"/>
      <c r="F48" s="42"/>
      <c r="G48" s="41"/>
      <c r="H48" s="42">
        <f>H49+H50</f>
        <v>77834587.025000006</v>
      </c>
      <c r="I48" s="42"/>
      <c r="J48" s="42"/>
      <c r="K48" s="50"/>
      <c r="L48" s="50"/>
      <c r="M48" s="50"/>
      <c r="N48" s="50"/>
      <c r="O48" s="33"/>
      <c r="P48" s="120"/>
      <c r="Q48" s="120"/>
    </row>
    <row r="49" spans="1:17" s="31" customFormat="1" x14ac:dyDescent="0.25">
      <c r="A49" s="30" t="s">
        <v>25</v>
      </c>
      <c r="B49" s="43" t="s">
        <v>2</v>
      </c>
      <c r="C49" s="44"/>
      <c r="D49" s="3">
        <v>887.6182</v>
      </c>
      <c r="E49" s="131">
        <f>E50</f>
        <v>79086</v>
      </c>
      <c r="F49" s="37">
        <f t="shared" ref="F49" si="9">F51</f>
        <v>0</v>
      </c>
      <c r="G49" s="37"/>
      <c r="H49" s="37">
        <f>H51</f>
        <v>7810243.1749999998</v>
      </c>
      <c r="I49" s="37">
        <f>I51</f>
        <v>-7810243.1749999998</v>
      </c>
      <c r="J49" s="37"/>
      <c r="K49" s="50"/>
      <c r="L49" s="50"/>
      <c r="M49" s="46">
        <f>M51</f>
        <v>55358599.563873425</v>
      </c>
      <c r="N49" s="37">
        <f t="shared" si="1"/>
        <v>55358599.563873425</v>
      </c>
      <c r="O49" s="33"/>
      <c r="P49" s="120"/>
      <c r="Q49" s="120"/>
    </row>
    <row r="50" spans="1:17" s="31" customFormat="1" x14ac:dyDescent="0.25">
      <c r="A50" s="30" t="s">
        <v>25</v>
      </c>
      <c r="B50" s="43" t="s">
        <v>3</v>
      </c>
      <c r="C50" s="44"/>
      <c r="D50" s="3">
        <v>887.6182</v>
      </c>
      <c r="E50" s="131">
        <f>SUM(E52:E77)</f>
        <v>79086</v>
      </c>
      <c r="F50" s="37">
        <f t="shared" ref="F50" si="10">SUM(F52:F77)</f>
        <v>85644830.199999988</v>
      </c>
      <c r="G50" s="37"/>
      <c r="H50" s="37">
        <f>SUM(H52:H77)</f>
        <v>70024343.850000009</v>
      </c>
      <c r="I50" s="37">
        <f>SUM(I52:I77)</f>
        <v>15620486.35</v>
      </c>
      <c r="J50" s="37"/>
      <c r="K50" s="50"/>
      <c r="L50" s="37">
        <f>SUM(L52:L77)</f>
        <v>33748947.122650698</v>
      </c>
      <c r="M50" s="46"/>
      <c r="N50" s="37">
        <f t="shared" si="1"/>
        <v>33748947.122650698</v>
      </c>
      <c r="O50" s="33"/>
      <c r="P50" s="120"/>
      <c r="Q50" s="120"/>
    </row>
    <row r="51" spans="1:17" s="31" customFormat="1" x14ac:dyDescent="0.25">
      <c r="A51" s="35"/>
      <c r="B51" s="51" t="s">
        <v>26</v>
      </c>
      <c r="C51" s="35">
        <v>2</v>
      </c>
      <c r="D51" s="55">
        <v>0</v>
      </c>
      <c r="E51" s="130"/>
      <c r="F51" s="50"/>
      <c r="G51" s="41">
        <v>25</v>
      </c>
      <c r="H51" s="50">
        <f>F52*G51/100</f>
        <v>7810243.1749999998</v>
      </c>
      <c r="I51" s="50">
        <f t="shared" ref="I51:I77" si="11">F51-H51</f>
        <v>-7810243.1749999998</v>
      </c>
      <c r="J51" s="50"/>
      <c r="K51" s="50"/>
      <c r="L51" s="50"/>
      <c r="M51" s="50">
        <f>($L$7*$L$8*E49/$L$10)+($L$7*$L$9*D49/$L$11)</f>
        <v>55358599.563873425</v>
      </c>
      <c r="N51" s="50">
        <f t="shared" si="1"/>
        <v>55358599.563873425</v>
      </c>
      <c r="O51" s="33"/>
      <c r="P51" s="120"/>
      <c r="Q51" s="120"/>
    </row>
    <row r="52" spans="1:17" s="31" customFormat="1" x14ac:dyDescent="0.25">
      <c r="A52" s="35"/>
      <c r="B52" s="51" t="s">
        <v>25</v>
      </c>
      <c r="C52" s="35">
        <v>3</v>
      </c>
      <c r="D52" s="54">
        <v>51.925899999999999</v>
      </c>
      <c r="E52" s="128">
        <v>11101</v>
      </c>
      <c r="F52" s="145">
        <v>31240972.699999999</v>
      </c>
      <c r="G52" s="41">
        <v>50</v>
      </c>
      <c r="H52" s="50">
        <f t="shared" ref="H52:H77" si="12">F52*G52/100</f>
        <v>15620486.35</v>
      </c>
      <c r="I52" s="50">
        <f t="shared" si="11"/>
        <v>15620486.35</v>
      </c>
      <c r="J52" s="50">
        <f t="shared" si="4"/>
        <v>2814.2485091433205</v>
      </c>
      <c r="K52" s="50">
        <f t="shared" ref="K52:K77" si="13">$J$11*$J$19-J52</f>
        <v>-1554.4260246063452</v>
      </c>
      <c r="L52" s="50">
        <f t="shared" ref="L52:L77" si="14">IF(K52&gt;0,$J$7*$J$8*(K52/$K$19),0)+$J$7*$J$9*(E52/$E$19)+$J$7*$J$10*(D52/$D$19)</f>
        <v>2115175.5614327993</v>
      </c>
      <c r="M52" s="46"/>
      <c r="N52" s="50">
        <f t="shared" si="1"/>
        <v>2115175.5614327993</v>
      </c>
      <c r="O52" s="33"/>
      <c r="P52" s="120"/>
      <c r="Q52" s="120"/>
    </row>
    <row r="53" spans="1:17" s="31" customFormat="1" x14ac:dyDescent="0.25">
      <c r="A53" s="35"/>
      <c r="B53" s="51" t="s">
        <v>27</v>
      </c>
      <c r="C53" s="35">
        <v>4</v>
      </c>
      <c r="D53" s="55">
        <v>16.3126</v>
      </c>
      <c r="E53" s="128">
        <v>1006</v>
      </c>
      <c r="F53" s="145">
        <v>938536.9</v>
      </c>
      <c r="G53" s="41">
        <v>100</v>
      </c>
      <c r="H53" s="50">
        <f t="shared" si="12"/>
        <v>938536.9</v>
      </c>
      <c r="I53" s="50">
        <f t="shared" si="11"/>
        <v>0</v>
      </c>
      <c r="J53" s="50">
        <f t="shared" si="4"/>
        <v>932.93926441351891</v>
      </c>
      <c r="K53" s="50">
        <f t="shared" si="13"/>
        <v>326.88322012345634</v>
      </c>
      <c r="L53" s="50">
        <f t="shared" si="14"/>
        <v>631334.41255708947</v>
      </c>
      <c r="M53" s="50"/>
      <c r="N53" s="50">
        <f t="shared" si="1"/>
        <v>631334.41255708947</v>
      </c>
      <c r="O53" s="33"/>
      <c r="P53" s="120"/>
      <c r="Q53" s="120"/>
    </row>
    <row r="54" spans="1:17" s="31" customFormat="1" x14ac:dyDescent="0.25">
      <c r="A54" s="35"/>
      <c r="B54" s="51" t="s">
        <v>28</v>
      </c>
      <c r="C54" s="35">
        <v>4</v>
      </c>
      <c r="D54" s="55">
        <v>30.464199999999998</v>
      </c>
      <c r="E54" s="128">
        <v>5139</v>
      </c>
      <c r="F54" s="145">
        <v>4731206.5999999996</v>
      </c>
      <c r="G54" s="41">
        <v>100</v>
      </c>
      <c r="H54" s="50">
        <f t="shared" si="12"/>
        <v>4731206.5999999996</v>
      </c>
      <c r="I54" s="50">
        <f t="shared" si="11"/>
        <v>0</v>
      </c>
      <c r="J54" s="50">
        <f t="shared" si="4"/>
        <v>920.6473243821755</v>
      </c>
      <c r="K54" s="50">
        <f t="shared" si="13"/>
        <v>339.17516015479976</v>
      </c>
      <c r="L54" s="50">
        <f t="shared" si="14"/>
        <v>1409217.2472963352</v>
      </c>
      <c r="M54" s="50"/>
      <c r="N54" s="50">
        <f t="shared" si="1"/>
        <v>1409217.2472963352</v>
      </c>
      <c r="O54" s="33"/>
      <c r="P54" s="120"/>
      <c r="Q54" s="120"/>
    </row>
    <row r="55" spans="1:17" s="31" customFormat="1" x14ac:dyDescent="0.25">
      <c r="A55" s="35"/>
      <c r="B55" s="51" t="s">
        <v>29</v>
      </c>
      <c r="C55" s="35">
        <v>4</v>
      </c>
      <c r="D55" s="55">
        <v>21.542500000000004</v>
      </c>
      <c r="E55" s="128">
        <v>1565</v>
      </c>
      <c r="F55" s="145">
        <v>553727.4</v>
      </c>
      <c r="G55" s="41">
        <v>100</v>
      </c>
      <c r="H55" s="50">
        <f t="shared" si="12"/>
        <v>553727.4</v>
      </c>
      <c r="I55" s="50">
        <f t="shared" si="11"/>
        <v>0</v>
      </c>
      <c r="J55" s="50">
        <f t="shared" si="4"/>
        <v>353.8194249201278</v>
      </c>
      <c r="K55" s="50">
        <f t="shared" si="13"/>
        <v>906.00305961684739</v>
      </c>
      <c r="L55" s="50">
        <f t="shared" si="14"/>
        <v>1433204.4218829717</v>
      </c>
      <c r="M55" s="50"/>
      <c r="N55" s="50">
        <f t="shared" si="1"/>
        <v>1433204.4218829717</v>
      </c>
      <c r="O55" s="33"/>
      <c r="P55" s="120"/>
      <c r="Q55" s="120"/>
    </row>
    <row r="56" spans="1:17" s="31" customFormat="1" x14ac:dyDescent="0.25">
      <c r="A56" s="35"/>
      <c r="B56" s="51" t="s">
        <v>30</v>
      </c>
      <c r="C56" s="35">
        <v>4</v>
      </c>
      <c r="D56" s="55">
        <v>50.992299999999993</v>
      </c>
      <c r="E56" s="128">
        <v>3812</v>
      </c>
      <c r="F56" s="145">
        <v>3240552.8</v>
      </c>
      <c r="G56" s="41">
        <v>100</v>
      </c>
      <c r="H56" s="50">
        <f t="shared" si="12"/>
        <v>3240552.8</v>
      </c>
      <c r="I56" s="50">
        <f t="shared" si="11"/>
        <v>0</v>
      </c>
      <c r="J56" s="50">
        <f t="shared" si="4"/>
        <v>850.09254984260224</v>
      </c>
      <c r="K56" s="50">
        <f t="shared" si="13"/>
        <v>409.72993469437301</v>
      </c>
      <c r="L56" s="50">
        <f t="shared" si="14"/>
        <v>1364054.7248710133</v>
      </c>
      <c r="M56" s="50"/>
      <c r="N56" s="50">
        <f t="shared" si="1"/>
        <v>1364054.7248710133</v>
      </c>
      <c r="O56" s="33"/>
      <c r="P56" s="120"/>
      <c r="Q56" s="120"/>
    </row>
    <row r="57" spans="1:17" s="31" customFormat="1" x14ac:dyDescent="0.25">
      <c r="A57" s="35"/>
      <c r="B57" s="51" t="s">
        <v>31</v>
      </c>
      <c r="C57" s="35">
        <v>4</v>
      </c>
      <c r="D57" s="55">
        <v>19.139800000000001</v>
      </c>
      <c r="E57" s="128">
        <v>1781</v>
      </c>
      <c r="F57" s="145">
        <v>1797079</v>
      </c>
      <c r="G57" s="41">
        <v>100</v>
      </c>
      <c r="H57" s="50">
        <f t="shared" si="12"/>
        <v>1797079</v>
      </c>
      <c r="I57" s="50">
        <f t="shared" si="11"/>
        <v>0</v>
      </c>
      <c r="J57" s="50">
        <f t="shared" si="4"/>
        <v>1009.0280741156654</v>
      </c>
      <c r="K57" s="50">
        <f t="shared" si="13"/>
        <v>250.79441042130986</v>
      </c>
      <c r="L57" s="50">
        <f t="shared" si="14"/>
        <v>685526.32725587615</v>
      </c>
      <c r="M57" s="50"/>
      <c r="N57" s="50">
        <f t="shared" si="1"/>
        <v>685526.32725587615</v>
      </c>
      <c r="O57" s="33"/>
      <c r="P57" s="120"/>
      <c r="Q57" s="120"/>
    </row>
    <row r="58" spans="1:17" s="31" customFormat="1" x14ac:dyDescent="0.25">
      <c r="A58" s="35"/>
      <c r="B58" s="51" t="s">
        <v>32</v>
      </c>
      <c r="C58" s="35">
        <v>4</v>
      </c>
      <c r="D58" s="55">
        <v>47.591800000000006</v>
      </c>
      <c r="E58" s="128">
        <v>1645</v>
      </c>
      <c r="F58" s="145">
        <v>760548.9</v>
      </c>
      <c r="G58" s="41">
        <v>100</v>
      </c>
      <c r="H58" s="50">
        <f t="shared" si="12"/>
        <v>760548.9</v>
      </c>
      <c r="I58" s="50">
        <f t="shared" si="11"/>
        <v>0</v>
      </c>
      <c r="J58" s="50">
        <f t="shared" si="4"/>
        <v>462.33975683890577</v>
      </c>
      <c r="K58" s="50">
        <f t="shared" si="13"/>
        <v>797.48272769806954</v>
      </c>
      <c r="L58" s="50">
        <f t="shared" si="14"/>
        <v>1439941.3654734397</v>
      </c>
      <c r="M58" s="50"/>
      <c r="N58" s="50">
        <f t="shared" si="1"/>
        <v>1439941.3654734397</v>
      </c>
      <c r="O58" s="33"/>
      <c r="P58" s="120"/>
      <c r="Q58" s="120"/>
    </row>
    <row r="59" spans="1:17" s="31" customFormat="1" x14ac:dyDescent="0.25">
      <c r="A59" s="35"/>
      <c r="B59" s="51" t="s">
        <v>728</v>
      </c>
      <c r="C59" s="35">
        <v>4</v>
      </c>
      <c r="D59" s="56">
        <v>28.288899999999998</v>
      </c>
      <c r="E59" s="128">
        <v>1509</v>
      </c>
      <c r="F59" s="145">
        <v>723418.2</v>
      </c>
      <c r="G59" s="41">
        <v>100</v>
      </c>
      <c r="H59" s="50">
        <f t="shared" si="12"/>
        <v>723418.2</v>
      </c>
      <c r="I59" s="50">
        <f t="shared" si="11"/>
        <v>0</v>
      </c>
      <c r="J59" s="50">
        <f t="shared" si="4"/>
        <v>479.40238568588467</v>
      </c>
      <c r="K59" s="50">
        <f t="shared" si="13"/>
        <v>780.42009885109064</v>
      </c>
      <c r="L59" s="50">
        <f t="shared" si="14"/>
        <v>1307007.5898603718</v>
      </c>
      <c r="M59" s="50"/>
      <c r="N59" s="50">
        <f t="shared" si="1"/>
        <v>1307007.5898603718</v>
      </c>
      <c r="O59" s="33"/>
      <c r="P59" s="120"/>
      <c r="Q59" s="120"/>
    </row>
    <row r="60" spans="1:17" s="31" customFormat="1" x14ac:dyDescent="0.25">
      <c r="A60" s="35"/>
      <c r="B60" s="51" t="s">
        <v>729</v>
      </c>
      <c r="C60" s="35">
        <v>4</v>
      </c>
      <c r="D60" s="55">
        <v>39.7697</v>
      </c>
      <c r="E60" s="128">
        <v>2226</v>
      </c>
      <c r="F60" s="145">
        <v>747935.8</v>
      </c>
      <c r="G60" s="41">
        <v>100</v>
      </c>
      <c r="H60" s="50">
        <f t="shared" si="12"/>
        <v>747935.8</v>
      </c>
      <c r="I60" s="50">
        <f t="shared" si="11"/>
        <v>0</v>
      </c>
      <c r="J60" s="50">
        <f t="shared" si="4"/>
        <v>335.99991015274037</v>
      </c>
      <c r="K60" s="50">
        <f t="shared" si="13"/>
        <v>923.82257438423494</v>
      </c>
      <c r="L60" s="50">
        <f t="shared" si="14"/>
        <v>1650625.7208416048</v>
      </c>
      <c r="M60" s="50"/>
      <c r="N60" s="50">
        <f t="shared" si="1"/>
        <v>1650625.7208416048</v>
      </c>
      <c r="O60" s="33"/>
      <c r="P60" s="120"/>
      <c r="Q60" s="120"/>
    </row>
    <row r="61" spans="1:17" s="31" customFormat="1" x14ac:dyDescent="0.25">
      <c r="A61" s="35"/>
      <c r="B61" s="51" t="s">
        <v>33</v>
      </c>
      <c r="C61" s="35">
        <v>4</v>
      </c>
      <c r="D61" s="55">
        <v>25.625900000000001</v>
      </c>
      <c r="E61" s="128">
        <v>2004</v>
      </c>
      <c r="F61" s="145">
        <v>543691</v>
      </c>
      <c r="G61" s="41">
        <v>100</v>
      </c>
      <c r="H61" s="50">
        <f t="shared" si="12"/>
        <v>543691</v>
      </c>
      <c r="I61" s="50">
        <f t="shared" si="11"/>
        <v>0</v>
      </c>
      <c r="J61" s="50">
        <f t="shared" si="4"/>
        <v>271.30289421157687</v>
      </c>
      <c r="K61" s="50">
        <f t="shared" si="13"/>
        <v>988.51959032539844</v>
      </c>
      <c r="L61" s="50">
        <f t="shared" si="14"/>
        <v>1623644.7124114304</v>
      </c>
      <c r="M61" s="50"/>
      <c r="N61" s="50">
        <f t="shared" si="1"/>
        <v>1623644.7124114304</v>
      </c>
      <c r="O61" s="33"/>
      <c r="P61" s="120"/>
      <c r="Q61" s="120"/>
    </row>
    <row r="62" spans="1:17" s="31" customFormat="1" x14ac:dyDescent="0.25">
      <c r="A62" s="35"/>
      <c r="B62" s="51" t="s">
        <v>34</v>
      </c>
      <c r="C62" s="35">
        <v>4</v>
      </c>
      <c r="D62" s="54">
        <v>11.449</v>
      </c>
      <c r="E62" s="128">
        <v>3942</v>
      </c>
      <c r="F62" s="145">
        <v>3063428.1</v>
      </c>
      <c r="G62" s="41">
        <v>100</v>
      </c>
      <c r="H62" s="50">
        <f t="shared" si="12"/>
        <v>3063428.1</v>
      </c>
      <c r="I62" s="50">
        <f t="shared" si="11"/>
        <v>0</v>
      </c>
      <c r="J62" s="50">
        <f t="shared" si="4"/>
        <v>777.12534246575342</v>
      </c>
      <c r="K62" s="50">
        <f t="shared" si="13"/>
        <v>482.69714207122183</v>
      </c>
      <c r="L62" s="50">
        <f t="shared" si="14"/>
        <v>1288003.5199358237</v>
      </c>
      <c r="M62" s="50"/>
      <c r="N62" s="50">
        <f t="shared" si="1"/>
        <v>1288003.5199358237</v>
      </c>
      <c r="O62" s="33"/>
      <c r="P62" s="120"/>
      <c r="Q62" s="120"/>
    </row>
    <row r="63" spans="1:17" s="31" customFormat="1" x14ac:dyDescent="0.25">
      <c r="A63" s="35"/>
      <c r="B63" s="51" t="s">
        <v>35</v>
      </c>
      <c r="C63" s="35">
        <v>4</v>
      </c>
      <c r="D63" s="55">
        <v>50.058299999999996</v>
      </c>
      <c r="E63" s="128">
        <v>3117</v>
      </c>
      <c r="F63" s="145">
        <v>1223948.8999999999</v>
      </c>
      <c r="G63" s="41">
        <v>100</v>
      </c>
      <c r="H63" s="50">
        <f t="shared" si="12"/>
        <v>1223948.8999999999</v>
      </c>
      <c r="I63" s="50">
        <f t="shared" si="11"/>
        <v>0</v>
      </c>
      <c r="J63" s="50">
        <f t="shared" si="4"/>
        <v>392.6688803336541</v>
      </c>
      <c r="K63" s="50">
        <f t="shared" si="13"/>
        <v>867.15360420332115</v>
      </c>
      <c r="L63" s="50">
        <f t="shared" si="14"/>
        <v>1782035.9696596474</v>
      </c>
      <c r="M63" s="50"/>
      <c r="N63" s="50">
        <f t="shared" si="1"/>
        <v>1782035.9696596474</v>
      </c>
      <c r="O63" s="33"/>
      <c r="P63" s="120"/>
      <c r="Q63" s="120"/>
    </row>
    <row r="64" spans="1:17" s="31" customFormat="1" x14ac:dyDescent="0.25">
      <c r="A64" s="35"/>
      <c r="B64" s="51" t="s">
        <v>730</v>
      </c>
      <c r="C64" s="35">
        <v>4</v>
      </c>
      <c r="D64" s="55">
        <v>39.081300000000006</v>
      </c>
      <c r="E64" s="128">
        <v>3340</v>
      </c>
      <c r="F64" s="145">
        <v>1626061.2</v>
      </c>
      <c r="G64" s="41">
        <v>100</v>
      </c>
      <c r="H64" s="50">
        <f t="shared" si="12"/>
        <v>1626061.2</v>
      </c>
      <c r="I64" s="50">
        <f t="shared" si="11"/>
        <v>0</v>
      </c>
      <c r="J64" s="50">
        <f t="shared" si="4"/>
        <v>486.84467065868262</v>
      </c>
      <c r="K64" s="50">
        <f t="shared" si="13"/>
        <v>772.97781387829264</v>
      </c>
      <c r="L64" s="50">
        <f t="shared" si="14"/>
        <v>1657475.0931934156</v>
      </c>
      <c r="M64" s="50"/>
      <c r="N64" s="50">
        <f t="shared" si="1"/>
        <v>1657475.0931934156</v>
      </c>
      <c r="O64" s="33"/>
      <c r="P64" s="120"/>
      <c r="Q64" s="120"/>
    </row>
    <row r="65" spans="1:17" s="31" customFormat="1" x14ac:dyDescent="0.25">
      <c r="A65" s="35"/>
      <c r="B65" s="51" t="s">
        <v>36</v>
      </c>
      <c r="C65" s="35">
        <v>4</v>
      </c>
      <c r="D65" s="55">
        <v>85.867999999999981</v>
      </c>
      <c r="E65" s="128">
        <v>5153</v>
      </c>
      <c r="F65" s="145">
        <v>3992624.3</v>
      </c>
      <c r="G65" s="41">
        <v>100</v>
      </c>
      <c r="H65" s="50">
        <f t="shared" si="12"/>
        <v>3992624.3</v>
      </c>
      <c r="I65" s="50">
        <f t="shared" si="11"/>
        <v>0</v>
      </c>
      <c r="J65" s="50">
        <f t="shared" si="4"/>
        <v>774.81550553075874</v>
      </c>
      <c r="K65" s="50">
        <f t="shared" si="13"/>
        <v>485.00697900621651</v>
      </c>
      <c r="L65" s="50">
        <f t="shared" si="14"/>
        <v>1841516.0011677295</v>
      </c>
      <c r="M65" s="50"/>
      <c r="N65" s="50">
        <f t="shared" si="1"/>
        <v>1841516.0011677295</v>
      </c>
      <c r="O65" s="33"/>
      <c r="P65" s="120"/>
      <c r="Q65" s="120"/>
    </row>
    <row r="66" spans="1:17" s="31" customFormat="1" x14ac:dyDescent="0.25">
      <c r="A66" s="35"/>
      <c r="B66" s="51" t="s">
        <v>37</v>
      </c>
      <c r="C66" s="35">
        <v>4</v>
      </c>
      <c r="D66" s="55">
        <v>12.793399999999998</v>
      </c>
      <c r="E66" s="128">
        <v>1826</v>
      </c>
      <c r="F66" s="145">
        <v>2409014.7999999998</v>
      </c>
      <c r="G66" s="41">
        <v>100</v>
      </c>
      <c r="H66" s="50">
        <f t="shared" si="12"/>
        <v>2409014.7999999998</v>
      </c>
      <c r="I66" s="50">
        <f t="shared" si="11"/>
        <v>0</v>
      </c>
      <c r="J66" s="50">
        <f t="shared" si="4"/>
        <v>1319.285213581599</v>
      </c>
      <c r="K66" s="50">
        <f t="shared" si="13"/>
        <v>-59.462729044623757</v>
      </c>
      <c r="L66" s="50">
        <f t="shared" si="14"/>
        <v>367717.75307197601</v>
      </c>
      <c r="M66" s="50"/>
      <c r="N66" s="50">
        <f t="shared" si="1"/>
        <v>367717.75307197601</v>
      </c>
      <c r="O66" s="33"/>
      <c r="P66" s="120"/>
      <c r="Q66" s="120"/>
    </row>
    <row r="67" spans="1:17" s="31" customFormat="1" x14ac:dyDescent="0.25">
      <c r="A67" s="35"/>
      <c r="B67" s="51" t="s">
        <v>38</v>
      </c>
      <c r="C67" s="35">
        <v>4</v>
      </c>
      <c r="D67" s="55">
        <v>66.075299999999999</v>
      </c>
      <c r="E67" s="128">
        <v>5835</v>
      </c>
      <c r="F67" s="145">
        <v>10158749.800000001</v>
      </c>
      <c r="G67" s="41">
        <v>100</v>
      </c>
      <c r="H67" s="50">
        <f t="shared" si="12"/>
        <v>10158749.800000001</v>
      </c>
      <c r="I67" s="50">
        <f t="shared" si="11"/>
        <v>0</v>
      </c>
      <c r="J67" s="50">
        <f t="shared" si="4"/>
        <v>1741.0025364181663</v>
      </c>
      <c r="K67" s="50">
        <f t="shared" si="13"/>
        <v>-481.18005188119105</v>
      </c>
      <c r="L67" s="50">
        <f t="shared" si="14"/>
        <v>1292320.2952203471</v>
      </c>
      <c r="M67" s="50"/>
      <c r="N67" s="50">
        <f t="shared" si="1"/>
        <v>1292320.2952203471</v>
      </c>
      <c r="O67" s="33"/>
      <c r="P67" s="120"/>
      <c r="Q67" s="120"/>
    </row>
    <row r="68" spans="1:17" s="31" customFormat="1" x14ac:dyDescent="0.25">
      <c r="A68" s="35"/>
      <c r="B68" s="51" t="s">
        <v>39</v>
      </c>
      <c r="C68" s="35">
        <v>4</v>
      </c>
      <c r="D68" s="55">
        <v>4.5788000000000002</v>
      </c>
      <c r="E68" s="128">
        <v>1462</v>
      </c>
      <c r="F68" s="145">
        <v>1269428.2</v>
      </c>
      <c r="G68" s="41">
        <v>100</v>
      </c>
      <c r="H68" s="50">
        <f t="shared" si="12"/>
        <v>1269428.2</v>
      </c>
      <c r="I68" s="50">
        <f t="shared" si="11"/>
        <v>0</v>
      </c>
      <c r="J68" s="50">
        <f t="shared" si="4"/>
        <v>868.28194254445964</v>
      </c>
      <c r="K68" s="50">
        <f t="shared" si="13"/>
        <v>391.54054199251561</v>
      </c>
      <c r="L68" s="50">
        <f t="shared" si="14"/>
        <v>729947.89229874045</v>
      </c>
      <c r="M68" s="50"/>
      <c r="N68" s="50">
        <f t="shared" si="1"/>
        <v>729947.89229874045</v>
      </c>
      <c r="O68" s="33"/>
      <c r="P68" s="120"/>
      <c r="Q68" s="120"/>
    </row>
    <row r="69" spans="1:17" s="31" customFormat="1" x14ac:dyDescent="0.25">
      <c r="A69" s="35"/>
      <c r="B69" s="51" t="s">
        <v>40</v>
      </c>
      <c r="C69" s="35">
        <v>4</v>
      </c>
      <c r="D69" s="55">
        <v>17.041400000000003</v>
      </c>
      <c r="E69" s="128">
        <v>338</v>
      </c>
      <c r="F69" s="145">
        <v>83898.5</v>
      </c>
      <c r="G69" s="41">
        <v>100</v>
      </c>
      <c r="H69" s="50">
        <f t="shared" si="12"/>
        <v>83898.5</v>
      </c>
      <c r="I69" s="50">
        <f t="shared" si="11"/>
        <v>0</v>
      </c>
      <c r="J69" s="50">
        <f t="shared" si="4"/>
        <v>248.22041420118344</v>
      </c>
      <c r="K69" s="50">
        <f t="shared" si="13"/>
        <v>1011.6020703357918</v>
      </c>
      <c r="L69" s="50">
        <f t="shared" si="14"/>
        <v>1329751.7375143226</v>
      </c>
      <c r="M69" s="50"/>
      <c r="N69" s="50">
        <f t="shared" si="1"/>
        <v>1329751.7375143226</v>
      </c>
      <c r="O69" s="33"/>
      <c r="P69" s="120"/>
      <c r="Q69" s="120"/>
    </row>
    <row r="70" spans="1:17" s="31" customFormat="1" x14ac:dyDescent="0.25">
      <c r="A70" s="35"/>
      <c r="B70" s="51" t="s">
        <v>41</v>
      </c>
      <c r="C70" s="35">
        <v>4</v>
      </c>
      <c r="D70" s="55">
        <v>34.765100000000004</v>
      </c>
      <c r="E70" s="128">
        <v>3423</v>
      </c>
      <c r="F70" s="145">
        <v>1600912.2</v>
      </c>
      <c r="G70" s="41">
        <v>100</v>
      </c>
      <c r="H70" s="50">
        <f t="shared" si="12"/>
        <v>1600912.2</v>
      </c>
      <c r="I70" s="50">
        <f t="shared" si="11"/>
        <v>0</v>
      </c>
      <c r="J70" s="50">
        <f t="shared" si="4"/>
        <v>467.69272567922872</v>
      </c>
      <c r="K70" s="50">
        <f t="shared" si="13"/>
        <v>792.12975885774654</v>
      </c>
      <c r="L70" s="50">
        <f t="shared" si="14"/>
        <v>1673984.6552212329</v>
      </c>
      <c r="M70" s="50"/>
      <c r="N70" s="50">
        <f t="shared" si="1"/>
        <v>1673984.6552212329</v>
      </c>
      <c r="O70" s="33"/>
      <c r="P70" s="120"/>
      <c r="Q70" s="120"/>
    </row>
    <row r="71" spans="1:17" s="31" customFormat="1" x14ac:dyDescent="0.25">
      <c r="A71" s="35"/>
      <c r="B71" s="51" t="s">
        <v>42</v>
      </c>
      <c r="C71" s="35">
        <v>4</v>
      </c>
      <c r="D71" s="55">
        <v>16.301500000000001</v>
      </c>
      <c r="E71" s="128">
        <v>2544</v>
      </c>
      <c r="F71" s="145">
        <v>3114705.1</v>
      </c>
      <c r="G71" s="41">
        <v>100</v>
      </c>
      <c r="H71" s="50">
        <f t="shared" si="12"/>
        <v>3114705.1</v>
      </c>
      <c r="I71" s="50">
        <f t="shared" si="11"/>
        <v>0</v>
      </c>
      <c r="J71" s="50">
        <f t="shared" si="4"/>
        <v>1224.3337657232705</v>
      </c>
      <c r="K71" s="50">
        <f t="shared" si="13"/>
        <v>35.488718813704736</v>
      </c>
      <c r="L71" s="50">
        <f t="shared" si="14"/>
        <v>547087.13330460119</v>
      </c>
      <c r="M71" s="50"/>
      <c r="N71" s="50">
        <f t="shared" si="1"/>
        <v>547087.13330460119</v>
      </c>
      <c r="O71" s="33"/>
      <c r="P71" s="120"/>
      <c r="Q71" s="120"/>
    </row>
    <row r="72" spans="1:17" s="31" customFormat="1" x14ac:dyDescent="0.25">
      <c r="A72" s="35"/>
      <c r="B72" s="51" t="s">
        <v>43</v>
      </c>
      <c r="C72" s="35">
        <v>4</v>
      </c>
      <c r="D72" s="55">
        <v>24.058299999999999</v>
      </c>
      <c r="E72" s="128">
        <v>2817</v>
      </c>
      <c r="F72" s="145">
        <v>1223472.2</v>
      </c>
      <c r="G72" s="41">
        <v>100</v>
      </c>
      <c r="H72" s="50">
        <f t="shared" si="12"/>
        <v>1223472.2</v>
      </c>
      <c r="I72" s="50">
        <f t="shared" si="11"/>
        <v>0</v>
      </c>
      <c r="J72" s="50">
        <f t="shared" si="4"/>
        <v>434.31742988995381</v>
      </c>
      <c r="K72" s="50">
        <f t="shared" si="13"/>
        <v>825.50505464702144</v>
      </c>
      <c r="L72" s="50">
        <f t="shared" si="14"/>
        <v>1561246.4441067993</v>
      </c>
      <c r="M72" s="50"/>
      <c r="N72" s="50">
        <f t="shared" si="1"/>
        <v>1561246.4441067993</v>
      </c>
      <c r="O72" s="33"/>
      <c r="P72" s="120"/>
      <c r="Q72" s="120"/>
    </row>
    <row r="73" spans="1:17" s="31" customFormat="1" x14ac:dyDescent="0.25">
      <c r="A73" s="35"/>
      <c r="B73" s="51" t="s">
        <v>44</v>
      </c>
      <c r="C73" s="35">
        <v>4</v>
      </c>
      <c r="D73" s="55">
        <v>43.497700000000002</v>
      </c>
      <c r="E73" s="128">
        <v>3363</v>
      </c>
      <c r="F73" s="145">
        <v>897270.5</v>
      </c>
      <c r="G73" s="41">
        <v>100</v>
      </c>
      <c r="H73" s="50">
        <f t="shared" si="12"/>
        <v>897270.5</v>
      </c>
      <c r="I73" s="50">
        <f t="shared" si="11"/>
        <v>0</v>
      </c>
      <c r="J73" s="50">
        <f t="shared" si="4"/>
        <v>266.8065715135296</v>
      </c>
      <c r="K73" s="50">
        <f t="shared" si="13"/>
        <v>993.01591302344559</v>
      </c>
      <c r="L73" s="50">
        <f t="shared" si="14"/>
        <v>1941492.6752170727</v>
      </c>
      <c r="M73" s="50"/>
      <c r="N73" s="50">
        <f t="shared" si="1"/>
        <v>1941492.6752170727</v>
      </c>
      <c r="O73" s="33"/>
      <c r="P73" s="120"/>
      <c r="Q73" s="120"/>
    </row>
    <row r="74" spans="1:17" s="31" customFormat="1" x14ac:dyDescent="0.25">
      <c r="A74" s="35"/>
      <c r="B74" s="51" t="s">
        <v>45</v>
      </c>
      <c r="C74" s="35">
        <v>4</v>
      </c>
      <c r="D74" s="55">
        <v>21.498699999999999</v>
      </c>
      <c r="E74" s="128">
        <v>1093</v>
      </c>
      <c r="F74" s="145">
        <v>417804.6</v>
      </c>
      <c r="G74" s="41">
        <v>100</v>
      </c>
      <c r="H74" s="50">
        <f t="shared" si="12"/>
        <v>417804.6</v>
      </c>
      <c r="I74" s="50">
        <f t="shared" si="11"/>
        <v>0</v>
      </c>
      <c r="J74" s="50">
        <f t="shared" si="4"/>
        <v>382.25489478499543</v>
      </c>
      <c r="K74" s="50">
        <f t="shared" si="13"/>
        <v>877.56758975197977</v>
      </c>
      <c r="L74" s="50">
        <f t="shared" si="14"/>
        <v>1319797.9980762927</v>
      </c>
      <c r="M74" s="50"/>
      <c r="N74" s="50">
        <f t="shared" si="1"/>
        <v>1319797.9980762927</v>
      </c>
      <c r="O74" s="33"/>
      <c r="P74" s="120"/>
      <c r="Q74" s="120"/>
    </row>
    <row r="75" spans="1:17" s="31" customFormat="1" x14ac:dyDescent="0.25">
      <c r="A75" s="35"/>
      <c r="B75" s="51" t="s">
        <v>731</v>
      </c>
      <c r="C75" s="35">
        <v>4</v>
      </c>
      <c r="D75" s="55">
        <v>57.078299999999999</v>
      </c>
      <c r="E75" s="128">
        <v>3186</v>
      </c>
      <c r="F75" s="145">
        <v>3602983.4</v>
      </c>
      <c r="G75" s="41">
        <v>100</v>
      </c>
      <c r="H75" s="50">
        <f t="shared" si="12"/>
        <v>3602983.4</v>
      </c>
      <c r="I75" s="50">
        <f t="shared" si="11"/>
        <v>0</v>
      </c>
      <c r="J75" s="50">
        <f t="shared" si="4"/>
        <v>1130.8799121155052</v>
      </c>
      <c r="K75" s="50">
        <f t="shared" si="13"/>
        <v>128.94257242147</v>
      </c>
      <c r="L75" s="50">
        <f t="shared" si="14"/>
        <v>955493.41777603969</v>
      </c>
      <c r="M75" s="50"/>
      <c r="N75" s="50">
        <f t="shared" si="1"/>
        <v>955493.41777603969</v>
      </c>
      <c r="O75" s="33"/>
      <c r="P75" s="120"/>
      <c r="Q75" s="120"/>
    </row>
    <row r="76" spans="1:17" s="31" customFormat="1" x14ac:dyDescent="0.25">
      <c r="A76" s="35"/>
      <c r="B76" s="51" t="s">
        <v>46</v>
      </c>
      <c r="C76" s="35">
        <v>4</v>
      </c>
      <c r="D76" s="55">
        <v>44.555800000000005</v>
      </c>
      <c r="E76" s="128">
        <v>786</v>
      </c>
      <c r="F76" s="145">
        <v>1348315</v>
      </c>
      <c r="G76" s="41">
        <v>100</v>
      </c>
      <c r="H76" s="50">
        <f t="shared" si="12"/>
        <v>1348315</v>
      </c>
      <c r="I76" s="50">
        <f t="shared" si="11"/>
        <v>0</v>
      </c>
      <c r="J76" s="50">
        <f t="shared" si="4"/>
        <v>1715.413486005089</v>
      </c>
      <c r="K76" s="50">
        <f t="shared" si="13"/>
        <v>-455.59100146811375</v>
      </c>
      <c r="L76" s="50">
        <f t="shared" si="14"/>
        <v>340052.20921433298</v>
      </c>
      <c r="M76" s="50"/>
      <c r="N76" s="50">
        <f t="shared" si="1"/>
        <v>340052.20921433298</v>
      </c>
      <c r="O76" s="33"/>
      <c r="P76" s="120"/>
      <c r="Q76" s="120"/>
    </row>
    <row r="77" spans="1:17" s="31" customFormat="1" x14ac:dyDescent="0.25">
      <c r="A77" s="35"/>
      <c r="B77" s="51" t="s">
        <v>47</v>
      </c>
      <c r="C77" s="35">
        <v>4</v>
      </c>
      <c r="D77" s="55">
        <v>27.263699999999996</v>
      </c>
      <c r="E77" s="128">
        <v>5073</v>
      </c>
      <c r="F77" s="145">
        <v>4334544.0999999996</v>
      </c>
      <c r="G77" s="41">
        <v>100</v>
      </c>
      <c r="H77" s="50">
        <f t="shared" si="12"/>
        <v>4334544.0999999996</v>
      </c>
      <c r="I77" s="50">
        <f t="shared" si="11"/>
        <v>0</v>
      </c>
      <c r="J77" s="50">
        <f t="shared" si="4"/>
        <v>854.43408239700364</v>
      </c>
      <c r="K77" s="50">
        <f t="shared" si="13"/>
        <v>405.38840213997162</v>
      </c>
      <c r="L77" s="50">
        <f t="shared" si="14"/>
        <v>1461292.2437893937</v>
      </c>
      <c r="M77" s="50"/>
      <c r="N77" s="50">
        <f t="shared" si="1"/>
        <v>1461292.2437893937</v>
      </c>
      <c r="O77" s="33"/>
      <c r="P77" s="120"/>
      <c r="Q77" s="120"/>
    </row>
    <row r="78" spans="1:17" s="31" customFormat="1" x14ac:dyDescent="0.25">
      <c r="A78" s="35"/>
      <c r="B78" s="51"/>
      <c r="C78" s="35"/>
      <c r="D78" s="55">
        <v>0</v>
      </c>
      <c r="E78" s="130"/>
      <c r="F78" s="42"/>
      <c r="G78" s="41"/>
      <c r="H78" s="42"/>
      <c r="I78" s="42"/>
      <c r="J78" s="42"/>
      <c r="K78" s="50"/>
      <c r="L78" s="50"/>
      <c r="M78" s="50"/>
      <c r="N78" s="50"/>
      <c r="O78" s="33"/>
      <c r="P78" s="120"/>
      <c r="Q78" s="120"/>
    </row>
    <row r="79" spans="1:17" s="31" customFormat="1" x14ac:dyDescent="0.25">
      <c r="A79" s="30" t="s">
        <v>48</v>
      </c>
      <c r="B79" s="43" t="s">
        <v>2</v>
      </c>
      <c r="C79" s="44"/>
      <c r="D79" s="3">
        <v>294.53949999999998</v>
      </c>
      <c r="E79" s="131">
        <f>E80</f>
        <v>26122</v>
      </c>
      <c r="F79" s="37">
        <f t="shared" ref="F79" si="15">F81</f>
        <v>0</v>
      </c>
      <c r="G79" s="37"/>
      <c r="H79" s="37">
        <f>H81</f>
        <v>2633596.5499999998</v>
      </c>
      <c r="I79" s="37">
        <f>I81</f>
        <v>-2633596.5499999998</v>
      </c>
      <c r="J79" s="37"/>
      <c r="K79" s="50"/>
      <c r="L79" s="50"/>
      <c r="M79" s="46">
        <f>M81</f>
        <v>18316369.819169503</v>
      </c>
      <c r="N79" s="37">
        <f t="shared" si="1"/>
        <v>18316369.819169503</v>
      </c>
      <c r="O79" s="33"/>
      <c r="P79" s="120"/>
      <c r="Q79" s="120"/>
    </row>
    <row r="80" spans="1:17" s="31" customFormat="1" x14ac:dyDescent="0.25">
      <c r="A80" s="30" t="s">
        <v>48</v>
      </c>
      <c r="B80" s="43" t="s">
        <v>3</v>
      </c>
      <c r="C80" s="44"/>
      <c r="D80" s="3">
        <v>294.53949999999998</v>
      </c>
      <c r="E80" s="131">
        <f>SUM(E82:E88)</f>
        <v>26122</v>
      </c>
      <c r="F80" s="37">
        <f>SUM(F82:F88)</f>
        <v>15751113.9</v>
      </c>
      <c r="G80" s="37"/>
      <c r="H80" s="37">
        <f>SUM(H82:H88)</f>
        <v>10483920.799999999</v>
      </c>
      <c r="I80" s="37">
        <f>SUM(I82:I88)</f>
        <v>5267193.0999999996</v>
      </c>
      <c r="J80" s="37"/>
      <c r="K80" s="50"/>
      <c r="L80" s="37">
        <f>SUM(L82:L88)</f>
        <v>12578107.657682486</v>
      </c>
      <c r="M80" s="50"/>
      <c r="N80" s="37">
        <f t="shared" si="1"/>
        <v>12578107.657682486</v>
      </c>
      <c r="O80" s="33"/>
      <c r="P80" s="120"/>
      <c r="Q80" s="120"/>
    </row>
    <row r="81" spans="1:17" s="31" customFormat="1" x14ac:dyDescent="0.25">
      <c r="A81" s="35"/>
      <c r="B81" s="51" t="s">
        <v>26</v>
      </c>
      <c r="C81" s="35">
        <v>2</v>
      </c>
      <c r="D81" s="55">
        <v>0</v>
      </c>
      <c r="E81" s="130"/>
      <c r="F81" s="50"/>
      <c r="G81" s="41">
        <v>25</v>
      </c>
      <c r="H81" s="50">
        <f>F83*G81/100</f>
        <v>2633596.5499999998</v>
      </c>
      <c r="I81" s="50">
        <f t="shared" ref="I81:I82" si="16">F81-H81</f>
        <v>-2633596.5499999998</v>
      </c>
      <c r="J81" s="50"/>
      <c r="K81" s="50"/>
      <c r="L81" s="50"/>
      <c r="M81" s="50">
        <f>($L$7*$L$8*E79/$L$10)+($L$7*$L$9*D79/$L$11)</f>
        <v>18316369.819169503</v>
      </c>
      <c r="N81" s="50">
        <f t="shared" si="1"/>
        <v>18316369.819169503</v>
      </c>
      <c r="O81" s="33"/>
      <c r="P81" s="120"/>
      <c r="Q81" s="120"/>
    </row>
    <row r="82" spans="1:17" s="31" customFormat="1" x14ac:dyDescent="0.25">
      <c r="A82" s="35"/>
      <c r="B82" s="51" t="s">
        <v>49</v>
      </c>
      <c r="C82" s="35">
        <v>4</v>
      </c>
      <c r="D82" s="55">
        <v>73.437700000000007</v>
      </c>
      <c r="E82" s="128">
        <v>4950</v>
      </c>
      <c r="F82" s="146">
        <v>1316788.6000000001</v>
      </c>
      <c r="G82" s="41">
        <v>100</v>
      </c>
      <c r="H82" s="50">
        <f t="shared" ref="H82" si="17">F82*G82/100</f>
        <v>1316788.6000000001</v>
      </c>
      <c r="I82" s="50">
        <f t="shared" si="16"/>
        <v>0</v>
      </c>
      <c r="J82" s="50">
        <f t="shared" si="4"/>
        <v>266.01789898989898</v>
      </c>
      <c r="K82" s="50">
        <f t="shared" ref="K82:K88" si="18">$J$11*$J$19-J82</f>
        <v>993.80458554707627</v>
      </c>
      <c r="L82" s="50">
        <f t="shared" ref="L82:L88" si="19">IF(K82&gt;0,$J$7*$J$8*(K82/$K$19),0)+$J$7*$J$9*(E82/$E$19)+$J$7*$J$10*(D82/$D$19)</f>
        <v>2349621.4633958847</v>
      </c>
      <c r="M82" s="50"/>
      <c r="N82" s="50">
        <f t="shared" si="1"/>
        <v>2349621.4633958847</v>
      </c>
      <c r="O82" s="33"/>
      <c r="P82" s="120"/>
      <c r="Q82" s="120"/>
    </row>
    <row r="83" spans="1:17" s="31" customFormat="1" x14ac:dyDescent="0.25">
      <c r="A83" s="35"/>
      <c r="B83" s="51" t="s">
        <v>870</v>
      </c>
      <c r="C83" s="35">
        <v>3</v>
      </c>
      <c r="D83" s="55">
        <v>28.994</v>
      </c>
      <c r="E83" s="128">
        <v>10433</v>
      </c>
      <c r="F83" s="146">
        <v>10534386.199999999</v>
      </c>
      <c r="G83" s="41">
        <v>50</v>
      </c>
      <c r="H83" s="50">
        <f t="shared" ref="H83:H88" si="20">F83*G83/100</f>
        <v>5267193.0999999996</v>
      </c>
      <c r="I83" s="50">
        <f t="shared" ref="I83:I88" si="21">F83-H83</f>
        <v>5267193.0999999996</v>
      </c>
      <c r="J83" s="50">
        <f t="shared" ref="J83:J88" si="22">F83/E83</f>
        <v>1009.7178376305951</v>
      </c>
      <c r="K83" s="50">
        <f t="shared" si="18"/>
        <v>250.10464690638014</v>
      </c>
      <c r="L83" s="50">
        <f t="shared" si="19"/>
        <v>2190742.132716327</v>
      </c>
      <c r="M83" s="50"/>
      <c r="N83" s="50">
        <f t="shared" ref="N83:N146" si="23">L83+M83</f>
        <v>2190742.132716327</v>
      </c>
      <c r="O83" s="33"/>
      <c r="P83" s="120"/>
      <c r="Q83" s="120"/>
    </row>
    <row r="84" spans="1:17" s="31" customFormat="1" x14ac:dyDescent="0.25">
      <c r="A84" s="35"/>
      <c r="B84" s="51" t="s">
        <v>732</v>
      </c>
      <c r="C84" s="35">
        <v>4</v>
      </c>
      <c r="D84" s="55">
        <v>59.187299999999993</v>
      </c>
      <c r="E84" s="128">
        <v>3342</v>
      </c>
      <c r="F84" s="146">
        <v>782051.8</v>
      </c>
      <c r="G84" s="41">
        <v>100</v>
      </c>
      <c r="H84" s="50">
        <f t="shared" si="20"/>
        <v>782051.8</v>
      </c>
      <c r="I84" s="50">
        <f t="shared" si="21"/>
        <v>0</v>
      </c>
      <c r="J84" s="50">
        <f t="shared" si="22"/>
        <v>234.00712148414124</v>
      </c>
      <c r="K84" s="50">
        <f t="shared" si="18"/>
        <v>1025.8153630528341</v>
      </c>
      <c r="L84" s="50">
        <f t="shared" si="19"/>
        <v>2049675.4047965477</v>
      </c>
      <c r="M84" s="50"/>
      <c r="N84" s="50">
        <f t="shared" si="23"/>
        <v>2049675.4047965477</v>
      </c>
      <c r="O84" s="33"/>
      <c r="P84" s="120"/>
      <c r="Q84" s="120"/>
    </row>
    <row r="85" spans="1:17" s="31" customFormat="1" x14ac:dyDescent="0.25">
      <c r="A85" s="35"/>
      <c r="B85" s="51" t="s">
        <v>50</v>
      </c>
      <c r="C85" s="35">
        <v>4</v>
      </c>
      <c r="D85" s="55">
        <v>17.118400000000001</v>
      </c>
      <c r="E85" s="128">
        <v>1661</v>
      </c>
      <c r="F85" s="146">
        <v>431770.5</v>
      </c>
      <c r="G85" s="41">
        <v>100</v>
      </c>
      <c r="H85" s="50">
        <f t="shared" si="20"/>
        <v>431770.5</v>
      </c>
      <c r="I85" s="50">
        <f t="shared" si="21"/>
        <v>0</v>
      </c>
      <c r="J85" s="50">
        <f t="shared" si="22"/>
        <v>259.94611679711016</v>
      </c>
      <c r="K85" s="50">
        <f t="shared" si="18"/>
        <v>999.87636773986515</v>
      </c>
      <c r="L85" s="50">
        <f t="shared" si="19"/>
        <v>1539554.1784802445</v>
      </c>
      <c r="M85" s="50"/>
      <c r="N85" s="50">
        <f t="shared" si="23"/>
        <v>1539554.1784802445</v>
      </c>
      <c r="O85" s="33"/>
      <c r="P85" s="120"/>
      <c r="Q85" s="120"/>
    </row>
    <row r="86" spans="1:17" s="31" customFormat="1" x14ac:dyDescent="0.25">
      <c r="A86" s="35"/>
      <c r="B86" s="51" t="s">
        <v>51</v>
      </c>
      <c r="C86" s="35">
        <v>4</v>
      </c>
      <c r="D86" s="55">
        <v>14.530099999999999</v>
      </c>
      <c r="E86" s="128">
        <v>800</v>
      </c>
      <c r="F86" s="146">
        <v>294610.90000000002</v>
      </c>
      <c r="G86" s="41">
        <v>100</v>
      </c>
      <c r="H86" s="50">
        <f t="shared" si="20"/>
        <v>294610.90000000002</v>
      </c>
      <c r="I86" s="50">
        <f t="shared" si="21"/>
        <v>0</v>
      </c>
      <c r="J86" s="50">
        <f t="shared" si="22"/>
        <v>368.26362500000005</v>
      </c>
      <c r="K86" s="50">
        <f t="shared" si="18"/>
        <v>891.55885953697521</v>
      </c>
      <c r="L86" s="50">
        <f t="shared" si="19"/>
        <v>1254417.0564996316</v>
      </c>
      <c r="M86" s="50"/>
      <c r="N86" s="50">
        <f t="shared" si="23"/>
        <v>1254417.0564996316</v>
      </c>
      <c r="O86" s="33"/>
      <c r="P86" s="120"/>
      <c r="Q86" s="120"/>
    </row>
    <row r="87" spans="1:17" s="31" customFormat="1" x14ac:dyDescent="0.25">
      <c r="A87" s="35"/>
      <c r="B87" s="51" t="s">
        <v>52</v>
      </c>
      <c r="C87" s="35">
        <v>4</v>
      </c>
      <c r="D87" s="55">
        <v>44.297600000000003</v>
      </c>
      <c r="E87" s="128">
        <v>1020</v>
      </c>
      <c r="F87" s="146">
        <v>423602.3</v>
      </c>
      <c r="G87" s="41">
        <v>100</v>
      </c>
      <c r="H87" s="50">
        <f t="shared" si="20"/>
        <v>423602.3</v>
      </c>
      <c r="I87" s="50">
        <f t="shared" si="21"/>
        <v>0</v>
      </c>
      <c r="J87" s="50">
        <f t="shared" si="22"/>
        <v>415.29637254901962</v>
      </c>
      <c r="K87" s="50">
        <f t="shared" si="18"/>
        <v>844.52611198795557</v>
      </c>
      <c r="L87" s="50">
        <f t="shared" si="19"/>
        <v>1374625.6660633222</v>
      </c>
      <c r="M87" s="50"/>
      <c r="N87" s="50">
        <f t="shared" si="23"/>
        <v>1374625.6660633222</v>
      </c>
      <c r="O87" s="33"/>
      <c r="P87" s="120"/>
      <c r="Q87" s="120"/>
    </row>
    <row r="88" spans="1:17" s="31" customFormat="1" x14ac:dyDescent="0.25">
      <c r="A88" s="35"/>
      <c r="B88" s="51" t="s">
        <v>53</v>
      </c>
      <c r="C88" s="35">
        <v>4</v>
      </c>
      <c r="D88" s="55">
        <v>56.974399999999996</v>
      </c>
      <c r="E88" s="128">
        <v>3916</v>
      </c>
      <c r="F88" s="146">
        <v>1967903.6</v>
      </c>
      <c r="G88" s="41">
        <v>100</v>
      </c>
      <c r="H88" s="50">
        <f t="shared" si="20"/>
        <v>1967903.6</v>
      </c>
      <c r="I88" s="50">
        <f t="shared" si="21"/>
        <v>0</v>
      </c>
      <c r="J88" s="50">
        <f t="shared" si="22"/>
        <v>502.52900919305415</v>
      </c>
      <c r="K88" s="50">
        <f t="shared" si="18"/>
        <v>757.29347534392105</v>
      </c>
      <c r="L88" s="50">
        <f t="shared" si="19"/>
        <v>1819471.7557305277</v>
      </c>
      <c r="M88" s="50"/>
      <c r="N88" s="50">
        <f t="shared" si="23"/>
        <v>1819471.7557305277</v>
      </c>
      <c r="O88" s="33"/>
      <c r="P88" s="120"/>
      <c r="Q88" s="120"/>
    </row>
    <row r="89" spans="1:17" s="31" customFormat="1" x14ac:dyDescent="0.25">
      <c r="A89" s="35"/>
      <c r="B89" s="51"/>
      <c r="C89" s="35"/>
      <c r="D89" s="55">
        <v>0</v>
      </c>
      <c r="E89" s="130"/>
      <c r="F89" s="42"/>
      <c r="G89" s="41"/>
      <c r="H89" s="42"/>
      <c r="I89" s="32"/>
      <c r="J89" s="32"/>
      <c r="K89" s="50"/>
      <c r="L89" s="50"/>
      <c r="M89" s="50"/>
      <c r="N89" s="50"/>
      <c r="O89" s="33"/>
      <c r="P89" s="120"/>
      <c r="Q89" s="120"/>
    </row>
    <row r="90" spans="1:17" s="31" customFormat="1" x14ac:dyDescent="0.25">
      <c r="A90" s="30" t="s">
        <v>54</v>
      </c>
      <c r="B90" s="43" t="s">
        <v>2</v>
      </c>
      <c r="C90" s="44"/>
      <c r="D90" s="3">
        <v>814.44230000000016</v>
      </c>
      <c r="E90" s="131">
        <f>E91</f>
        <v>70068</v>
      </c>
      <c r="F90" s="37">
        <f t="shared" ref="F90" si="24">F92</f>
        <v>0</v>
      </c>
      <c r="G90" s="37"/>
      <c r="H90" s="37">
        <f>H92</f>
        <v>6612828.25</v>
      </c>
      <c r="I90" s="37">
        <f>I92</f>
        <v>-6612828.25</v>
      </c>
      <c r="J90" s="37"/>
      <c r="K90" s="50"/>
      <c r="L90" s="50"/>
      <c r="M90" s="46">
        <f>M92</f>
        <v>49695352.433205791</v>
      </c>
      <c r="N90" s="37">
        <f t="shared" si="23"/>
        <v>49695352.433205791</v>
      </c>
      <c r="O90" s="33"/>
      <c r="P90" s="120"/>
      <c r="Q90" s="120"/>
    </row>
    <row r="91" spans="1:17" s="31" customFormat="1" x14ac:dyDescent="0.25">
      <c r="A91" s="30" t="s">
        <v>54</v>
      </c>
      <c r="B91" s="43" t="s">
        <v>3</v>
      </c>
      <c r="C91" s="44"/>
      <c r="D91" s="3">
        <v>814.44230000000016</v>
      </c>
      <c r="E91" s="131">
        <f>SUM(E93:E120)</f>
        <v>70068</v>
      </c>
      <c r="F91" s="37">
        <f t="shared" ref="F91" si="25">SUM(F93:F120)</f>
        <v>54618473.600000001</v>
      </c>
      <c r="G91" s="37"/>
      <c r="H91" s="37">
        <f>SUM(H93:H120)</f>
        <v>41392817.100000001</v>
      </c>
      <c r="I91" s="37">
        <f>SUM(I93:I120)</f>
        <v>13225656.5</v>
      </c>
      <c r="J91" s="37"/>
      <c r="K91" s="50"/>
      <c r="L91" s="37">
        <f>SUM(L93:L120)</f>
        <v>42230754.104970634</v>
      </c>
      <c r="M91" s="50"/>
      <c r="N91" s="37">
        <f t="shared" si="23"/>
        <v>42230754.104970634</v>
      </c>
      <c r="O91" s="33"/>
      <c r="P91" s="120"/>
      <c r="Q91" s="120"/>
    </row>
    <row r="92" spans="1:17" s="31" customFormat="1" x14ac:dyDescent="0.25">
      <c r="A92" s="35"/>
      <c r="B92" s="51" t="s">
        <v>26</v>
      </c>
      <c r="C92" s="35">
        <v>2</v>
      </c>
      <c r="D92" s="55">
        <v>0</v>
      </c>
      <c r="E92" s="130"/>
      <c r="F92" s="50"/>
      <c r="G92" s="41">
        <v>25</v>
      </c>
      <c r="H92" s="50">
        <f>F98*G92/100</f>
        <v>6612828.25</v>
      </c>
      <c r="I92" s="50">
        <f t="shared" ref="I92:I120" si="26">F92-H92</f>
        <v>-6612828.25</v>
      </c>
      <c r="J92" s="50"/>
      <c r="K92" s="50"/>
      <c r="L92" s="50"/>
      <c r="M92" s="50">
        <f>($L$7*$L$8*E90/$L$10)+($L$7*$L$9*D90/$L$11)</f>
        <v>49695352.433205791</v>
      </c>
      <c r="N92" s="50">
        <f t="shared" si="23"/>
        <v>49695352.433205791</v>
      </c>
      <c r="O92" s="33"/>
      <c r="P92" s="120"/>
      <c r="Q92" s="120"/>
    </row>
    <row r="93" spans="1:17" s="31" customFormat="1" x14ac:dyDescent="0.25">
      <c r="A93" s="35"/>
      <c r="B93" s="51" t="s">
        <v>733</v>
      </c>
      <c r="C93" s="35">
        <v>4</v>
      </c>
      <c r="D93" s="55">
        <v>27.557100000000002</v>
      </c>
      <c r="E93" s="128">
        <v>2206</v>
      </c>
      <c r="F93" s="147">
        <v>708434.5</v>
      </c>
      <c r="G93" s="41">
        <v>100</v>
      </c>
      <c r="H93" s="50">
        <f t="shared" ref="H93:H120" si="27">F93*G93/100</f>
        <v>708434.5</v>
      </c>
      <c r="I93" s="50">
        <f t="shared" si="26"/>
        <v>0</v>
      </c>
      <c r="J93" s="50">
        <f t="shared" ref="J93:J151" si="28">F93/E93</f>
        <v>321.13984587488665</v>
      </c>
      <c r="K93" s="50">
        <f t="shared" ref="K93:K120" si="29">$J$11*$J$19-J93</f>
        <v>938.68263866208861</v>
      </c>
      <c r="L93" s="50">
        <f t="shared" ref="L93:L120" si="30">IF(K93&gt;0,$J$7*$J$8*(K93/$K$19),0)+$J$7*$J$9*(E93/$E$19)+$J$7*$J$10*(D93/$D$19)</f>
        <v>1607932.4168032689</v>
      </c>
      <c r="M93" s="50"/>
      <c r="N93" s="50">
        <f t="shared" si="23"/>
        <v>1607932.4168032689</v>
      </c>
      <c r="O93" s="33"/>
      <c r="P93" s="120"/>
      <c r="Q93" s="120"/>
    </row>
    <row r="94" spans="1:17" s="31" customFormat="1" x14ac:dyDescent="0.25">
      <c r="A94" s="35"/>
      <c r="B94" s="51" t="s">
        <v>55</v>
      </c>
      <c r="C94" s="35">
        <v>4</v>
      </c>
      <c r="D94" s="55">
        <v>15.863399999999999</v>
      </c>
      <c r="E94" s="128">
        <v>629</v>
      </c>
      <c r="F94" s="147">
        <v>290977.7</v>
      </c>
      <c r="G94" s="41">
        <v>100</v>
      </c>
      <c r="H94" s="50">
        <f t="shared" si="27"/>
        <v>290977.7</v>
      </c>
      <c r="I94" s="50">
        <f t="shared" si="26"/>
        <v>0</v>
      </c>
      <c r="J94" s="50">
        <f t="shared" si="28"/>
        <v>462.60365659777426</v>
      </c>
      <c r="K94" s="50">
        <f t="shared" si="29"/>
        <v>797.21882793920099</v>
      </c>
      <c r="L94" s="50">
        <f t="shared" si="30"/>
        <v>1120471.9487501527</v>
      </c>
      <c r="M94" s="50"/>
      <c r="N94" s="50">
        <f t="shared" si="23"/>
        <v>1120471.9487501527</v>
      </c>
      <c r="O94" s="33"/>
      <c r="P94" s="120"/>
      <c r="Q94" s="120"/>
    </row>
    <row r="95" spans="1:17" s="31" customFormat="1" x14ac:dyDescent="0.25">
      <c r="A95" s="35"/>
      <c r="B95" s="51" t="s">
        <v>734</v>
      </c>
      <c r="C95" s="35">
        <v>4</v>
      </c>
      <c r="D95" s="55">
        <v>26.978499999999997</v>
      </c>
      <c r="E95" s="128">
        <v>2119</v>
      </c>
      <c r="F95" s="147">
        <v>1548540.1</v>
      </c>
      <c r="G95" s="41">
        <v>100</v>
      </c>
      <c r="H95" s="50">
        <f t="shared" si="27"/>
        <v>1548540.1</v>
      </c>
      <c r="I95" s="50">
        <f t="shared" si="26"/>
        <v>0</v>
      </c>
      <c r="J95" s="50">
        <f t="shared" si="28"/>
        <v>730.78815478999536</v>
      </c>
      <c r="K95" s="50">
        <f t="shared" si="29"/>
        <v>529.03432974697989</v>
      </c>
      <c r="L95" s="50">
        <f t="shared" si="30"/>
        <v>1107295.954471298</v>
      </c>
      <c r="M95" s="50"/>
      <c r="N95" s="50">
        <f t="shared" si="23"/>
        <v>1107295.954471298</v>
      </c>
      <c r="O95" s="33"/>
      <c r="P95" s="120"/>
      <c r="Q95" s="120"/>
    </row>
    <row r="96" spans="1:17" s="31" customFormat="1" x14ac:dyDescent="0.25">
      <c r="A96" s="35"/>
      <c r="B96" s="51" t="s">
        <v>735</v>
      </c>
      <c r="C96" s="35">
        <v>4</v>
      </c>
      <c r="D96" s="55">
        <v>25.1053</v>
      </c>
      <c r="E96" s="128">
        <v>1839</v>
      </c>
      <c r="F96" s="147">
        <v>460179</v>
      </c>
      <c r="G96" s="41">
        <v>100</v>
      </c>
      <c r="H96" s="50">
        <f t="shared" si="27"/>
        <v>460179</v>
      </c>
      <c r="I96" s="50">
        <f t="shared" si="26"/>
        <v>0</v>
      </c>
      <c r="J96" s="50">
        <f t="shared" si="28"/>
        <v>250.23327895595432</v>
      </c>
      <c r="K96" s="50">
        <f t="shared" si="29"/>
        <v>1009.5892055810209</v>
      </c>
      <c r="L96" s="50">
        <f t="shared" si="30"/>
        <v>1618230.8086612043</v>
      </c>
      <c r="M96" s="50"/>
      <c r="N96" s="50">
        <f t="shared" si="23"/>
        <v>1618230.8086612043</v>
      </c>
      <c r="O96" s="33"/>
      <c r="P96" s="120"/>
      <c r="Q96" s="120"/>
    </row>
    <row r="97" spans="1:17" s="31" customFormat="1" x14ac:dyDescent="0.25">
      <c r="A97" s="35"/>
      <c r="B97" s="51" t="s">
        <v>56</v>
      </c>
      <c r="C97" s="35">
        <v>4</v>
      </c>
      <c r="D97" s="55">
        <v>19.769200000000001</v>
      </c>
      <c r="E97" s="128">
        <v>1141</v>
      </c>
      <c r="F97" s="147">
        <v>386703.4</v>
      </c>
      <c r="G97" s="41">
        <v>100</v>
      </c>
      <c r="H97" s="50">
        <f t="shared" si="27"/>
        <v>386703.4</v>
      </c>
      <c r="I97" s="50">
        <f t="shared" si="26"/>
        <v>0</v>
      </c>
      <c r="J97" s="50">
        <f t="shared" si="28"/>
        <v>338.91621384750221</v>
      </c>
      <c r="K97" s="50">
        <f t="shared" si="29"/>
        <v>920.9062706894731</v>
      </c>
      <c r="L97" s="50">
        <f t="shared" si="30"/>
        <v>1370974.5802096096</v>
      </c>
      <c r="M97" s="50"/>
      <c r="N97" s="50">
        <f t="shared" si="23"/>
        <v>1370974.5802096096</v>
      </c>
      <c r="O97" s="33"/>
      <c r="P97" s="120"/>
      <c r="Q97" s="120"/>
    </row>
    <row r="98" spans="1:17" s="31" customFormat="1" x14ac:dyDescent="0.25">
      <c r="A98" s="35"/>
      <c r="B98" s="51" t="s">
        <v>871</v>
      </c>
      <c r="C98" s="35">
        <v>3</v>
      </c>
      <c r="D98" s="54">
        <v>8.8294999999999995</v>
      </c>
      <c r="E98" s="128">
        <v>8009</v>
      </c>
      <c r="F98" s="147">
        <v>26451313</v>
      </c>
      <c r="G98" s="41">
        <v>50</v>
      </c>
      <c r="H98" s="50">
        <f t="shared" si="27"/>
        <v>13225656.5</v>
      </c>
      <c r="I98" s="50">
        <f t="shared" si="26"/>
        <v>13225656.5</v>
      </c>
      <c r="J98" s="50">
        <f t="shared" si="28"/>
        <v>3302.698589087277</v>
      </c>
      <c r="K98" s="50">
        <f t="shared" si="29"/>
        <v>-2042.8761045503018</v>
      </c>
      <c r="L98" s="50">
        <f t="shared" si="30"/>
        <v>1392743.4190745789</v>
      </c>
      <c r="M98" s="50"/>
      <c r="N98" s="50">
        <f t="shared" si="23"/>
        <v>1392743.4190745789</v>
      </c>
      <c r="O98" s="33"/>
      <c r="P98" s="120"/>
      <c r="Q98" s="120"/>
    </row>
    <row r="99" spans="1:17" s="31" customFormat="1" x14ac:dyDescent="0.25">
      <c r="A99" s="35"/>
      <c r="B99" s="51" t="s">
        <v>28</v>
      </c>
      <c r="C99" s="35">
        <v>4</v>
      </c>
      <c r="D99" s="55">
        <v>13.193199999999997</v>
      </c>
      <c r="E99" s="128">
        <v>779</v>
      </c>
      <c r="F99" s="147">
        <v>219434.7</v>
      </c>
      <c r="G99" s="41">
        <v>100</v>
      </c>
      <c r="H99" s="50">
        <f t="shared" si="27"/>
        <v>219434.7</v>
      </c>
      <c r="I99" s="50">
        <f t="shared" si="26"/>
        <v>0</v>
      </c>
      <c r="J99" s="50">
        <f t="shared" si="28"/>
        <v>281.68767650834405</v>
      </c>
      <c r="K99" s="50">
        <f t="shared" si="29"/>
        <v>978.13480802863114</v>
      </c>
      <c r="L99" s="50">
        <f t="shared" si="30"/>
        <v>1346783.1680383391</v>
      </c>
      <c r="M99" s="50"/>
      <c r="N99" s="50">
        <f t="shared" si="23"/>
        <v>1346783.1680383391</v>
      </c>
      <c r="O99" s="33"/>
      <c r="P99" s="120"/>
      <c r="Q99" s="120"/>
    </row>
    <row r="100" spans="1:17" s="31" customFormat="1" x14ac:dyDescent="0.25">
      <c r="A100" s="35"/>
      <c r="B100" s="51" t="s">
        <v>736</v>
      </c>
      <c r="C100" s="35">
        <v>4</v>
      </c>
      <c r="D100" s="55">
        <v>48.523900000000005</v>
      </c>
      <c r="E100" s="128">
        <v>3895</v>
      </c>
      <c r="F100" s="147">
        <v>985549.4</v>
      </c>
      <c r="G100" s="41">
        <v>100</v>
      </c>
      <c r="H100" s="50">
        <f t="shared" si="27"/>
        <v>985549.4</v>
      </c>
      <c r="I100" s="50">
        <f t="shared" si="26"/>
        <v>0</v>
      </c>
      <c r="J100" s="50">
        <f t="shared" si="28"/>
        <v>253.02937098844674</v>
      </c>
      <c r="K100" s="50">
        <f t="shared" si="29"/>
        <v>1006.7931135485285</v>
      </c>
      <c r="L100" s="50">
        <f t="shared" si="30"/>
        <v>2070925.2682080942</v>
      </c>
      <c r="M100" s="50"/>
      <c r="N100" s="50">
        <f t="shared" si="23"/>
        <v>2070925.2682080942</v>
      </c>
      <c r="O100" s="33"/>
      <c r="P100" s="120"/>
      <c r="Q100" s="120"/>
    </row>
    <row r="101" spans="1:17" s="31" customFormat="1" x14ac:dyDescent="0.25">
      <c r="A101" s="35"/>
      <c r="B101" s="51" t="s">
        <v>57</v>
      </c>
      <c r="C101" s="35">
        <v>4</v>
      </c>
      <c r="D101" s="55">
        <v>23.2666</v>
      </c>
      <c r="E101" s="128">
        <v>1802</v>
      </c>
      <c r="F101" s="147">
        <v>414970.2</v>
      </c>
      <c r="G101" s="41">
        <v>100</v>
      </c>
      <c r="H101" s="50">
        <f t="shared" si="27"/>
        <v>414970.2</v>
      </c>
      <c r="I101" s="50">
        <f t="shared" si="26"/>
        <v>0</v>
      </c>
      <c r="J101" s="50">
        <f t="shared" si="28"/>
        <v>230.28312985571588</v>
      </c>
      <c r="K101" s="50">
        <f t="shared" si="29"/>
        <v>1029.5393546812593</v>
      </c>
      <c r="L101" s="50">
        <f t="shared" si="30"/>
        <v>1626962.6459443525</v>
      </c>
      <c r="M101" s="50"/>
      <c r="N101" s="50">
        <f t="shared" si="23"/>
        <v>1626962.6459443525</v>
      </c>
      <c r="O101" s="33"/>
      <c r="P101" s="120"/>
      <c r="Q101" s="120"/>
    </row>
    <row r="102" spans="1:17" s="31" customFormat="1" x14ac:dyDescent="0.25">
      <c r="A102" s="35"/>
      <c r="B102" s="51" t="s">
        <v>58</v>
      </c>
      <c r="C102" s="35">
        <v>4</v>
      </c>
      <c r="D102" s="55">
        <v>50.768900000000002</v>
      </c>
      <c r="E102" s="128">
        <v>3339</v>
      </c>
      <c r="F102" s="147">
        <v>678930.9</v>
      </c>
      <c r="G102" s="41">
        <v>100</v>
      </c>
      <c r="H102" s="50">
        <f t="shared" si="27"/>
        <v>678930.9</v>
      </c>
      <c r="I102" s="50">
        <f t="shared" si="26"/>
        <v>0</v>
      </c>
      <c r="J102" s="50">
        <f t="shared" si="28"/>
        <v>203.33360287511232</v>
      </c>
      <c r="K102" s="50">
        <f t="shared" si="29"/>
        <v>1056.4888816618629</v>
      </c>
      <c r="L102" s="50">
        <f t="shared" si="30"/>
        <v>2046167.7836719118</v>
      </c>
      <c r="M102" s="50"/>
      <c r="N102" s="50">
        <f t="shared" si="23"/>
        <v>2046167.7836719118</v>
      </c>
      <c r="O102" s="33"/>
      <c r="P102" s="120"/>
      <c r="Q102" s="120"/>
    </row>
    <row r="103" spans="1:17" s="31" customFormat="1" x14ac:dyDescent="0.25">
      <c r="A103" s="35"/>
      <c r="B103" s="51" t="s">
        <v>59</v>
      </c>
      <c r="C103" s="35">
        <v>4</v>
      </c>
      <c r="D103" s="55">
        <v>39.664400000000001</v>
      </c>
      <c r="E103" s="128">
        <v>2839</v>
      </c>
      <c r="F103" s="147">
        <v>1318914.3999999999</v>
      </c>
      <c r="G103" s="41">
        <v>100</v>
      </c>
      <c r="H103" s="50">
        <f t="shared" si="27"/>
        <v>1318914.3999999999</v>
      </c>
      <c r="I103" s="50">
        <f t="shared" si="26"/>
        <v>0</v>
      </c>
      <c r="J103" s="50">
        <f t="shared" si="28"/>
        <v>464.57005988023951</v>
      </c>
      <c r="K103" s="50">
        <f t="shared" si="29"/>
        <v>795.25242465673568</v>
      </c>
      <c r="L103" s="50">
        <f t="shared" si="30"/>
        <v>1601915.110084729</v>
      </c>
      <c r="M103" s="50"/>
      <c r="N103" s="50">
        <f t="shared" si="23"/>
        <v>1601915.110084729</v>
      </c>
      <c r="O103" s="33"/>
      <c r="P103" s="120"/>
      <c r="Q103" s="120"/>
    </row>
    <row r="104" spans="1:17" s="31" customFormat="1" x14ac:dyDescent="0.25">
      <c r="A104" s="35"/>
      <c r="B104" s="51" t="s">
        <v>60</v>
      </c>
      <c r="C104" s="35">
        <v>4</v>
      </c>
      <c r="D104" s="55">
        <v>52.508599999999994</v>
      </c>
      <c r="E104" s="128">
        <v>7366</v>
      </c>
      <c r="F104" s="147">
        <v>2863009.7</v>
      </c>
      <c r="G104" s="41">
        <v>100</v>
      </c>
      <c r="H104" s="50">
        <f t="shared" si="27"/>
        <v>2863009.7</v>
      </c>
      <c r="I104" s="50">
        <f t="shared" si="26"/>
        <v>0</v>
      </c>
      <c r="J104" s="50">
        <f t="shared" si="28"/>
        <v>388.67902525115397</v>
      </c>
      <c r="K104" s="50">
        <f t="shared" si="29"/>
        <v>871.14345928582134</v>
      </c>
      <c r="L104" s="50">
        <f t="shared" si="30"/>
        <v>2515233.3592618839</v>
      </c>
      <c r="M104" s="50"/>
      <c r="N104" s="50">
        <f t="shared" si="23"/>
        <v>2515233.3592618839</v>
      </c>
      <c r="O104" s="33"/>
      <c r="P104" s="120"/>
      <c r="Q104" s="120"/>
    </row>
    <row r="105" spans="1:17" s="31" customFormat="1" x14ac:dyDescent="0.25">
      <c r="A105" s="35"/>
      <c r="B105" s="51" t="s">
        <v>61</v>
      </c>
      <c r="C105" s="35">
        <v>4</v>
      </c>
      <c r="D105" s="55">
        <v>24.664800000000003</v>
      </c>
      <c r="E105" s="128">
        <v>1429</v>
      </c>
      <c r="F105" s="147">
        <v>1872886.6</v>
      </c>
      <c r="G105" s="41">
        <v>100</v>
      </c>
      <c r="H105" s="50">
        <f t="shared" si="27"/>
        <v>1872886.6</v>
      </c>
      <c r="I105" s="50">
        <f t="shared" si="26"/>
        <v>0</v>
      </c>
      <c r="J105" s="50">
        <f t="shared" si="28"/>
        <v>1310.627431770469</v>
      </c>
      <c r="K105" s="50">
        <f t="shared" si="29"/>
        <v>-50.804947233493749</v>
      </c>
      <c r="L105" s="50">
        <f t="shared" si="30"/>
        <v>355977.94719748967</v>
      </c>
      <c r="M105" s="50"/>
      <c r="N105" s="50">
        <f t="shared" si="23"/>
        <v>355977.94719748967</v>
      </c>
      <c r="O105" s="33"/>
      <c r="P105" s="120"/>
      <c r="Q105" s="120"/>
    </row>
    <row r="106" spans="1:17" s="31" customFormat="1" x14ac:dyDescent="0.25">
      <c r="A106" s="35"/>
      <c r="B106" s="51" t="s">
        <v>62</v>
      </c>
      <c r="C106" s="35">
        <v>4</v>
      </c>
      <c r="D106" s="55">
        <v>58.643199999999993</v>
      </c>
      <c r="E106" s="128">
        <v>2121</v>
      </c>
      <c r="F106" s="147">
        <v>570540.5</v>
      </c>
      <c r="G106" s="41">
        <v>100</v>
      </c>
      <c r="H106" s="50">
        <f t="shared" si="27"/>
        <v>570540.5</v>
      </c>
      <c r="I106" s="50">
        <f t="shared" si="26"/>
        <v>0</v>
      </c>
      <c r="J106" s="50">
        <f t="shared" si="28"/>
        <v>268.99599245638848</v>
      </c>
      <c r="K106" s="50">
        <f t="shared" si="29"/>
        <v>990.82649208058683</v>
      </c>
      <c r="L106" s="50">
        <f t="shared" si="30"/>
        <v>1799803.7423627309</v>
      </c>
      <c r="M106" s="50"/>
      <c r="N106" s="50">
        <f t="shared" si="23"/>
        <v>1799803.7423627309</v>
      </c>
      <c r="O106" s="33"/>
      <c r="P106" s="120"/>
      <c r="Q106" s="120"/>
    </row>
    <row r="107" spans="1:17" s="31" customFormat="1" x14ac:dyDescent="0.25">
      <c r="A107" s="35"/>
      <c r="B107" s="51" t="s">
        <v>63</v>
      </c>
      <c r="C107" s="35">
        <v>4</v>
      </c>
      <c r="D107" s="55">
        <v>46.1038</v>
      </c>
      <c r="E107" s="128">
        <v>3899</v>
      </c>
      <c r="F107" s="147">
        <v>1912400.8</v>
      </c>
      <c r="G107" s="41">
        <v>100</v>
      </c>
      <c r="H107" s="50">
        <f t="shared" si="27"/>
        <v>1912400.8</v>
      </c>
      <c r="I107" s="50">
        <f t="shared" si="26"/>
        <v>0</v>
      </c>
      <c r="J107" s="50">
        <f t="shared" si="28"/>
        <v>490.48494485765582</v>
      </c>
      <c r="K107" s="50">
        <f t="shared" si="29"/>
        <v>769.33753967931943</v>
      </c>
      <c r="L107" s="50">
        <f t="shared" si="30"/>
        <v>1780209.5912229901</v>
      </c>
      <c r="M107" s="50"/>
      <c r="N107" s="50">
        <f t="shared" si="23"/>
        <v>1780209.5912229901</v>
      </c>
      <c r="O107" s="33"/>
      <c r="P107" s="120"/>
      <c r="Q107" s="120"/>
    </row>
    <row r="108" spans="1:17" s="31" customFormat="1" x14ac:dyDescent="0.25">
      <c r="A108" s="35"/>
      <c r="B108" s="51" t="s">
        <v>64</v>
      </c>
      <c r="C108" s="35">
        <v>4</v>
      </c>
      <c r="D108" s="55">
        <v>22.825799999999997</v>
      </c>
      <c r="E108" s="128">
        <v>1510</v>
      </c>
      <c r="F108" s="147">
        <v>621508.4</v>
      </c>
      <c r="G108" s="41">
        <v>100</v>
      </c>
      <c r="H108" s="50">
        <f t="shared" si="27"/>
        <v>621508.4</v>
      </c>
      <c r="I108" s="50">
        <f t="shared" si="26"/>
        <v>0</v>
      </c>
      <c r="J108" s="50">
        <f t="shared" si="28"/>
        <v>411.59496688741723</v>
      </c>
      <c r="K108" s="50">
        <f t="shared" si="29"/>
        <v>848.22751764955797</v>
      </c>
      <c r="L108" s="50">
        <f t="shared" si="30"/>
        <v>1361738.3579086887</v>
      </c>
      <c r="M108" s="50"/>
      <c r="N108" s="50">
        <f t="shared" si="23"/>
        <v>1361738.3579086887</v>
      </c>
      <c r="O108" s="33"/>
      <c r="P108" s="120"/>
      <c r="Q108" s="120"/>
    </row>
    <row r="109" spans="1:17" s="31" customFormat="1" x14ac:dyDescent="0.25">
      <c r="A109" s="35"/>
      <c r="B109" s="51" t="s">
        <v>65</v>
      </c>
      <c r="C109" s="35">
        <v>4</v>
      </c>
      <c r="D109" s="55">
        <v>20.625700000000002</v>
      </c>
      <c r="E109" s="128">
        <v>900</v>
      </c>
      <c r="F109" s="147">
        <v>450696.6</v>
      </c>
      <c r="G109" s="41">
        <v>100</v>
      </c>
      <c r="H109" s="50">
        <f t="shared" si="27"/>
        <v>450696.6</v>
      </c>
      <c r="I109" s="50">
        <f t="shared" si="26"/>
        <v>0</v>
      </c>
      <c r="J109" s="50">
        <f t="shared" si="28"/>
        <v>500.774</v>
      </c>
      <c r="K109" s="50">
        <f t="shared" si="29"/>
        <v>759.04848453697525</v>
      </c>
      <c r="L109" s="50">
        <f t="shared" si="30"/>
        <v>1143345.9964742034</v>
      </c>
      <c r="M109" s="50"/>
      <c r="N109" s="50">
        <f t="shared" si="23"/>
        <v>1143345.9964742034</v>
      </c>
      <c r="O109" s="33"/>
      <c r="P109" s="120"/>
      <c r="Q109" s="120"/>
    </row>
    <row r="110" spans="1:17" s="31" customFormat="1" x14ac:dyDescent="0.25">
      <c r="A110" s="35"/>
      <c r="B110" s="51" t="s">
        <v>66</v>
      </c>
      <c r="C110" s="35">
        <v>4</v>
      </c>
      <c r="D110" s="55">
        <v>55.96</v>
      </c>
      <c r="E110" s="128">
        <v>4180</v>
      </c>
      <c r="F110" s="147">
        <v>2247028.4</v>
      </c>
      <c r="G110" s="41">
        <v>100</v>
      </c>
      <c r="H110" s="50">
        <f t="shared" si="27"/>
        <v>2247028.4</v>
      </c>
      <c r="I110" s="50">
        <f t="shared" si="26"/>
        <v>0</v>
      </c>
      <c r="J110" s="50">
        <f t="shared" si="28"/>
        <v>537.56660287081343</v>
      </c>
      <c r="K110" s="50">
        <f t="shared" si="29"/>
        <v>722.25588166616183</v>
      </c>
      <c r="L110" s="50">
        <f t="shared" si="30"/>
        <v>1817970.213345035</v>
      </c>
      <c r="M110" s="50"/>
      <c r="N110" s="50">
        <f t="shared" si="23"/>
        <v>1817970.213345035</v>
      </c>
      <c r="O110" s="33"/>
      <c r="P110" s="120"/>
      <c r="Q110" s="120"/>
    </row>
    <row r="111" spans="1:17" s="31" customFormat="1" x14ac:dyDescent="0.25">
      <c r="A111" s="35"/>
      <c r="B111" s="51" t="s">
        <v>67</v>
      </c>
      <c r="C111" s="35">
        <v>4</v>
      </c>
      <c r="D111" s="55">
        <v>11.875299999999999</v>
      </c>
      <c r="E111" s="128">
        <v>4737</v>
      </c>
      <c r="F111" s="147">
        <v>5678130.7000000002</v>
      </c>
      <c r="G111" s="41">
        <v>100</v>
      </c>
      <c r="H111" s="50">
        <f t="shared" si="27"/>
        <v>5678130.7000000002</v>
      </c>
      <c r="I111" s="50">
        <f t="shared" si="26"/>
        <v>0</v>
      </c>
      <c r="J111" s="50">
        <f t="shared" si="28"/>
        <v>1198.676525226937</v>
      </c>
      <c r="K111" s="50">
        <f t="shared" si="29"/>
        <v>61.145959310038279</v>
      </c>
      <c r="L111" s="50">
        <f t="shared" si="30"/>
        <v>926854.17264311214</v>
      </c>
      <c r="M111" s="50"/>
      <c r="N111" s="50">
        <f t="shared" si="23"/>
        <v>926854.17264311214</v>
      </c>
      <c r="O111" s="33"/>
      <c r="P111" s="120"/>
      <c r="Q111" s="120"/>
    </row>
    <row r="112" spans="1:17" s="31" customFormat="1" x14ac:dyDescent="0.25">
      <c r="A112" s="35"/>
      <c r="B112" s="51" t="s">
        <v>68</v>
      </c>
      <c r="C112" s="35">
        <v>4</v>
      </c>
      <c r="D112" s="55">
        <v>31.241099999999999</v>
      </c>
      <c r="E112" s="128">
        <v>1374</v>
      </c>
      <c r="F112" s="147">
        <v>558185.1</v>
      </c>
      <c r="G112" s="41">
        <v>100</v>
      </c>
      <c r="H112" s="50">
        <f t="shared" si="27"/>
        <v>558185.1</v>
      </c>
      <c r="I112" s="50">
        <f t="shared" si="26"/>
        <v>0</v>
      </c>
      <c r="J112" s="50">
        <f t="shared" si="28"/>
        <v>406.24825327510916</v>
      </c>
      <c r="K112" s="50">
        <f t="shared" si="29"/>
        <v>853.57423126186609</v>
      </c>
      <c r="L112" s="50">
        <f t="shared" si="30"/>
        <v>1384266.0717990138</v>
      </c>
      <c r="M112" s="50"/>
      <c r="N112" s="50">
        <f t="shared" si="23"/>
        <v>1384266.0717990138</v>
      </c>
      <c r="O112" s="33"/>
      <c r="P112" s="120"/>
      <c r="Q112" s="120"/>
    </row>
    <row r="113" spans="1:17" s="31" customFormat="1" x14ac:dyDescent="0.25">
      <c r="A113" s="35"/>
      <c r="B113" s="51" t="s">
        <v>69</v>
      </c>
      <c r="C113" s="35">
        <v>4</v>
      </c>
      <c r="D113" s="55">
        <v>24.530700000000003</v>
      </c>
      <c r="E113" s="128">
        <v>1357</v>
      </c>
      <c r="F113" s="147">
        <v>476476.9</v>
      </c>
      <c r="G113" s="41">
        <v>100</v>
      </c>
      <c r="H113" s="50">
        <f t="shared" si="27"/>
        <v>476476.9</v>
      </c>
      <c r="I113" s="50">
        <f t="shared" si="26"/>
        <v>0</v>
      </c>
      <c r="J113" s="50">
        <f t="shared" si="28"/>
        <v>351.12520265291084</v>
      </c>
      <c r="K113" s="50">
        <f t="shared" si="29"/>
        <v>908.69728188406441</v>
      </c>
      <c r="L113" s="50">
        <f t="shared" si="30"/>
        <v>1415189.3110835957</v>
      </c>
      <c r="M113" s="50"/>
      <c r="N113" s="50">
        <f t="shared" si="23"/>
        <v>1415189.3110835957</v>
      </c>
      <c r="O113" s="33"/>
      <c r="P113" s="120"/>
      <c r="Q113" s="120"/>
    </row>
    <row r="114" spans="1:17" s="31" customFormat="1" x14ac:dyDescent="0.25">
      <c r="A114" s="35"/>
      <c r="B114" s="51" t="s">
        <v>70</v>
      </c>
      <c r="C114" s="35">
        <v>4</v>
      </c>
      <c r="D114" s="55">
        <v>16.540599999999998</v>
      </c>
      <c r="E114" s="128">
        <v>644</v>
      </c>
      <c r="F114" s="147">
        <v>157142.20000000001</v>
      </c>
      <c r="G114" s="41">
        <v>100</v>
      </c>
      <c r="H114" s="50">
        <f t="shared" si="27"/>
        <v>157142.20000000001</v>
      </c>
      <c r="I114" s="50">
        <f t="shared" si="26"/>
        <v>0</v>
      </c>
      <c r="J114" s="50">
        <f t="shared" si="28"/>
        <v>244.00962732919257</v>
      </c>
      <c r="K114" s="50">
        <f t="shared" si="29"/>
        <v>1015.8128572077827</v>
      </c>
      <c r="L114" s="50">
        <f t="shared" si="30"/>
        <v>1384030.2644719279</v>
      </c>
      <c r="M114" s="50"/>
      <c r="N114" s="50">
        <f t="shared" si="23"/>
        <v>1384030.2644719279</v>
      </c>
      <c r="O114" s="33"/>
      <c r="P114" s="120"/>
      <c r="Q114" s="120"/>
    </row>
    <row r="115" spans="1:17" s="31" customFormat="1" x14ac:dyDescent="0.25">
      <c r="A115" s="35"/>
      <c r="B115" s="51" t="s">
        <v>856</v>
      </c>
      <c r="C115" s="35">
        <v>4</v>
      </c>
      <c r="D115" s="55">
        <v>24.329000000000001</v>
      </c>
      <c r="E115" s="128">
        <v>1632</v>
      </c>
      <c r="F115" s="147">
        <v>642573.19999999995</v>
      </c>
      <c r="G115" s="41">
        <v>100</v>
      </c>
      <c r="H115" s="50">
        <f t="shared" si="27"/>
        <v>642573.19999999995</v>
      </c>
      <c r="I115" s="50">
        <f t="shared" si="26"/>
        <v>0</v>
      </c>
      <c r="J115" s="50">
        <f t="shared" si="28"/>
        <v>393.73357843137251</v>
      </c>
      <c r="K115" s="50">
        <f t="shared" si="29"/>
        <v>866.08890610560275</v>
      </c>
      <c r="L115" s="50">
        <f t="shared" si="30"/>
        <v>1410395.9988511431</v>
      </c>
      <c r="M115" s="50"/>
      <c r="N115" s="50">
        <f t="shared" si="23"/>
        <v>1410395.9988511431</v>
      </c>
      <c r="O115" s="33"/>
      <c r="P115" s="120"/>
      <c r="Q115" s="120"/>
    </row>
    <row r="116" spans="1:17" s="31" customFormat="1" x14ac:dyDescent="0.25">
      <c r="A116" s="35"/>
      <c r="B116" s="51" t="s">
        <v>737</v>
      </c>
      <c r="C116" s="35">
        <v>4</v>
      </c>
      <c r="D116" s="55">
        <v>26.3277</v>
      </c>
      <c r="E116" s="128">
        <v>2204</v>
      </c>
      <c r="F116" s="147">
        <v>532327.6</v>
      </c>
      <c r="G116" s="41">
        <v>100</v>
      </c>
      <c r="H116" s="50">
        <f t="shared" si="27"/>
        <v>532327.6</v>
      </c>
      <c r="I116" s="50">
        <f t="shared" si="26"/>
        <v>0</v>
      </c>
      <c r="J116" s="50">
        <f t="shared" si="28"/>
        <v>241.52794918330306</v>
      </c>
      <c r="K116" s="50">
        <f t="shared" si="29"/>
        <v>1018.2945353536722</v>
      </c>
      <c r="L116" s="50">
        <f t="shared" si="30"/>
        <v>1695790.0090277249</v>
      </c>
      <c r="M116" s="50"/>
      <c r="N116" s="50">
        <f t="shared" si="23"/>
        <v>1695790.0090277249</v>
      </c>
      <c r="O116" s="33"/>
      <c r="P116" s="120"/>
      <c r="Q116" s="120"/>
    </row>
    <row r="117" spans="1:17" s="31" customFormat="1" x14ac:dyDescent="0.25">
      <c r="A117" s="35"/>
      <c r="B117" s="51" t="s">
        <v>738</v>
      </c>
      <c r="C117" s="35">
        <v>4</v>
      </c>
      <c r="D117" s="55">
        <v>20.367199999999997</v>
      </c>
      <c r="E117" s="128">
        <v>962</v>
      </c>
      <c r="F117" s="147">
        <v>221096.7</v>
      </c>
      <c r="G117" s="41">
        <v>100</v>
      </c>
      <c r="H117" s="50">
        <f t="shared" si="27"/>
        <v>221096.7</v>
      </c>
      <c r="I117" s="50">
        <f t="shared" si="26"/>
        <v>0</v>
      </c>
      <c r="J117" s="50">
        <f t="shared" si="28"/>
        <v>229.83024948024951</v>
      </c>
      <c r="K117" s="50">
        <f t="shared" si="29"/>
        <v>1029.9922350567258</v>
      </c>
      <c r="L117" s="50">
        <f t="shared" si="30"/>
        <v>1472237.4731545791</v>
      </c>
      <c r="M117" s="50"/>
      <c r="N117" s="50">
        <f t="shared" si="23"/>
        <v>1472237.4731545791</v>
      </c>
      <c r="O117" s="33"/>
      <c r="P117" s="120"/>
      <c r="Q117" s="120"/>
    </row>
    <row r="118" spans="1:17" s="31" customFormat="1" x14ac:dyDescent="0.25">
      <c r="A118" s="35"/>
      <c r="B118" s="51" t="s">
        <v>71</v>
      </c>
      <c r="C118" s="35">
        <v>4</v>
      </c>
      <c r="D118" s="55">
        <v>25.795300000000001</v>
      </c>
      <c r="E118" s="128">
        <v>2733</v>
      </c>
      <c r="F118" s="147">
        <v>756490.6</v>
      </c>
      <c r="G118" s="41">
        <v>100</v>
      </c>
      <c r="H118" s="50">
        <f t="shared" si="27"/>
        <v>756490.6</v>
      </c>
      <c r="I118" s="50">
        <f t="shared" si="26"/>
        <v>0</v>
      </c>
      <c r="J118" s="50">
        <f t="shared" si="28"/>
        <v>276.79860958653495</v>
      </c>
      <c r="K118" s="50">
        <f t="shared" si="29"/>
        <v>983.02387495044036</v>
      </c>
      <c r="L118" s="50">
        <f t="shared" si="30"/>
        <v>1740980.0397981945</v>
      </c>
      <c r="M118" s="50"/>
      <c r="N118" s="50">
        <f t="shared" si="23"/>
        <v>1740980.0397981945</v>
      </c>
      <c r="O118" s="33"/>
      <c r="P118" s="120"/>
      <c r="Q118" s="120"/>
    </row>
    <row r="119" spans="1:17" s="31" customFormat="1" x14ac:dyDescent="0.25">
      <c r="A119" s="35"/>
      <c r="B119" s="51" t="s">
        <v>72</v>
      </c>
      <c r="C119" s="35">
        <v>4</v>
      </c>
      <c r="D119" s="55">
        <v>27.845200000000002</v>
      </c>
      <c r="E119" s="128">
        <v>2525</v>
      </c>
      <c r="F119" s="147">
        <v>929492.5</v>
      </c>
      <c r="G119" s="41">
        <v>100</v>
      </c>
      <c r="H119" s="50">
        <f t="shared" si="27"/>
        <v>929492.5</v>
      </c>
      <c r="I119" s="50">
        <f t="shared" si="26"/>
        <v>0</v>
      </c>
      <c r="J119" s="50">
        <f t="shared" si="28"/>
        <v>368.11584158415843</v>
      </c>
      <c r="K119" s="50">
        <f t="shared" si="29"/>
        <v>891.70664295281676</v>
      </c>
      <c r="L119" s="50">
        <f t="shared" si="30"/>
        <v>1607692.2897961072</v>
      </c>
      <c r="M119" s="50"/>
      <c r="N119" s="50">
        <f t="shared" si="23"/>
        <v>1607692.2897961072</v>
      </c>
      <c r="O119" s="33"/>
      <c r="P119" s="120"/>
      <c r="Q119" s="120"/>
    </row>
    <row r="120" spans="1:17" s="31" customFormat="1" x14ac:dyDescent="0.25">
      <c r="A120" s="35"/>
      <c r="B120" s="51" t="s">
        <v>73</v>
      </c>
      <c r="C120" s="35">
        <v>4</v>
      </c>
      <c r="D120" s="55">
        <v>24.738299999999999</v>
      </c>
      <c r="E120" s="128">
        <v>1898</v>
      </c>
      <c r="F120" s="147">
        <v>664539.80000000005</v>
      </c>
      <c r="G120" s="41">
        <v>100</v>
      </c>
      <c r="H120" s="50">
        <f t="shared" si="27"/>
        <v>664539.80000000005</v>
      </c>
      <c r="I120" s="50">
        <f t="shared" si="26"/>
        <v>0</v>
      </c>
      <c r="J120" s="50">
        <f t="shared" si="28"/>
        <v>350.12634351949424</v>
      </c>
      <c r="K120" s="50">
        <f t="shared" si="29"/>
        <v>909.69614101748107</v>
      </c>
      <c r="L120" s="50">
        <f t="shared" si="30"/>
        <v>1508636.1626546658</v>
      </c>
      <c r="M120" s="50"/>
      <c r="N120" s="50">
        <f t="shared" si="23"/>
        <v>1508636.1626546658</v>
      </c>
      <c r="O120" s="33"/>
      <c r="P120" s="120"/>
      <c r="Q120" s="120"/>
    </row>
    <row r="121" spans="1:17" s="31" customFormat="1" x14ac:dyDescent="0.25">
      <c r="A121" s="35"/>
      <c r="B121" s="51"/>
      <c r="C121" s="35"/>
      <c r="D121" s="55">
        <v>0</v>
      </c>
      <c r="E121" s="130"/>
      <c r="F121" s="42"/>
      <c r="G121" s="41"/>
      <c r="H121" s="42"/>
      <c r="I121" s="32"/>
      <c r="J121" s="32"/>
      <c r="K121" s="50"/>
      <c r="L121" s="50"/>
      <c r="M121" s="50"/>
      <c r="N121" s="50"/>
      <c r="O121" s="33"/>
      <c r="P121" s="120"/>
      <c r="Q121" s="120"/>
    </row>
    <row r="122" spans="1:17" s="31" customFormat="1" x14ac:dyDescent="0.25">
      <c r="A122" s="30" t="s">
        <v>74</v>
      </c>
      <c r="B122" s="43" t="s">
        <v>2</v>
      </c>
      <c r="C122" s="44"/>
      <c r="D122" s="3">
        <v>1545.2835</v>
      </c>
      <c r="E122" s="131">
        <f>E123</f>
        <v>113332</v>
      </c>
      <c r="F122" s="37">
        <f t="shared" ref="F122" si="31">F124</f>
        <v>0</v>
      </c>
      <c r="G122" s="37"/>
      <c r="H122" s="37">
        <f>H124</f>
        <v>26330367.475000001</v>
      </c>
      <c r="I122" s="37">
        <f>I124</f>
        <v>-26330367.475000001</v>
      </c>
      <c r="J122" s="37"/>
      <c r="K122" s="50"/>
      <c r="L122" s="50"/>
      <c r="M122" s="46">
        <f>M124</f>
        <v>85658219.551277846</v>
      </c>
      <c r="N122" s="37">
        <f t="shared" si="23"/>
        <v>85658219.551277846</v>
      </c>
      <c r="O122" s="33"/>
      <c r="P122" s="120"/>
      <c r="Q122" s="120"/>
    </row>
    <row r="123" spans="1:17" s="31" customFormat="1" x14ac:dyDescent="0.25">
      <c r="A123" s="30" t="s">
        <v>74</v>
      </c>
      <c r="B123" s="43" t="s">
        <v>3</v>
      </c>
      <c r="C123" s="44"/>
      <c r="D123" s="3">
        <v>1545.2835</v>
      </c>
      <c r="E123" s="131">
        <f>SUM(E125:E161)</f>
        <v>113332</v>
      </c>
      <c r="F123" s="37">
        <f t="shared" ref="F123" si="32">SUM(F125:F161)</f>
        <v>161872352.19999996</v>
      </c>
      <c r="G123" s="37"/>
      <c r="H123" s="37">
        <f>SUM(H125:H161)</f>
        <v>109211617.25</v>
      </c>
      <c r="I123" s="37">
        <f>SUM(I125:I161)</f>
        <v>52660734.950000003</v>
      </c>
      <c r="J123" s="37"/>
      <c r="K123" s="50"/>
      <c r="L123" s="37">
        <f>SUM(L125:L161)</f>
        <v>53366687.000474893</v>
      </c>
      <c r="M123" s="50"/>
      <c r="N123" s="37">
        <f t="shared" si="23"/>
        <v>53366687.000474893</v>
      </c>
      <c r="O123" s="33"/>
      <c r="P123" s="120"/>
      <c r="Q123" s="120"/>
    </row>
    <row r="124" spans="1:17" s="31" customFormat="1" x14ac:dyDescent="0.25">
      <c r="A124" s="35"/>
      <c r="B124" s="51" t="s">
        <v>26</v>
      </c>
      <c r="C124" s="35">
        <v>2</v>
      </c>
      <c r="D124" s="55">
        <v>0</v>
      </c>
      <c r="E124" s="130"/>
      <c r="F124" s="50"/>
      <c r="G124" s="41">
        <v>25</v>
      </c>
      <c r="H124" s="50">
        <f>F136*G124/100</f>
        <v>26330367.475000001</v>
      </c>
      <c r="I124" s="50">
        <f t="shared" ref="I124:I161" si="33">F124-H124</f>
        <v>-26330367.475000001</v>
      </c>
      <c r="J124" s="50"/>
      <c r="K124" s="50"/>
      <c r="L124" s="50"/>
      <c r="M124" s="50">
        <f>($L$7*$L$8*E122/$L$10)+($L$7*$L$9*D122/$L$11)</f>
        <v>85658219.551277846</v>
      </c>
      <c r="N124" s="50">
        <f t="shared" si="23"/>
        <v>85658219.551277846</v>
      </c>
      <c r="O124" s="33"/>
      <c r="P124" s="120"/>
      <c r="Q124" s="120"/>
    </row>
    <row r="125" spans="1:17" s="31" customFormat="1" x14ac:dyDescent="0.25">
      <c r="A125" s="35"/>
      <c r="B125" s="51" t="s">
        <v>75</v>
      </c>
      <c r="C125" s="35">
        <v>4</v>
      </c>
      <c r="D125" s="55">
        <v>62.27</v>
      </c>
      <c r="E125" s="128">
        <v>1323</v>
      </c>
      <c r="F125" s="148">
        <v>1253826.1000000001</v>
      </c>
      <c r="G125" s="41">
        <v>100</v>
      </c>
      <c r="H125" s="50">
        <f t="shared" ref="H125:H161" si="34">F125*G125/100</f>
        <v>1253826.1000000001</v>
      </c>
      <c r="I125" s="50">
        <f t="shared" si="33"/>
        <v>0</v>
      </c>
      <c r="J125" s="50">
        <f t="shared" si="28"/>
        <v>947.71436130007567</v>
      </c>
      <c r="K125" s="50">
        <f t="shared" ref="K125:K161" si="35">$J$11*$J$19-J125</f>
        <v>312.10812323689959</v>
      </c>
      <c r="L125" s="50">
        <f t="shared" ref="L125:L161" si="36">IF(K125&gt;0,$J$7*$J$8*(K125/$K$19),0)+$J$7*$J$9*(E125/$E$19)+$J$7*$J$10*(D125/$D$19)</f>
        <v>881329.76751987077</v>
      </c>
      <c r="M125" s="50"/>
      <c r="N125" s="50">
        <f t="shared" si="23"/>
        <v>881329.76751987077</v>
      </c>
      <c r="O125" s="33"/>
      <c r="P125" s="120"/>
      <c r="Q125" s="120"/>
    </row>
    <row r="126" spans="1:17" s="31" customFormat="1" x14ac:dyDescent="0.25">
      <c r="A126" s="35"/>
      <c r="B126" s="51" t="s">
        <v>76</v>
      </c>
      <c r="C126" s="35">
        <v>4</v>
      </c>
      <c r="D126" s="55">
        <v>60.540000000000006</v>
      </c>
      <c r="E126" s="128">
        <v>2433</v>
      </c>
      <c r="F126" s="148">
        <v>1268423.3</v>
      </c>
      <c r="G126" s="41">
        <v>100</v>
      </c>
      <c r="H126" s="50">
        <f t="shared" si="34"/>
        <v>1268423.3</v>
      </c>
      <c r="I126" s="50">
        <f t="shared" si="33"/>
        <v>0</v>
      </c>
      <c r="J126" s="50">
        <f t="shared" si="28"/>
        <v>521.34126592683936</v>
      </c>
      <c r="K126" s="50">
        <f t="shared" si="35"/>
        <v>738.4812186101359</v>
      </c>
      <c r="L126" s="50">
        <f t="shared" si="36"/>
        <v>1563597.233938975</v>
      </c>
      <c r="M126" s="50"/>
      <c r="N126" s="50">
        <f t="shared" si="23"/>
        <v>1563597.233938975</v>
      </c>
      <c r="O126" s="33"/>
      <c r="P126" s="120"/>
      <c r="Q126" s="120"/>
    </row>
    <row r="127" spans="1:17" s="31" customFormat="1" x14ac:dyDescent="0.25">
      <c r="A127" s="35"/>
      <c r="B127" s="51" t="s">
        <v>77</v>
      </c>
      <c r="C127" s="35">
        <v>4</v>
      </c>
      <c r="D127" s="55">
        <v>34.874600000000001</v>
      </c>
      <c r="E127" s="128">
        <v>2303</v>
      </c>
      <c r="F127" s="148">
        <v>906572.5</v>
      </c>
      <c r="G127" s="41">
        <v>100</v>
      </c>
      <c r="H127" s="50">
        <f t="shared" si="34"/>
        <v>906572.5</v>
      </c>
      <c r="I127" s="50">
        <f t="shared" si="33"/>
        <v>0</v>
      </c>
      <c r="J127" s="50">
        <f t="shared" si="28"/>
        <v>393.6485019539731</v>
      </c>
      <c r="K127" s="50">
        <f t="shared" si="35"/>
        <v>866.17398258300216</v>
      </c>
      <c r="L127" s="50">
        <f t="shared" si="36"/>
        <v>1572826.6727718927</v>
      </c>
      <c r="M127" s="50"/>
      <c r="N127" s="50">
        <f t="shared" si="23"/>
        <v>1572826.6727718927</v>
      </c>
      <c r="O127" s="33"/>
      <c r="P127" s="120"/>
      <c r="Q127" s="120"/>
    </row>
    <row r="128" spans="1:17" s="31" customFormat="1" x14ac:dyDescent="0.25">
      <c r="A128" s="35"/>
      <c r="B128" s="51" t="s">
        <v>78</v>
      </c>
      <c r="C128" s="35">
        <v>4</v>
      </c>
      <c r="D128" s="55">
        <v>31.383899999999997</v>
      </c>
      <c r="E128" s="128">
        <v>1502</v>
      </c>
      <c r="F128" s="148">
        <v>590729.30000000005</v>
      </c>
      <c r="G128" s="41">
        <v>100</v>
      </c>
      <c r="H128" s="50">
        <f t="shared" si="34"/>
        <v>590729.30000000005</v>
      </c>
      <c r="I128" s="50">
        <f t="shared" si="33"/>
        <v>0</v>
      </c>
      <c r="J128" s="50">
        <f t="shared" si="28"/>
        <v>393.2951398135819</v>
      </c>
      <c r="K128" s="50">
        <f t="shared" si="35"/>
        <v>866.5273447233933</v>
      </c>
      <c r="L128" s="50">
        <f t="shared" si="36"/>
        <v>1421813.5152774577</v>
      </c>
      <c r="M128" s="50"/>
      <c r="N128" s="50">
        <f t="shared" si="23"/>
        <v>1421813.5152774577</v>
      </c>
      <c r="O128" s="33"/>
      <c r="P128" s="120"/>
      <c r="Q128" s="120"/>
    </row>
    <row r="129" spans="1:17" s="31" customFormat="1" x14ac:dyDescent="0.25">
      <c r="A129" s="35"/>
      <c r="B129" s="51" t="s">
        <v>739</v>
      </c>
      <c r="C129" s="35">
        <v>4</v>
      </c>
      <c r="D129" s="55">
        <v>25.623899999999999</v>
      </c>
      <c r="E129" s="128">
        <v>1265</v>
      </c>
      <c r="F129" s="148">
        <v>490069.1</v>
      </c>
      <c r="G129" s="41">
        <v>100</v>
      </c>
      <c r="H129" s="50">
        <f t="shared" si="34"/>
        <v>490069.1</v>
      </c>
      <c r="I129" s="50">
        <f t="shared" si="33"/>
        <v>0</v>
      </c>
      <c r="J129" s="50">
        <f t="shared" si="28"/>
        <v>387.40640316205531</v>
      </c>
      <c r="K129" s="50">
        <f t="shared" si="35"/>
        <v>872.41608137491994</v>
      </c>
      <c r="L129" s="50">
        <f t="shared" si="36"/>
        <v>1361950.8199253574</v>
      </c>
      <c r="M129" s="50"/>
      <c r="N129" s="50">
        <f t="shared" si="23"/>
        <v>1361950.8199253574</v>
      </c>
      <c r="O129" s="33"/>
      <c r="P129" s="120"/>
      <c r="Q129" s="120"/>
    </row>
    <row r="130" spans="1:17" s="31" customFormat="1" x14ac:dyDescent="0.25">
      <c r="A130" s="35"/>
      <c r="B130" s="51" t="s">
        <v>740</v>
      </c>
      <c r="C130" s="35">
        <v>4</v>
      </c>
      <c r="D130" s="55">
        <v>39.855800000000002</v>
      </c>
      <c r="E130" s="128">
        <v>2037</v>
      </c>
      <c r="F130" s="148">
        <v>633077.9</v>
      </c>
      <c r="G130" s="41">
        <v>100</v>
      </c>
      <c r="H130" s="50">
        <f t="shared" si="34"/>
        <v>633077.9</v>
      </c>
      <c r="I130" s="50">
        <f t="shared" si="33"/>
        <v>0</v>
      </c>
      <c r="J130" s="50">
        <f t="shared" si="28"/>
        <v>310.78934707903784</v>
      </c>
      <c r="K130" s="50">
        <f t="shared" si="35"/>
        <v>949.03313745793741</v>
      </c>
      <c r="L130" s="50">
        <f t="shared" si="36"/>
        <v>1648870.6289291624</v>
      </c>
      <c r="M130" s="50"/>
      <c r="N130" s="50">
        <f t="shared" si="23"/>
        <v>1648870.6289291624</v>
      </c>
      <c r="O130" s="33"/>
      <c r="P130" s="120"/>
      <c r="Q130" s="120"/>
    </row>
    <row r="131" spans="1:17" s="31" customFormat="1" x14ac:dyDescent="0.25">
      <c r="A131" s="35"/>
      <c r="B131" s="51" t="s">
        <v>741</v>
      </c>
      <c r="C131" s="35">
        <v>4</v>
      </c>
      <c r="D131" s="55">
        <v>24.169999999999998</v>
      </c>
      <c r="E131" s="128">
        <v>1462</v>
      </c>
      <c r="F131" s="148">
        <v>953095.4</v>
      </c>
      <c r="G131" s="41">
        <v>100</v>
      </c>
      <c r="H131" s="50">
        <f t="shared" si="34"/>
        <v>953095.4</v>
      </c>
      <c r="I131" s="50">
        <f t="shared" si="33"/>
        <v>0</v>
      </c>
      <c r="J131" s="50">
        <f t="shared" si="28"/>
        <v>651.91203830369363</v>
      </c>
      <c r="K131" s="50">
        <f t="shared" si="35"/>
        <v>607.91044623328162</v>
      </c>
      <c r="L131" s="50">
        <f t="shared" si="36"/>
        <v>1076393.5925684373</v>
      </c>
      <c r="M131" s="50"/>
      <c r="N131" s="50">
        <f t="shared" si="23"/>
        <v>1076393.5925684373</v>
      </c>
      <c r="O131" s="33"/>
      <c r="P131" s="120"/>
      <c r="Q131" s="120"/>
    </row>
    <row r="132" spans="1:17" s="31" customFormat="1" x14ac:dyDescent="0.25">
      <c r="A132" s="35"/>
      <c r="B132" s="51" t="s">
        <v>79</v>
      </c>
      <c r="C132" s="35">
        <v>4</v>
      </c>
      <c r="D132" s="55">
        <v>31.63</v>
      </c>
      <c r="E132" s="128">
        <v>2362</v>
      </c>
      <c r="F132" s="148">
        <v>620774</v>
      </c>
      <c r="G132" s="41">
        <v>100</v>
      </c>
      <c r="H132" s="50">
        <f t="shared" si="34"/>
        <v>620774</v>
      </c>
      <c r="I132" s="50">
        <f t="shared" si="33"/>
        <v>0</v>
      </c>
      <c r="J132" s="50">
        <f t="shared" si="28"/>
        <v>262.81710414902625</v>
      </c>
      <c r="K132" s="50">
        <f t="shared" si="35"/>
        <v>997.005380387949</v>
      </c>
      <c r="L132" s="50">
        <f t="shared" si="36"/>
        <v>1722021.8691134355</v>
      </c>
      <c r="M132" s="50"/>
      <c r="N132" s="50">
        <f t="shared" si="23"/>
        <v>1722021.8691134355</v>
      </c>
      <c r="O132" s="33"/>
      <c r="P132" s="120"/>
      <c r="Q132" s="120"/>
    </row>
    <row r="133" spans="1:17" s="31" customFormat="1" x14ac:dyDescent="0.25">
      <c r="A133" s="35"/>
      <c r="B133" s="51" t="s">
        <v>80</v>
      </c>
      <c r="C133" s="35">
        <v>4</v>
      </c>
      <c r="D133" s="55">
        <v>11.828699999999998</v>
      </c>
      <c r="E133" s="128">
        <v>688</v>
      </c>
      <c r="F133" s="148">
        <v>690436</v>
      </c>
      <c r="G133" s="41">
        <v>100</v>
      </c>
      <c r="H133" s="50">
        <f t="shared" si="34"/>
        <v>690436</v>
      </c>
      <c r="I133" s="50">
        <f t="shared" si="33"/>
        <v>0</v>
      </c>
      <c r="J133" s="50">
        <f t="shared" si="28"/>
        <v>1003.5406976744187</v>
      </c>
      <c r="K133" s="50">
        <f t="shared" si="35"/>
        <v>256.2817868625566</v>
      </c>
      <c r="L133" s="50">
        <f t="shared" si="36"/>
        <v>473506.65962716669</v>
      </c>
      <c r="M133" s="50"/>
      <c r="N133" s="50">
        <f t="shared" si="23"/>
        <v>473506.65962716669</v>
      </c>
      <c r="O133" s="33"/>
      <c r="P133" s="120"/>
      <c r="Q133" s="120"/>
    </row>
    <row r="134" spans="1:17" s="31" customFormat="1" x14ac:dyDescent="0.25">
      <c r="A134" s="35"/>
      <c r="B134" s="51" t="s">
        <v>81</v>
      </c>
      <c r="C134" s="35">
        <v>4</v>
      </c>
      <c r="D134" s="55">
        <v>33.254300000000001</v>
      </c>
      <c r="E134" s="128">
        <v>1886</v>
      </c>
      <c r="F134" s="148">
        <v>960297.4</v>
      </c>
      <c r="G134" s="41">
        <v>100</v>
      </c>
      <c r="H134" s="50">
        <f t="shared" si="34"/>
        <v>960297.4</v>
      </c>
      <c r="I134" s="50">
        <f t="shared" si="33"/>
        <v>0</v>
      </c>
      <c r="J134" s="50">
        <f t="shared" si="28"/>
        <v>509.17147401908801</v>
      </c>
      <c r="K134" s="50">
        <f t="shared" si="35"/>
        <v>750.65101051788724</v>
      </c>
      <c r="L134" s="50">
        <f t="shared" si="36"/>
        <v>1358627.1198427707</v>
      </c>
      <c r="M134" s="50"/>
      <c r="N134" s="50">
        <f t="shared" si="23"/>
        <v>1358627.1198427707</v>
      </c>
      <c r="O134" s="33"/>
      <c r="P134" s="120"/>
      <c r="Q134" s="120"/>
    </row>
    <row r="135" spans="1:17" s="31" customFormat="1" x14ac:dyDescent="0.25">
      <c r="A135" s="35"/>
      <c r="B135" s="51" t="s">
        <v>82</v>
      </c>
      <c r="C135" s="35">
        <v>4</v>
      </c>
      <c r="D135" s="55">
        <v>34.46</v>
      </c>
      <c r="E135" s="128">
        <v>1958</v>
      </c>
      <c r="F135" s="148">
        <v>3345464.5</v>
      </c>
      <c r="G135" s="41">
        <v>100</v>
      </c>
      <c r="H135" s="50">
        <f t="shared" si="34"/>
        <v>3345464.5</v>
      </c>
      <c r="I135" s="50">
        <f t="shared" si="33"/>
        <v>0</v>
      </c>
      <c r="J135" s="50">
        <f t="shared" si="28"/>
        <v>1708.6131256384065</v>
      </c>
      <c r="K135" s="50">
        <f t="shared" si="35"/>
        <v>-448.79064110143122</v>
      </c>
      <c r="L135" s="50">
        <f t="shared" si="36"/>
        <v>490850.52091973857</v>
      </c>
      <c r="M135" s="50"/>
      <c r="N135" s="50">
        <f t="shared" si="23"/>
        <v>490850.52091973857</v>
      </c>
      <c r="O135" s="33"/>
      <c r="P135" s="120"/>
      <c r="Q135" s="120"/>
    </row>
    <row r="136" spans="1:17" s="31" customFormat="1" x14ac:dyDescent="0.25">
      <c r="A136" s="35"/>
      <c r="B136" s="51" t="s">
        <v>878</v>
      </c>
      <c r="C136" s="35">
        <v>3</v>
      </c>
      <c r="D136" s="55">
        <v>34.15</v>
      </c>
      <c r="E136" s="128">
        <v>36627</v>
      </c>
      <c r="F136" s="148">
        <v>105321469.90000001</v>
      </c>
      <c r="G136" s="41">
        <v>50</v>
      </c>
      <c r="H136" s="50">
        <f t="shared" si="34"/>
        <v>52660734.950000003</v>
      </c>
      <c r="I136" s="50">
        <f t="shared" si="33"/>
        <v>52660734.950000003</v>
      </c>
      <c r="J136" s="50">
        <f t="shared" si="28"/>
        <v>2875.5145084227483</v>
      </c>
      <c r="K136" s="50">
        <f t="shared" si="35"/>
        <v>-1615.6920238857731</v>
      </c>
      <c r="L136" s="50">
        <f t="shared" si="36"/>
        <v>6340339.2545617372</v>
      </c>
      <c r="M136" s="50"/>
      <c r="N136" s="50">
        <f t="shared" si="23"/>
        <v>6340339.2545617372</v>
      </c>
      <c r="O136" s="33"/>
      <c r="P136" s="120"/>
      <c r="Q136" s="120"/>
    </row>
    <row r="137" spans="1:17" s="31" customFormat="1" x14ac:dyDescent="0.25">
      <c r="A137" s="35"/>
      <c r="B137" s="51" t="s">
        <v>742</v>
      </c>
      <c r="C137" s="35">
        <v>4</v>
      </c>
      <c r="D137" s="55">
        <v>34.1</v>
      </c>
      <c r="E137" s="128">
        <v>1126</v>
      </c>
      <c r="F137" s="148">
        <v>2765737.9</v>
      </c>
      <c r="G137" s="41">
        <v>100</v>
      </c>
      <c r="H137" s="50">
        <f t="shared" si="34"/>
        <v>2765737.9</v>
      </c>
      <c r="I137" s="50">
        <f t="shared" si="33"/>
        <v>0</v>
      </c>
      <c r="J137" s="50">
        <f t="shared" si="28"/>
        <v>2456.2503552397866</v>
      </c>
      <c r="K137" s="50">
        <f t="shared" si="35"/>
        <v>-1196.4278707028113</v>
      </c>
      <c r="L137" s="50">
        <f t="shared" si="36"/>
        <v>348761.84804693522</v>
      </c>
      <c r="M137" s="50"/>
      <c r="N137" s="50">
        <f t="shared" si="23"/>
        <v>348761.84804693522</v>
      </c>
      <c r="O137" s="33"/>
      <c r="P137" s="120"/>
      <c r="Q137" s="120"/>
    </row>
    <row r="138" spans="1:17" s="31" customFormat="1" x14ac:dyDescent="0.25">
      <c r="A138" s="35"/>
      <c r="B138" s="51" t="s">
        <v>83</v>
      </c>
      <c r="C138" s="35">
        <v>4</v>
      </c>
      <c r="D138" s="55">
        <v>69.12</v>
      </c>
      <c r="E138" s="128">
        <v>5566</v>
      </c>
      <c r="F138" s="148">
        <v>2192556.2000000002</v>
      </c>
      <c r="G138" s="41">
        <v>100</v>
      </c>
      <c r="H138" s="50">
        <f t="shared" si="34"/>
        <v>2192556.2000000002</v>
      </c>
      <c r="I138" s="50">
        <f t="shared" si="33"/>
        <v>0</v>
      </c>
      <c r="J138" s="50">
        <f t="shared" si="28"/>
        <v>393.91954725116784</v>
      </c>
      <c r="K138" s="50">
        <f t="shared" si="35"/>
        <v>865.90293728580741</v>
      </c>
      <c r="L138" s="50">
        <f t="shared" si="36"/>
        <v>2282597.503667552</v>
      </c>
      <c r="M138" s="50"/>
      <c r="N138" s="50">
        <f t="shared" si="23"/>
        <v>2282597.503667552</v>
      </c>
      <c r="O138" s="33"/>
      <c r="P138" s="120"/>
      <c r="Q138" s="120"/>
    </row>
    <row r="139" spans="1:17" s="31" customFormat="1" x14ac:dyDescent="0.25">
      <c r="A139" s="35"/>
      <c r="B139" s="51" t="s">
        <v>743</v>
      </c>
      <c r="C139" s="35">
        <v>4</v>
      </c>
      <c r="D139" s="55">
        <v>26.168200000000002</v>
      </c>
      <c r="E139" s="128">
        <v>1505</v>
      </c>
      <c r="F139" s="148">
        <v>1752939.6</v>
      </c>
      <c r="G139" s="41">
        <v>100</v>
      </c>
      <c r="H139" s="50">
        <f t="shared" si="34"/>
        <v>1752939.6</v>
      </c>
      <c r="I139" s="50">
        <f t="shared" si="33"/>
        <v>0</v>
      </c>
      <c r="J139" s="50">
        <f t="shared" si="28"/>
        <v>1164.7439202657808</v>
      </c>
      <c r="K139" s="50">
        <f t="shared" si="35"/>
        <v>95.078564271194409</v>
      </c>
      <c r="L139" s="50">
        <f t="shared" si="36"/>
        <v>487966.11179005762</v>
      </c>
      <c r="M139" s="50"/>
      <c r="N139" s="50">
        <f t="shared" si="23"/>
        <v>487966.11179005762</v>
      </c>
      <c r="O139" s="33"/>
      <c r="P139" s="120"/>
      <c r="Q139" s="120"/>
    </row>
    <row r="140" spans="1:17" s="31" customFormat="1" x14ac:dyDescent="0.25">
      <c r="A140" s="35"/>
      <c r="B140" s="51" t="s">
        <v>84</v>
      </c>
      <c r="C140" s="35">
        <v>4</v>
      </c>
      <c r="D140" s="55">
        <v>85.18</v>
      </c>
      <c r="E140" s="128">
        <v>4526</v>
      </c>
      <c r="F140" s="148">
        <v>2145968.9</v>
      </c>
      <c r="G140" s="41">
        <v>100</v>
      </c>
      <c r="H140" s="50">
        <f t="shared" si="34"/>
        <v>2145968.9</v>
      </c>
      <c r="I140" s="50">
        <f t="shared" si="33"/>
        <v>0</v>
      </c>
      <c r="J140" s="50">
        <f t="shared" si="28"/>
        <v>474.1424878479894</v>
      </c>
      <c r="K140" s="50">
        <f t="shared" si="35"/>
        <v>785.67999668898585</v>
      </c>
      <c r="L140" s="50">
        <f t="shared" si="36"/>
        <v>2087200.2615544763</v>
      </c>
      <c r="M140" s="50"/>
      <c r="N140" s="50">
        <f t="shared" si="23"/>
        <v>2087200.2615544763</v>
      </c>
      <c r="O140" s="33"/>
      <c r="P140" s="120"/>
      <c r="Q140" s="120"/>
    </row>
    <row r="141" spans="1:17" s="31" customFormat="1" x14ac:dyDescent="0.25">
      <c r="A141" s="35"/>
      <c r="B141" s="51" t="s">
        <v>85</v>
      </c>
      <c r="C141" s="35">
        <v>4</v>
      </c>
      <c r="D141" s="55">
        <v>34.762</v>
      </c>
      <c r="E141" s="128">
        <v>1806</v>
      </c>
      <c r="F141" s="148">
        <v>593834.19999999995</v>
      </c>
      <c r="G141" s="41">
        <v>100</v>
      </c>
      <c r="H141" s="50">
        <f t="shared" si="34"/>
        <v>593834.19999999995</v>
      </c>
      <c r="I141" s="50">
        <f t="shared" si="33"/>
        <v>0</v>
      </c>
      <c r="J141" s="50">
        <f t="shared" si="28"/>
        <v>328.81184939091912</v>
      </c>
      <c r="K141" s="50">
        <f t="shared" si="35"/>
        <v>931.01063514605607</v>
      </c>
      <c r="L141" s="50">
        <f t="shared" si="36"/>
        <v>1564913.6198500933</v>
      </c>
      <c r="M141" s="50"/>
      <c r="N141" s="50">
        <f t="shared" si="23"/>
        <v>1564913.6198500933</v>
      </c>
      <c r="O141" s="33"/>
      <c r="P141" s="120"/>
      <c r="Q141" s="120"/>
    </row>
    <row r="142" spans="1:17" s="31" customFormat="1" x14ac:dyDescent="0.25">
      <c r="A142" s="35"/>
      <c r="B142" s="51" t="s">
        <v>86</v>
      </c>
      <c r="C142" s="35">
        <v>4</v>
      </c>
      <c r="D142" s="55">
        <v>46.627399999999994</v>
      </c>
      <c r="E142" s="128">
        <v>1583</v>
      </c>
      <c r="F142" s="148">
        <v>888200.4</v>
      </c>
      <c r="G142" s="41">
        <v>100</v>
      </c>
      <c r="H142" s="50">
        <f t="shared" si="34"/>
        <v>888200.4</v>
      </c>
      <c r="I142" s="50">
        <f t="shared" si="33"/>
        <v>0</v>
      </c>
      <c r="J142" s="50">
        <f t="shared" si="28"/>
        <v>561.08679722046747</v>
      </c>
      <c r="K142" s="50">
        <f t="shared" si="35"/>
        <v>698.73568731650778</v>
      </c>
      <c r="L142" s="50">
        <f t="shared" si="36"/>
        <v>1308497.2186158502</v>
      </c>
      <c r="M142" s="50"/>
      <c r="N142" s="50">
        <f t="shared" si="23"/>
        <v>1308497.2186158502</v>
      </c>
      <c r="O142" s="33"/>
      <c r="P142" s="120"/>
      <c r="Q142" s="120"/>
    </row>
    <row r="143" spans="1:17" s="31" customFormat="1" x14ac:dyDescent="0.25">
      <c r="A143" s="35"/>
      <c r="B143" s="51" t="s">
        <v>87</v>
      </c>
      <c r="C143" s="35">
        <v>4</v>
      </c>
      <c r="D143" s="55">
        <v>61.2</v>
      </c>
      <c r="E143" s="128">
        <v>2124</v>
      </c>
      <c r="F143" s="148">
        <v>1748005.1</v>
      </c>
      <c r="G143" s="41">
        <v>100</v>
      </c>
      <c r="H143" s="50">
        <f t="shared" si="34"/>
        <v>1748005.1</v>
      </c>
      <c r="I143" s="50">
        <f t="shared" si="33"/>
        <v>0</v>
      </c>
      <c r="J143" s="50">
        <f t="shared" si="28"/>
        <v>822.97791902071572</v>
      </c>
      <c r="K143" s="50">
        <f t="shared" si="35"/>
        <v>436.84456551625954</v>
      </c>
      <c r="L143" s="50">
        <f t="shared" si="36"/>
        <v>1158681.3144853073</v>
      </c>
      <c r="M143" s="50"/>
      <c r="N143" s="50">
        <f t="shared" si="23"/>
        <v>1158681.3144853073</v>
      </c>
      <c r="O143" s="33"/>
      <c r="P143" s="120"/>
      <c r="Q143" s="120"/>
    </row>
    <row r="144" spans="1:17" s="31" customFormat="1" x14ac:dyDescent="0.25">
      <c r="A144" s="35"/>
      <c r="B144" s="51" t="s">
        <v>88</v>
      </c>
      <c r="C144" s="35">
        <v>4</v>
      </c>
      <c r="D144" s="55">
        <v>47.41</v>
      </c>
      <c r="E144" s="128">
        <v>2777</v>
      </c>
      <c r="F144" s="148">
        <v>11849332.4</v>
      </c>
      <c r="G144" s="41">
        <v>100</v>
      </c>
      <c r="H144" s="50">
        <f t="shared" si="34"/>
        <v>11849332.4</v>
      </c>
      <c r="I144" s="50">
        <f t="shared" si="33"/>
        <v>0</v>
      </c>
      <c r="J144" s="50">
        <f t="shared" si="28"/>
        <v>4266.9544112351459</v>
      </c>
      <c r="K144" s="50">
        <f t="shared" si="35"/>
        <v>-3007.1319266981709</v>
      </c>
      <c r="L144" s="50">
        <f t="shared" si="36"/>
        <v>689350.35350884532</v>
      </c>
      <c r="M144" s="50"/>
      <c r="N144" s="50">
        <f t="shared" si="23"/>
        <v>689350.35350884532</v>
      </c>
      <c r="O144" s="33"/>
      <c r="P144" s="120"/>
      <c r="Q144" s="120"/>
    </row>
    <row r="145" spans="1:17" s="31" customFormat="1" x14ac:dyDescent="0.25">
      <c r="A145" s="35"/>
      <c r="B145" s="51" t="s">
        <v>89</v>
      </c>
      <c r="C145" s="35">
        <v>4</v>
      </c>
      <c r="D145" s="55">
        <v>17.339500000000001</v>
      </c>
      <c r="E145" s="128">
        <v>839</v>
      </c>
      <c r="F145" s="148">
        <v>272992.09999999998</v>
      </c>
      <c r="G145" s="41">
        <v>100</v>
      </c>
      <c r="H145" s="50">
        <f t="shared" si="34"/>
        <v>272992.09999999998</v>
      </c>
      <c r="I145" s="50">
        <f t="shared" si="33"/>
        <v>0</v>
      </c>
      <c r="J145" s="50">
        <f t="shared" si="28"/>
        <v>325.37794994040524</v>
      </c>
      <c r="K145" s="50">
        <f t="shared" si="35"/>
        <v>934.44453459657007</v>
      </c>
      <c r="L145" s="50">
        <f t="shared" si="36"/>
        <v>1324668.4366022977</v>
      </c>
      <c r="M145" s="50"/>
      <c r="N145" s="50">
        <f t="shared" si="23"/>
        <v>1324668.4366022977</v>
      </c>
      <c r="O145" s="33"/>
      <c r="P145" s="120"/>
      <c r="Q145" s="120"/>
    </row>
    <row r="146" spans="1:17" s="31" customFormat="1" x14ac:dyDescent="0.25">
      <c r="A146" s="35"/>
      <c r="B146" s="51" t="s">
        <v>90</v>
      </c>
      <c r="C146" s="35">
        <v>4</v>
      </c>
      <c r="D146" s="55">
        <v>17.34</v>
      </c>
      <c r="E146" s="128">
        <v>713</v>
      </c>
      <c r="F146" s="148">
        <v>133784.1</v>
      </c>
      <c r="G146" s="41">
        <v>100</v>
      </c>
      <c r="H146" s="50">
        <f t="shared" si="34"/>
        <v>133784.1</v>
      </c>
      <c r="I146" s="50">
        <f t="shared" si="33"/>
        <v>0</v>
      </c>
      <c r="J146" s="50">
        <f t="shared" si="28"/>
        <v>187.63548387096776</v>
      </c>
      <c r="K146" s="50">
        <f t="shared" si="35"/>
        <v>1072.1870006660074</v>
      </c>
      <c r="L146" s="50">
        <f t="shared" si="36"/>
        <v>1465900.5683193079</v>
      </c>
      <c r="M146" s="50"/>
      <c r="N146" s="50">
        <f t="shared" si="23"/>
        <v>1465900.5683193079</v>
      </c>
      <c r="O146" s="33"/>
      <c r="P146" s="120"/>
      <c r="Q146" s="120"/>
    </row>
    <row r="147" spans="1:17" s="31" customFormat="1" x14ac:dyDescent="0.25">
      <c r="A147" s="35"/>
      <c r="B147" s="51" t="s">
        <v>91</v>
      </c>
      <c r="C147" s="35">
        <v>4</v>
      </c>
      <c r="D147" s="55">
        <v>26.2576</v>
      </c>
      <c r="E147" s="128">
        <v>1474</v>
      </c>
      <c r="F147" s="148">
        <v>1050496</v>
      </c>
      <c r="G147" s="41">
        <v>100</v>
      </c>
      <c r="H147" s="50">
        <f t="shared" si="34"/>
        <v>1050496</v>
      </c>
      <c r="I147" s="50">
        <f t="shared" si="33"/>
        <v>0</v>
      </c>
      <c r="J147" s="50">
        <f t="shared" si="28"/>
        <v>712.68385345997285</v>
      </c>
      <c r="K147" s="50">
        <f t="shared" si="35"/>
        <v>547.1386310770024</v>
      </c>
      <c r="L147" s="50">
        <f t="shared" si="36"/>
        <v>1016444.0572991162</v>
      </c>
      <c r="M147" s="50"/>
      <c r="N147" s="50">
        <f t="shared" ref="N147:N210" si="37">L147+M147</f>
        <v>1016444.0572991162</v>
      </c>
      <c r="O147" s="33"/>
      <c r="P147" s="120"/>
      <c r="Q147" s="120"/>
    </row>
    <row r="148" spans="1:17" s="31" customFormat="1" x14ac:dyDescent="0.25">
      <c r="A148" s="35"/>
      <c r="B148" s="51" t="s">
        <v>92</v>
      </c>
      <c r="C148" s="35">
        <v>4</v>
      </c>
      <c r="D148" s="55">
        <v>61.502499999999998</v>
      </c>
      <c r="E148" s="128">
        <v>2237</v>
      </c>
      <c r="F148" s="148">
        <v>2062753.2</v>
      </c>
      <c r="G148" s="41">
        <v>100</v>
      </c>
      <c r="H148" s="50">
        <f t="shared" si="34"/>
        <v>2062753.2</v>
      </c>
      <c r="I148" s="50">
        <f t="shared" si="33"/>
        <v>0</v>
      </c>
      <c r="J148" s="50">
        <f t="shared" si="28"/>
        <v>922.10692892266422</v>
      </c>
      <c r="K148" s="50">
        <f t="shared" si="35"/>
        <v>337.71555561431103</v>
      </c>
      <c r="L148" s="50">
        <f t="shared" si="36"/>
        <v>1062217.8101391818</v>
      </c>
      <c r="M148" s="50"/>
      <c r="N148" s="50">
        <f t="shared" si="37"/>
        <v>1062217.8101391818</v>
      </c>
      <c r="O148" s="33"/>
      <c r="P148" s="120"/>
      <c r="Q148" s="120"/>
    </row>
    <row r="149" spans="1:17" s="31" customFormat="1" x14ac:dyDescent="0.25">
      <c r="A149" s="35"/>
      <c r="B149" s="51" t="s">
        <v>744</v>
      </c>
      <c r="C149" s="35">
        <v>4</v>
      </c>
      <c r="D149" s="55">
        <v>22.879899999999999</v>
      </c>
      <c r="E149" s="128">
        <v>605</v>
      </c>
      <c r="F149" s="148">
        <v>329255.09999999998</v>
      </c>
      <c r="G149" s="41">
        <v>100</v>
      </c>
      <c r="H149" s="50">
        <f t="shared" si="34"/>
        <v>329255.09999999998</v>
      </c>
      <c r="I149" s="50">
        <f t="shared" si="33"/>
        <v>0</v>
      </c>
      <c r="J149" s="50">
        <f t="shared" si="28"/>
        <v>544.2233057851239</v>
      </c>
      <c r="K149" s="50">
        <f t="shared" si="35"/>
        <v>715.59917875185135</v>
      </c>
      <c r="L149" s="50">
        <f t="shared" si="36"/>
        <v>1052796.2503498388</v>
      </c>
      <c r="M149" s="50"/>
      <c r="N149" s="50">
        <f t="shared" si="37"/>
        <v>1052796.2503498388</v>
      </c>
      <c r="O149" s="33"/>
      <c r="P149" s="120"/>
      <c r="Q149" s="120"/>
    </row>
    <row r="150" spans="1:17" s="31" customFormat="1" x14ac:dyDescent="0.25">
      <c r="A150" s="35"/>
      <c r="B150" s="51" t="s">
        <v>93</v>
      </c>
      <c r="C150" s="35">
        <v>4</v>
      </c>
      <c r="D150" s="55">
        <v>31.273200000000003</v>
      </c>
      <c r="E150" s="128">
        <v>561</v>
      </c>
      <c r="F150" s="148">
        <v>611021</v>
      </c>
      <c r="G150" s="41">
        <v>100</v>
      </c>
      <c r="H150" s="50">
        <f t="shared" si="34"/>
        <v>611021</v>
      </c>
      <c r="I150" s="50">
        <f t="shared" si="33"/>
        <v>0</v>
      </c>
      <c r="J150" s="50">
        <f t="shared" si="28"/>
        <v>1089.1639928698753</v>
      </c>
      <c r="K150" s="50">
        <f t="shared" si="35"/>
        <v>170.65849166709995</v>
      </c>
      <c r="L150" s="50">
        <f t="shared" si="36"/>
        <v>441576.04566941079</v>
      </c>
      <c r="M150" s="50"/>
      <c r="N150" s="50">
        <f t="shared" si="37"/>
        <v>441576.04566941079</v>
      </c>
      <c r="O150" s="33"/>
      <c r="P150" s="120"/>
      <c r="Q150" s="120"/>
    </row>
    <row r="151" spans="1:17" s="31" customFormat="1" x14ac:dyDescent="0.25">
      <c r="A151" s="35"/>
      <c r="B151" s="51" t="s">
        <v>94</v>
      </c>
      <c r="C151" s="35">
        <v>4</v>
      </c>
      <c r="D151" s="55">
        <v>58.628599999999992</v>
      </c>
      <c r="E151" s="128">
        <v>3913</v>
      </c>
      <c r="F151" s="148">
        <v>1139470.6000000001</v>
      </c>
      <c r="G151" s="41">
        <v>100</v>
      </c>
      <c r="H151" s="50">
        <f t="shared" si="34"/>
        <v>1139470.6000000001</v>
      </c>
      <c r="I151" s="50">
        <f t="shared" si="33"/>
        <v>0</v>
      </c>
      <c r="J151" s="50">
        <f t="shared" si="28"/>
        <v>291.20127779197549</v>
      </c>
      <c r="K151" s="50">
        <f t="shared" si="35"/>
        <v>968.62120674499977</v>
      </c>
      <c r="L151" s="50">
        <f t="shared" si="36"/>
        <v>2075968.0994927771</v>
      </c>
      <c r="M151" s="50"/>
      <c r="N151" s="50">
        <f t="shared" si="37"/>
        <v>2075968.0994927771</v>
      </c>
      <c r="O151" s="33"/>
      <c r="P151" s="120"/>
      <c r="Q151" s="120"/>
    </row>
    <row r="152" spans="1:17" s="31" customFormat="1" x14ac:dyDescent="0.25">
      <c r="A152" s="35"/>
      <c r="B152" s="51" t="s">
        <v>95</v>
      </c>
      <c r="C152" s="35">
        <v>4</v>
      </c>
      <c r="D152" s="55">
        <v>76.844499999999996</v>
      </c>
      <c r="E152" s="128">
        <v>3096</v>
      </c>
      <c r="F152" s="148">
        <v>3148215.5</v>
      </c>
      <c r="G152" s="41">
        <v>100</v>
      </c>
      <c r="H152" s="50">
        <f t="shared" si="34"/>
        <v>3148215.5</v>
      </c>
      <c r="I152" s="50">
        <f t="shared" si="33"/>
        <v>0</v>
      </c>
      <c r="J152" s="50">
        <f t="shared" ref="J152:J215" si="38">F152/E152</f>
        <v>1016.8654715762274</v>
      </c>
      <c r="K152" s="50">
        <f t="shared" si="35"/>
        <v>242.95701296074787</v>
      </c>
      <c r="L152" s="50">
        <f t="shared" si="36"/>
        <v>1166816.4793718206</v>
      </c>
      <c r="M152" s="50"/>
      <c r="N152" s="50">
        <f t="shared" si="37"/>
        <v>1166816.4793718206</v>
      </c>
      <c r="O152" s="33"/>
      <c r="P152" s="120"/>
      <c r="Q152" s="120"/>
    </row>
    <row r="153" spans="1:17" s="31" customFormat="1" x14ac:dyDescent="0.25">
      <c r="A153" s="35"/>
      <c r="B153" s="51" t="s">
        <v>96</v>
      </c>
      <c r="C153" s="35">
        <v>4</v>
      </c>
      <c r="D153" s="55">
        <v>38.180500000000002</v>
      </c>
      <c r="E153" s="128">
        <v>2213</v>
      </c>
      <c r="F153" s="148">
        <v>717620.5</v>
      </c>
      <c r="G153" s="41">
        <v>100</v>
      </c>
      <c r="H153" s="50">
        <f t="shared" si="34"/>
        <v>717620.5</v>
      </c>
      <c r="I153" s="50">
        <f t="shared" si="33"/>
        <v>0</v>
      </c>
      <c r="J153" s="50">
        <f t="shared" si="38"/>
        <v>324.27496610935384</v>
      </c>
      <c r="K153" s="50">
        <f t="shared" si="35"/>
        <v>935.54751842762141</v>
      </c>
      <c r="L153" s="50">
        <f t="shared" si="36"/>
        <v>1654866.0836384865</v>
      </c>
      <c r="M153" s="50"/>
      <c r="N153" s="50">
        <f t="shared" si="37"/>
        <v>1654866.0836384865</v>
      </c>
      <c r="O153" s="33"/>
      <c r="P153" s="120"/>
      <c r="Q153" s="120"/>
    </row>
    <row r="154" spans="1:17" s="31" customFormat="1" x14ac:dyDescent="0.25">
      <c r="A154" s="35"/>
      <c r="B154" s="51" t="s">
        <v>97</v>
      </c>
      <c r="C154" s="35">
        <v>4</v>
      </c>
      <c r="D154" s="55">
        <v>50.358499999999999</v>
      </c>
      <c r="E154" s="128">
        <v>3067</v>
      </c>
      <c r="F154" s="148">
        <v>2157963.6</v>
      </c>
      <c r="G154" s="41">
        <v>100</v>
      </c>
      <c r="H154" s="50">
        <f t="shared" si="34"/>
        <v>2157963.6</v>
      </c>
      <c r="I154" s="50">
        <f t="shared" si="33"/>
        <v>0</v>
      </c>
      <c r="J154" s="50">
        <f t="shared" si="38"/>
        <v>703.60730355396151</v>
      </c>
      <c r="K154" s="50">
        <f t="shared" si="35"/>
        <v>556.21518098301374</v>
      </c>
      <c r="L154" s="50">
        <f t="shared" si="36"/>
        <v>1408182.2260893197</v>
      </c>
      <c r="M154" s="50"/>
      <c r="N154" s="50">
        <f t="shared" si="37"/>
        <v>1408182.2260893197</v>
      </c>
      <c r="O154" s="33"/>
      <c r="P154" s="120"/>
      <c r="Q154" s="120"/>
    </row>
    <row r="155" spans="1:17" s="31" customFormat="1" x14ac:dyDescent="0.25">
      <c r="A155" s="35"/>
      <c r="B155" s="51" t="s">
        <v>98</v>
      </c>
      <c r="C155" s="35">
        <v>4</v>
      </c>
      <c r="D155" s="55">
        <v>109.09</v>
      </c>
      <c r="E155" s="128">
        <v>5584</v>
      </c>
      <c r="F155" s="148">
        <v>3726305.9</v>
      </c>
      <c r="G155" s="41">
        <v>100</v>
      </c>
      <c r="H155" s="50">
        <f t="shared" si="34"/>
        <v>3726305.9</v>
      </c>
      <c r="I155" s="50">
        <f t="shared" si="33"/>
        <v>0</v>
      </c>
      <c r="J155" s="50">
        <f t="shared" si="38"/>
        <v>667.31839183381089</v>
      </c>
      <c r="K155" s="50">
        <f t="shared" si="35"/>
        <v>592.50409270316436</v>
      </c>
      <c r="L155" s="50">
        <f t="shared" si="36"/>
        <v>2149163.8138245544</v>
      </c>
      <c r="M155" s="50"/>
      <c r="N155" s="50">
        <f t="shared" si="37"/>
        <v>2149163.8138245544</v>
      </c>
      <c r="O155" s="33"/>
      <c r="P155" s="120"/>
      <c r="Q155" s="120"/>
    </row>
    <row r="156" spans="1:17" s="31" customFormat="1" x14ac:dyDescent="0.25">
      <c r="A156" s="35"/>
      <c r="B156" s="51" t="s">
        <v>99</v>
      </c>
      <c r="C156" s="35">
        <v>4</v>
      </c>
      <c r="D156" s="55">
        <v>26.459899999999998</v>
      </c>
      <c r="E156" s="128">
        <v>1505</v>
      </c>
      <c r="F156" s="148">
        <v>331806.09999999998</v>
      </c>
      <c r="G156" s="41">
        <v>100</v>
      </c>
      <c r="H156" s="50">
        <f t="shared" si="34"/>
        <v>331806.09999999998</v>
      </c>
      <c r="I156" s="50">
        <f t="shared" si="33"/>
        <v>0</v>
      </c>
      <c r="J156" s="50">
        <f t="shared" si="38"/>
        <v>220.46916943521592</v>
      </c>
      <c r="K156" s="50">
        <f t="shared" si="35"/>
        <v>1039.3533151017593</v>
      </c>
      <c r="L156" s="50">
        <f t="shared" si="36"/>
        <v>1603281.2505442041</v>
      </c>
      <c r="M156" s="50"/>
      <c r="N156" s="50">
        <f t="shared" si="37"/>
        <v>1603281.2505442041</v>
      </c>
      <c r="O156" s="33"/>
      <c r="P156" s="120"/>
      <c r="Q156" s="120"/>
    </row>
    <row r="157" spans="1:17" s="31" customFormat="1" x14ac:dyDescent="0.25">
      <c r="A157" s="35"/>
      <c r="B157" s="51" t="s">
        <v>745</v>
      </c>
      <c r="C157" s="35">
        <v>4</v>
      </c>
      <c r="D157" s="55">
        <v>17.317799999999998</v>
      </c>
      <c r="E157" s="128">
        <v>964</v>
      </c>
      <c r="F157" s="148">
        <v>400939.9</v>
      </c>
      <c r="G157" s="41">
        <v>100</v>
      </c>
      <c r="H157" s="50">
        <f t="shared" si="34"/>
        <v>400939.9</v>
      </c>
      <c r="I157" s="50">
        <f t="shared" si="33"/>
        <v>0</v>
      </c>
      <c r="J157" s="50">
        <f t="shared" si="38"/>
        <v>415.91275933609961</v>
      </c>
      <c r="K157" s="50">
        <f t="shared" si="35"/>
        <v>843.90972520087564</v>
      </c>
      <c r="L157" s="50">
        <f t="shared" si="36"/>
        <v>1238859.5473579566</v>
      </c>
      <c r="M157" s="50"/>
      <c r="N157" s="50">
        <f t="shared" si="37"/>
        <v>1238859.5473579566</v>
      </c>
      <c r="O157" s="33"/>
      <c r="P157" s="120"/>
      <c r="Q157" s="120"/>
    </row>
    <row r="158" spans="1:17" s="31" customFormat="1" x14ac:dyDescent="0.25">
      <c r="A158" s="35"/>
      <c r="B158" s="51" t="s">
        <v>100</v>
      </c>
      <c r="C158" s="35">
        <v>4</v>
      </c>
      <c r="D158" s="55">
        <v>34.703099999999999</v>
      </c>
      <c r="E158" s="128">
        <v>1888</v>
      </c>
      <c r="F158" s="148">
        <v>495982.7</v>
      </c>
      <c r="G158" s="41">
        <v>100</v>
      </c>
      <c r="H158" s="50">
        <f t="shared" si="34"/>
        <v>495982.7</v>
      </c>
      <c r="I158" s="50">
        <f t="shared" si="33"/>
        <v>0</v>
      </c>
      <c r="J158" s="50">
        <f t="shared" si="38"/>
        <v>262.70270127118647</v>
      </c>
      <c r="K158" s="50">
        <f t="shared" si="35"/>
        <v>997.11978326578878</v>
      </c>
      <c r="L158" s="50">
        <f t="shared" si="36"/>
        <v>1656466.9278938605</v>
      </c>
      <c r="M158" s="50"/>
      <c r="N158" s="50">
        <f t="shared" si="37"/>
        <v>1656466.9278938605</v>
      </c>
      <c r="O158" s="33"/>
      <c r="P158" s="120"/>
      <c r="Q158" s="120"/>
    </row>
    <row r="159" spans="1:17" s="31" customFormat="1" x14ac:dyDescent="0.25">
      <c r="A159" s="35"/>
      <c r="B159" s="51" t="s">
        <v>101</v>
      </c>
      <c r="C159" s="35">
        <v>4</v>
      </c>
      <c r="D159" s="55">
        <v>43.419999999999995</v>
      </c>
      <c r="E159" s="128">
        <v>2745</v>
      </c>
      <c r="F159" s="148">
        <v>859585.7</v>
      </c>
      <c r="G159" s="41">
        <v>100</v>
      </c>
      <c r="H159" s="50">
        <f t="shared" si="34"/>
        <v>859585.7</v>
      </c>
      <c r="I159" s="50">
        <f t="shared" si="33"/>
        <v>0</v>
      </c>
      <c r="J159" s="50">
        <f t="shared" si="38"/>
        <v>313.14597449908922</v>
      </c>
      <c r="K159" s="50">
        <f t="shared" si="35"/>
        <v>946.67651003788603</v>
      </c>
      <c r="L159" s="50">
        <f t="shared" si="36"/>
        <v>1782167.4835396565</v>
      </c>
      <c r="M159" s="50"/>
      <c r="N159" s="50">
        <f t="shared" si="37"/>
        <v>1782167.4835396565</v>
      </c>
      <c r="O159" s="33"/>
      <c r="P159" s="120"/>
      <c r="Q159" s="120"/>
    </row>
    <row r="160" spans="1:17" s="31" customFormat="1" x14ac:dyDescent="0.25">
      <c r="A160" s="35"/>
      <c r="B160" s="51" t="s">
        <v>102</v>
      </c>
      <c r="C160" s="35">
        <v>4</v>
      </c>
      <c r="D160" s="55">
        <v>49.62</v>
      </c>
      <c r="E160" s="128">
        <v>2952</v>
      </c>
      <c r="F160" s="148">
        <v>845323.5</v>
      </c>
      <c r="G160" s="41">
        <v>100</v>
      </c>
      <c r="H160" s="50">
        <f t="shared" si="34"/>
        <v>845323.5</v>
      </c>
      <c r="I160" s="50">
        <f t="shared" si="33"/>
        <v>0</v>
      </c>
      <c r="J160" s="50">
        <f t="shared" si="38"/>
        <v>286.35619918699189</v>
      </c>
      <c r="K160" s="50">
        <f t="shared" si="35"/>
        <v>973.46628534998331</v>
      </c>
      <c r="L160" s="50">
        <f t="shared" si="36"/>
        <v>1877566.0819455688</v>
      </c>
      <c r="M160" s="50"/>
      <c r="N160" s="50">
        <f t="shared" si="37"/>
        <v>1877566.0819455688</v>
      </c>
      <c r="O160" s="33"/>
      <c r="P160" s="120"/>
      <c r="Q160" s="120"/>
    </row>
    <row r="161" spans="1:17" s="31" customFormat="1" x14ac:dyDescent="0.25">
      <c r="A161" s="35"/>
      <c r="B161" s="51" t="s">
        <v>103</v>
      </c>
      <c r="C161" s="35">
        <v>4</v>
      </c>
      <c r="D161" s="55">
        <v>35.459099999999999</v>
      </c>
      <c r="E161" s="128">
        <v>2117</v>
      </c>
      <c r="F161" s="148">
        <v>2618026.6</v>
      </c>
      <c r="G161" s="41">
        <v>100</v>
      </c>
      <c r="H161" s="50">
        <f t="shared" si="34"/>
        <v>2618026.6</v>
      </c>
      <c r="I161" s="50">
        <f t="shared" si="33"/>
        <v>0</v>
      </c>
      <c r="J161" s="50">
        <f t="shared" si="38"/>
        <v>1236.6682097307512</v>
      </c>
      <c r="K161" s="50">
        <f t="shared" si="35"/>
        <v>23.154274806224066</v>
      </c>
      <c r="L161" s="50">
        <f t="shared" si="36"/>
        <v>549649.95188239636</v>
      </c>
      <c r="M161" s="50"/>
      <c r="N161" s="50">
        <f t="shared" si="37"/>
        <v>549649.95188239636</v>
      </c>
      <c r="O161" s="33"/>
      <c r="P161" s="120"/>
      <c r="Q161" s="120"/>
    </row>
    <row r="162" spans="1:17" s="31" customFormat="1" x14ac:dyDescent="0.25">
      <c r="A162" s="35"/>
      <c r="B162" s="51"/>
      <c r="C162" s="35"/>
      <c r="D162" s="55">
        <v>0</v>
      </c>
      <c r="E162" s="130"/>
      <c r="F162" s="42"/>
      <c r="G162" s="41"/>
      <c r="H162" s="42"/>
      <c r="I162" s="32"/>
      <c r="J162" s="32"/>
      <c r="K162" s="50"/>
      <c r="L162" s="50"/>
      <c r="M162" s="50"/>
      <c r="N162" s="50"/>
      <c r="O162" s="33"/>
      <c r="P162" s="120"/>
      <c r="Q162" s="120"/>
    </row>
    <row r="163" spans="1:17" s="31" customFormat="1" x14ac:dyDescent="0.25">
      <c r="A163" s="30" t="s">
        <v>104</v>
      </c>
      <c r="B163" s="43" t="s">
        <v>2</v>
      </c>
      <c r="C163" s="44"/>
      <c r="D163" s="3">
        <v>867.85669999999993</v>
      </c>
      <c r="E163" s="131">
        <f>E164</f>
        <v>55901</v>
      </c>
      <c r="F163" s="37">
        <f t="shared" ref="F163" si="39">F165</f>
        <v>0</v>
      </c>
      <c r="G163" s="37"/>
      <c r="H163" s="37">
        <f>H165</f>
        <v>3944761.4249999998</v>
      </c>
      <c r="I163" s="37">
        <f>I165</f>
        <v>-3944761.4249999998</v>
      </c>
      <c r="J163" s="37"/>
      <c r="K163" s="50"/>
      <c r="L163" s="50"/>
      <c r="M163" s="46">
        <f>M165</f>
        <v>44697018.364622071</v>
      </c>
      <c r="N163" s="37">
        <f t="shared" si="37"/>
        <v>44697018.364622071</v>
      </c>
      <c r="O163" s="33"/>
      <c r="P163" s="120"/>
      <c r="Q163" s="120"/>
    </row>
    <row r="164" spans="1:17" s="31" customFormat="1" x14ac:dyDescent="0.25">
      <c r="A164" s="30" t="s">
        <v>104</v>
      </c>
      <c r="B164" s="43" t="s">
        <v>3</v>
      </c>
      <c r="C164" s="44"/>
      <c r="D164" s="3">
        <v>867.85669999999993</v>
      </c>
      <c r="E164" s="131">
        <f>SUM(E166:E192)</f>
        <v>55901</v>
      </c>
      <c r="F164" s="37">
        <f t="shared" ref="F164" si="40">SUM(F166:F192)</f>
        <v>39433725.500000015</v>
      </c>
      <c r="G164" s="37"/>
      <c r="H164" s="37">
        <f>SUM(H166:H192)</f>
        <v>31544202.650000006</v>
      </c>
      <c r="I164" s="37">
        <f>SUM(I166:I192)</f>
        <v>7889522.8499999996</v>
      </c>
      <c r="J164" s="37"/>
      <c r="K164" s="50"/>
      <c r="L164" s="37">
        <f>SUM(L166:L192)</f>
        <v>37833237.806323573</v>
      </c>
      <c r="M164" s="50"/>
      <c r="N164" s="37">
        <f t="shared" si="37"/>
        <v>37833237.806323573</v>
      </c>
      <c r="O164" s="33"/>
      <c r="P164" s="120"/>
      <c r="Q164" s="120"/>
    </row>
    <row r="165" spans="1:17" s="31" customFormat="1" x14ac:dyDescent="0.25">
      <c r="A165" s="35"/>
      <c r="B165" s="51" t="s">
        <v>26</v>
      </c>
      <c r="C165" s="35">
        <v>2</v>
      </c>
      <c r="D165" s="55">
        <v>0</v>
      </c>
      <c r="E165" s="132"/>
      <c r="F165" s="50"/>
      <c r="G165" s="41">
        <v>25</v>
      </c>
      <c r="H165" s="50">
        <f>F169*G165/100</f>
        <v>3944761.4249999998</v>
      </c>
      <c r="I165" s="50">
        <f t="shared" ref="I165:I192" si="41">F165-H165</f>
        <v>-3944761.4249999998</v>
      </c>
      <c r="J165" s="50"/>
      <c r="K165" s="50"/>
      <c r="L165" s="50"/>
      <c r="M165" s="50">
        <f>($L$7*$L$8*E163/$L$10)+($L$7*$L$9*D163/$L$11)</f>
        <v>44697018.364622071</v>
      </c>
      <c r="N165" s="50">
        <f t="shared" si="37"/>
        <v>44697018.364622071</v>
      </c>
      <c r="O165" s="33"/>
      <c r="P165" s="120"/>
      <c r="Q165" s="120"/>
    </row>
    <row r="166" spans="1:17" s="31" customFormat="1" x14ac:dyDescent="0.25">
      <c r="A166" s="35"/>
      <c r="B166" s="51" t="s">
        <v>105</v>
      </c>
      <c r="C166" s="35">
        <v>4</v>
      </c>
      <c r="D166" s="55">
        <v>26.908499999999997</v>
      </c>
      <c r="E166" s="128">
        <v>1475</v>
      </c>
      <c r="F166" s="149">
        <v>641774.4</v>
      </c>
      <c r="G166" s="41">
        <v>100</v>
      </c>
      <c r="H166" s="50">
        <f t="shared" ref="H166:H192" si="42">F166*G166/100</f>
        <v>641774.4</v>
      </c>
      <c r="I166" s="50">
        <f t="shared" si="41"/>
        <v>0</v>
      </c>
      <c r="J166" s="50">
        <f t="shared" si="38"/>
        <v>435.10128813559322</v>
      </c>
      <c r="K166" s="50">
        <f t="shared" ref="K166:K192" si="43">$J$11*$J$19-J166</f>
        <v>824.72119640138203</v>
      </c>
      <c r="L166" s="50">
        <f t="shared" ref="L166:L192" si="44">IF(K166&gt;0,$J$7*$J$8*(K166/$K$19),0)+$J$7*$J$9*(E166/$E$19)+$J$7*$J$10*(D166/$D$19)</f>
        <v>1347105.7820764228</v>
      </c>
      <c r="M166" s="50"/>
      <c r="N166" s="50">
        <f t="shared" si="37"/>
        <v>1347105.7820764228</v>
      </c>
      <c r="O166" s="33"/>
      <c r="P166" s="120"/>
      <c r="Q166" s="120"/>
    </row>
    <row r="167" spans="1:17" s="31" customFormat="1" x14ac:dyDescent="0.25">
      <c r="A167" s="35"/>
      <c r="B167" s="51" t="s">
        <v>149</v>
      </c>
      <c r="C167" s="35">
        <v>4</v>
      </c>
      <c r="D167" s="55">
        <v>43.430900000000001</v>
      </c>
      <c r="E167" s="128">
        <v>3004</v>
      </c>
      <c r="F167" s="149">
        <v>1952056.7</v>
      </c>
      <c r="G167" s="41">
        <v>100</v>
      </c>
      <c r="H167" s="50">
        <f t="shared" si="42"/>
        <v>1952056.7</v>
      </c>
      <c r="I167" s="50">
        <f t="shared" si="41"/>
        <v>0</v>
      </c>
      <c r="J167" s="50">
        <f t="shared" si="38"/>
        <v>649.81914114513984</v>
      </c>
      <c r="K167" s="50">
        <f t="shared" si="43"/>
        <v>610.00334339183541</v>
      </c>
      <c r="L167" s="50">
        <f t="shared" si="44"/>
        <v>1428756.446117067</v>
      </c>
      <c r="M167" s="50"/>
      <c r="N167" s="50">
        <f t="shared" si="37"/>
        <v>1428756.446117067</v>
      </c>
      <c r="O167" s="33"/>
      <c r="P167" s="120"/>
      <c r="Q167" s="120"/>
    </row>
    <row r="168" spans="1:17" s="31" customFormat="1" x14ac:dyDescent="0.25">
      <c r="A168" s="35"/>
      <c r="B168" s="51" t="s">
        <v>106</v>
      </c>
      <c r="C168" s="35">
        <v>4</v>
      </c>
      <c r="D168" s="55">
        <v>26.584299999999995</v>
      </c>
      <c r="E168" s="128">
        <v>3253</v>
      </c>
      <c r="F168" s="149">
        <v>1284012.5</v>
      </c>
      <c r="G168" s="41">
        <v>100</v>
      </c>
      <c r="H168" s="50">
        <f t="shared" si="42"/>
        <v>1284012.5</v>
      </c>
      <c r="I168" s="50">
        <f t="shared" si="41"/>
        <v>0</v>
      </c>
      <c r="J168" s="50">
        <f t="shared" si="38"/>
        <v>394.71641561635414</v>
      </c>
      <c r="K168" s="50">
        <f t="shared" si="43"/>
        <v>865.10606892062106</v>
      </c>
      <c r="L168" s="50">
        <f t="shared" si="44"/>
        <v>1693303.6363213405</v>
      </c>
      <c r="M168" s="50"/>
      <c r="N168" s="50">
        <f t="shared" si="37"/>
        <v>1693303.6363213405</v>
      </c>
      <c r="O168" s="33"/>
      <c r="P168" s="120"/>
      <c r="Q168" s="120"/>
    </row>
    <row r="169" spans="1:17" s="31" customFormat="1" x14ac:dyDescent="0.25">
      <c r="A169" s="35"/>
      <c r="B169" s="51" t="s">
        <v>872</v>
      </c>
      <c r="C169" s="35">
        <v>3</v>
      </c>
      <c r="D169" s="55">
        <v>2.4799000000000002</v>
      </c>
      <c r="E169" s="128">
        <v>4881</v>
      </c>
      <c r="F169" s="149">
        <v>15779045.699999999</v>
      </c>
      <c r="G169" s="41">
        <v>50</v>
      </c>
      <c r="H169" s="50">
        <f t="shared" si="42"/>
        <v>7889522.8499999996</v>
      </c>
      <c r="I169" s="50">
        <f t="shared" si="41"/>
        <v>7889522.8499999996</v>
      </c>
      <c r="J169" s="50">
        <f t="shared" si="38"/>
        <v>3232.7485556238476</v>
      </c>
      <c r="K169" s="50">
        <f t="shared" si="43"/>
        <v>-1972.9260710868723</v>
      </c>
      <c r="L169" s="50">
        <f t="shared" si="44"/>
        <v>835288.16520474094</v>
      </c>
      <c r="M169" s="50"/>
      <c r="N169" s="50">
        <f t="shared" si="37"/>
        <v>835288.16520474094</v>
      </c>
      <c r="O169" s="33"/>
      <c r="P169" s="120"/>
      <c r="Q169" s="120"/>
    </row>
    <row r="170" spans="1:17" s="31" customFormat="1" x14ac:dyDescent="0.25">
      <c r="A170" s="35"/>
      <c r="B170" s="51" t="s">
        <v>107</v>
      </c>
      <c r="C170" s="35">
        <v>4</v>
      </c>
      <c r="D170" s="55">
        <v>32.512800000000006</v>
      </c>
      <c r="E170" s="128">
        <v>1800</v>
      </c>
      <c r="F170" s="149">
        <v>756065.4</v>
      </c>
      <c r="G170" s="41">
        <v>100</v>
      </c>
      <c r="H170" s="50">
        <f t="shared" si="42"/>
        <v>756065.4</v>
      </c>
      <c r="I170" s="50">
        <f t="shared" si="41"/>
        <v>0</v>
      </c>
      <c r="J170" s="50">
        <f t="shared" si="38"/>
        <v>420.03633333333335</v>
      </c>
      <c r="K170" s="50">
        <f t="shared" si="43"/>
        <v>839.78615120364191</v>
      </c>
      <c r="L170" s="50">
        <f t="shared" si="44"/>
        <v>1445814.0656239246</v>
      </c>
      <c r="M170" s="50"/>
      <c r="N170" s="50">
        <f t="shared" si="37"/>
        <v>1445814.0656239246</v>
      </c>
      <c r="O170" s="33"/>
      <c r="P170" s="120"/>
      <c r="Q170" s="120"/>
    </row>
    <row r="171" spans="1:17" s="31" customFormat="1" x14ac:dyDescent="0.25">
      <c r="A171" s="35"/>
      <c r="B171" s="51" t="s">
        <v>746</v>
      </c>
      <c r="C171" s="35">
        <v>4</v>
      </c>
      <c r="D171" s="55">
        <v>24.204699999999999</v>
      </c>
      <c r="E171" s="128">
        <v>1208</v>
      </c>
      <c r="F171" s="149">
        <v>364363.1</v>
      </c>
      <c r="G171" s="41">
        <v>100</v>
      </c>
      <c r="H171" s="50">
        <f t="shared" si="42"/>
        <v>364363.1</v>
      </c>
      <c r="I171" s="50">
        <f t="shared" si="41"/>
        <v>0</v>
      </c>
      <c r="J171" s="50">
        <f t="shared" si="38"/>
        <v>301.62508278145691</v>
      </c>
      <c r="K171" s="50">
        <f t="shared" si="43"/>
        <v>958.19740175551829</v>
      </c>
      <c r="L171" s="50">
        <f t="shared" si="44"/>
        <v>1446920.855320056</v>
      </c>
      <c r="M171" s="50"/>
      <c r="N171" s="50">
        <f t="shared" si="37"/>
        <v>1446920.855320056</v>
      </c>
      <c r="O171" s="33"/>
      <c r="P171" s="120"/>
      <c r="Q171" s="120"/>
    </row>
    <row r="172" spans="1:17" s="31" customFormat="1" x14ac:dyDescent="0.25">
      <c r="A172" s="35"/>
      <c r="B172" s="51" t="s">
        <v>108</v>
      </c>
      <c r="C172" s="35">
        <v>4</v>
      </c>
      <c r="D172" s="55">
        <v>34.141199999999998</v>
      </c>
      <c r="E172" s="128">
        <v>2093</v>
      </c>
      <c r="F172" s="149">
        <v>784229.1</v>
      </c>
      <c r="G172" s="41">
        <v>100</v>
      </c>
      <c r="H172" s="50">
        <f t="shared" si="42"/>
        <v>784229.1</v>
      </c>
      <c r="I172" s="50">
        <f t="shared" si="41"/>
        <v>0</v>
      </c>
      <c r="J172" s="50">
        <f t="shared" si="38"/>
        <v>374.69139990444336</v>
      </c>
      <c r="K172" s="50">
        <f t="shared" si="43"/>
        <v>885.13108463253184</v>
      </c>
      <c r="L172" s="50">
        <f t="shared" si="44"/>
        <v>1556335.6355902231</v>
      </c>
      <c r="M172" s="50"/>
      <c r="N172" s="50">
        <f t="shared" si="37"/>
        <v>1556335.6355902231</v>
      </c>
      <c r="O172" s="33"/>
      <c r="P172" s="120"/>
      <c r="Q172" s="120"/>
    </row>
    <row r="173" spans="1:17" s="31" customFormat="1" x14ac:dyDescent="0.25">
      <c r="A173" s="35"/>
      <c r="B173" s="51" t="s">
        <v>747</v>
      </c>
      <c r="C173" s="35">
        <v>4</v>
      </c>
      <c r="D173" s="55">
        <v>13.6663</v>
      </c>
      <c r="E173" s="128">
        <v>626</v>
      </c>
      <c r="F173" s="149">
        <v>299365</v>
      </c>
      <c r="G173" s="41">
        <v>100</v>
      </c>
      <c r="H173" s="50">
        <f t="shared" si="42"/>
        <v>299365</v>
      </c>
      <c r="I173" s="50">
        <f t="shared" si="41"/>
        <v>0</v>
      </c>
      <c r="J173" s="50">
        <f t="shared" si="38"/>
        <v>478.21884984025559</v>
      </c>
      <c r="K173" s="50">
        <f t="shared" si="43"/>
        <v>781.60363469671961</v>
      </c>
      <c r="L173" s="50">
        <f t="shared" si="44"/>
        <v>1091317.2016372699</v>
      </c>
      <c r="M173" s="50"/>
      <c r="N173" s="50">
        <f t="shared" si="37"/>
        <v>1091317.2016372699</v>
      </c>
      <c r="O173" s="33"/>
      <c r="P173" s="120"/>
      <c r="Q173" s="120"/>
    </row>
    <row r="174" spans="1:17" s="31" customFormat="1" x14ac:dyDescent="0.25">
      <c r="A174" s="35"/>
      <c r="B174" s="51" t="s">
        <v>109</v>
      </c>
      <c r="C174" s="35">
        <v>4</v>
      </c>
      <c r="D174" s="55">
        <v>47.553799999999995</v>
      </c>
      <c r="E174" s="128">
        <v>2950</v>
      </c>
      <c r="F174" s="149">
        <v>1770487.1</v>
      </c>
      <c r="G174" s="41">
        <v>100</v>
      </c>
      <c r="H174" s="50">
        <f t="shared" si="42"/>
        <v>1770487.1</v>
      </c>
      <c r="I174" s="50">
        <f t="shared" si="41"/>
        <v>0</v>
      </c>
      <c r="J174" s="50">
        <f t="shared" si="38"/>
        <v>600.16511864406777</v>
      </c>
      <c r="K174" s="50">
        <f t="shared" si="43"/>
        <v>659.65736589290748</v>
      </c>
      <c r="L174" s="50">
        <f t="shared" si="44"/>
        <v>1497411.4294263416</v>
      </c>
      <c r="M174" s="50"/>
      <c r="N174" s="50">
        <f t="shared" si="37"/>
        <v>1497411.4294263416</v>
      </c>
      <c r="O174" s="33"/>
      <c r="P174" s="120"/>
      <c r="Q174" s="120"/>
    </row>
    <row r="175" spans="1:17" s="31" customFormat="1" x14ac:dyDescent="0.25">
      <c r="A175" s="35"/>
      <c r="B175" s="51" t="s">
        <v>110</v>
      </c>
      <c r="C175" s="35">
        <v>4</v>
      </c>
      <c r="D175" s="55">
        <v>45.8063</v>
      </c>
      <c r="E175" s="128">
        <v>2254</v>
      </c>
      <c r="F175" s="149">
        <v>512345</v>
      </c>
      <c r="G175" s="41">
        <v>100</v>
      </c>
      <c r="H175" s="50">
        <f t="shared" si="42"/>
        <v>512345</v>
      </c>
      <c r="I175" s="50">
        <f t="shared" si="41"/>
        <v>0</v>
      </c>
      <c r="J175" s="50">
        <f t="shared" si="38"/>
        <v>227.30479148181013</v>
      </c>
      <c r="K175" s="50">
        <f t="shared" si="43"/>
        <v>1032.5176930551652</v>
      </c>
      <c r="L175" s="50">
        <f t="shared" si="44"/>
        <v>1811678.1016619536</v>
      </c>
      <c r="M175" s="50"/>
      <c r="N175" s="50">
        <f t="shared" si="37"/>
        <v>1811678.1016619536</v>
      </c>
      <c r="O175" s="33"/>
      <c r="P175" s="120"/>
      <c r="Q175" s="120"/>
    </row>
    <row r="176" spans="1:17" s="31" customFormat="1" x14ac:dyDescent="0.25">
      <c r="A176" s="35"/>
      <c r="B176" s="51" t="s">
        <v>111</v>
      </c>
      <c r="C176" s="35">
        <v>4</v>
      </c>
      <c r="D176" s="55">
        <v>48.502000000000002</v>
      </c>
      <c r="E176" s="128">
        <v>3198</v>
      </c>
      <c r="F176" s="149">
        <v>1255732.8999999999</v>
      </c>
      <c r="G176" s="41">
        <v>100</v>
      </c>
      <c r="H176" s="50">
        <f t="shared" si="42"/>
        <v>1255732.8999999999</v>
      </c>
      <c r="I176" s="50">
        <f t="shared" si="41"/>
        <v>0</v>
      </c>
      <c r="J176" s="50">
        <f t="shared" si="38"/>
        <v>392.66194496560348</v>
      </c>
      <c r="K176" s="50">
        <f t="shared" si="43"/>
        <v>867.16053957137183</v>
      </c>
      <c r="L176" s="50">
        <f t="shared" si="44"/>
        <v>1788469.7472245777</v>
      </c>
      <c r="M176" s="50"/>
      <c r="N176" s="50">
        <f t="shared" si="37"/>
        <v>1788469.7472245777</v>
      </c>
      <c r="O176" s="33"/>
      <c r="P176" s="120"/>
      <c r="Q176" s="120"/>
    </row>
    <row r="177" spans="1:17" s="31" customFormat="1" x14ac:dyDescent="0.25">
      <c r="A177" s="35"/>
      <c r="B177" s="51" t="s">
        <v>748</v>
      </c>
      <c r="C177" s="35">
        <v>4</v>
      </c>
      <c r="D177" s="55">
        <v>18.323800000000002</v>
      </c>
      <c r="E177" s="128">
        <v>951</v>
      </c>
      <c r="F177" s="149">
        <v>801325.8</v>
      </c>
      <c r="G177" s="41">
        <v>100</v>
      </c>
      <c r="H177" s="50">
        <f t="shared" si="42"/>
        <v>801325.8</v>
      </c>
      <c r="I177" s="50">
        <f t="shared" si="41"/>
        <v>0</v>
      </c>
      <c r="J177" s="50">
        <f t="shared" si="38"/>
        <v>842.61388012618306</v>
      </c>
      <c r="K177" s="50">
        <f t="shared" si="43"/>
        <v>417.20860441079219</v>
      </c>
      <c r="L177" s="50">
        <f t="shared" si="44"/>
        <v>737970.74105757801</v>
      </c>
      <c r="M177" s="50"/>
      <c r="N177" s="50">
        <f t="shared" si="37"/>
        <v>737970.74105757801</v>
      </c>
      <c r="O177" s="33"/>
      <c r="P177" s="120"/>
      <c r="Q177" s="120"/>
    </row>
    <row r="178" spans="1:17" s="31" customFormat="1" x14ac:dyDescent="0.25">
      <c r="A178" s="35"/>
      <c r="B178" s="51" t="s">
        <v>112</v>
      </c>
      <c r="C178" s="35">
        <v>4</v>
      </c>
      <c r="D178" s="55">
        <v>37.853900000000003</v>
      </c>
      <c r="E178" s="128">
        <v>1798</v>
      </c>
      <c r="F178" s="149">
        <v>709903.2</v>
      </c>
      <c r="G178" s="41">
        <v>100</v>
      </c>
      <c r="H178" s="50">
        <f t="shared" si="42"/>
        <v>709903.2</v>
      </c>
      <c r="I178" s="50">
        <f t="shared" si="41"/>
        <v>0</v>
      </c>
      <c r="J178" s="50">
        <f t="shared" si="38"/>
        <v>394.82936596218019</v>
      </c>
      <c r="K178" s="50">
        <f t="shared" si="43"/>
        <v>864.99311857479506</v>
      </c>
      <c r="L178" s="50">
        <f t="shared" si="44"/>
        <v>1500075.3500769702</v>
      </c>
      <c r="M178" s="50"/>
      <c r="N178" s="50">
        <f t="shared" si="37"/>
        <v>1500075.3500769702</v>
      </c>
      <c r="O178" s="33"/>
      <c r="P178" s="120"/>
      <c r="Q178" s="120"/>
    </row>
    <row r="179" spans="1:17" s="31" customFormat="1" x14ac:dyDescent="0.25">
      <c r="A179" s="35"/>
      <c r="B179" s="51" t="s">
        <v>113</v>
      </c>
      <c r="C179" s="35">
        <v>4</v>
      </c>
      <c r="D179" s="55">
        <v>68.959999999999994</v>
      </c>
      <c r="E179" s="128">
        <v>4162</v>
      </c>
      <c r="F179" s="149">
        <v>1645335.1</v>
      </c>
      <c r="G179" s="41">
        <v>100</v>
      </c>
      <c r="H179" s="50">
        <f t="shared" si="42"/>
        <v>1645335.1</v>
      </c>
      <c r="I179" s="50">
        <f t="shared" si="41"/>
        <v>0</v>
      </c>
      <c r="J179" s="50">
        <f t="shared" si="38"/>
        <v>395.32318596828452</v>
      </c>
      <c r="K179" s="50">
        <f t="shared" si="43"/>
        <v>864.49929856869073</v>
      </c>
      <c r="L179" s="50">
        <f t="shared" si="44"/>
        <v>2043250.0658996881</v>
      </c>
      <c r="M179" s="50"/>
      <c r="N179" s="50">
        <f t="shared" si="37"/>
        <v>2043250.0658996881</v>
      </c>
      <c r="O179" s="33"/>
      <c r="P179" s="120"/>
      <c r="Q179" s="120"/>
    </row>
    <row r="180" spans="1:17" s="31" customFormat="1" x14ac:dyDescent="0.25">
      <c r="A180" s="35"/>
      <c r="B180" s="51" t="s">
        <v>749</v>
      </c>
      <c r="C180" s="35">
        <v>4</v>
      </c>
      <c r="D180" s="55">
        <v>23.719200000000001</v>
      </c>
      <c r="E180" s="128">
        <v>989</v>
      </c>
      <c r="F180" s="149">
        <v>340257.8</v>
      </c>
      <c r="G180" s="41">
        <v>100</v>
      </c>
      <c r="H180" s="50">
        <f t="shared" si="42"/>
        <v>340257.8</v>
      </c>
      <c r="I180" s="50">
        <f t="shared" si="41"/>
        <v>0</v>
      </c>
      <c r="J180" s="50">
        <f t="shared" si="38"/>
        <v>344.04226491405461</v>
      </c>
      <c r="K180" s="50">
        <f t="shared" si="43"/>
        <v>915.78021962292064</v>
      </c>
      <c r="L180" s="50">
        <f t="shared" si="44"/>
        <v>1357661.8686785805</v>
      </c>
      <c r="M180" s="50"/>
      <c r="N180" s="50">
        <f t="shared" si="37"/>
        <v>1357661.8686785805</v>
      </c>
      <c r="O180" s="33"/>
      <c r="P180" s="120"/>
      <c r="Q180" s="120"/>
    </row>
    <row r="181" spans="1:17" s="31" customFormat="1" x14ac:dyDescent="0.25">
      <c r="A181" s="35"/>
      <c r="B181" s="51" t="s">
        <v>114</v>
      </c>
      <c r="C181" s="35">
        <v>4</v>
      </c>
      <c r="D181" s="55">
        <v>39.612299999999998</v>
      </c>
      <c r="E181" s="128">
        <v>2625</v>
      </c>
      <c r="F181" s="149">
        <v>934916.6</v>
      </c>
      <c r="G181" s="41">
        <v>100</v>
      </c>
      <c r="H181" s="50">
        <f t="shared" si="42"/>
        <v>934916.6</v>
      </c>
      <c r="I181" s="50">
        <f t="shared" si="41"/>
        <v>0</v>
      </c>
      <c r="J181" s="50">
        <f t="shared" si="38"/>
        <v>356.15870476190474</v>
      </c>
      <c r="K181" s="50">
        <f t="shared" si="43"/>
        <v>903.66377977507045</v>
      </c>
      <c r="L181" s="50">
        <f t="shared" si="44"/>
        <v>1693449.2295633124</v>
      </c>
      <c r="M181" s="50"/>
      <c r="N181" s="50">
        <f t="shared" si="37"/>
        <v>1693449.2295633124</v>
      </c>
      <c r="O181" s="33"/>
      <c r="P181" s="120"/>
      <c r="Q181" s="120"/>
    </row>
    <row r="182" spans="1:17" s="31" customFormat="1" x14ac:dyDescent="0.25">
      <c r="A182" s="35"/>
      <c r="B182" s="51" t="s">
        <v>115</v>
      </c>
      <c r="C182" s="35">
        <v>4</v>
      </c>
      <c r="D182" s="55">
        <v>14.54</v>
      </c>
      <c r="E182" s="128">
        <v>1506</v>
      </c>
      <c r="F182" s="149">
        <v>604991.5</v>
      </c>
      <c r="G182" s="41">
        <v>100</v>
      </c>
      <c r="H182" s="50">
        <f t="shared" si="42"/>
        <v>604991.5</v>
      </c>
      <c r="I182" s="50">
        <f t="shared" si="41"/>
        <v>0</v>
      </c>
      <c r="J182" s="50">
        <f t="shared" si="38"/>
        <v>401.72078353253653</v>
      </c>
      <c r="K182" s="50">
        <f t="shared" si="43"/>
        <v>858.10170100443872</v>
      </c>
      <c r="L182" s="50">
        <f t="shared" si="44"/>
        <v>1334142.3140459363</v>
      </c>
      <c r="M182" s="50"/>
      <c r="N182" s="50">
        <f t="shared" si="37"/>
        <v>1334142.3140459363</v>
      </c>
      <c r="O182" s="33"/>
      <c r="P182" s="120"/>
      <c r="Q182" s="120"/>
    </row>
    <row r="183" spans="1:17" s="31" customFormat="1" x14ac:dyDescent="0.25">
      <c r="A183" s="35"/>
      <c r="B183" s="51" t="s">
        <v>116</v>
      </c>
      <c r="C183" s="35">
        <v>4</v>
      </c>
      <c r="D183" s="55">
        <v>48.664899999999996</v>
      </c>
      <c r="E183" s="128">
        <v>2896</v>
      </c>
      <c r="F183" s="149">
        <v>2971838</v>
      </c>
      <c r="G183" s="41">
        <v>100</v>
      </c>
      <c r="H183" s="50">
        <f t="shared" si="42"/>
        <v>2971838</v>
      </c>
      <c r="I183" s="50">
        <f t="shared" si="41"/>
        <v>0</v>
      </c>
      <c r="J183" s="50">
        <f t="shared" si="38"/>
        <v>1026.1871546961327</v>
      </c>
      <c r="K183" s="50">
        <f t="shared" si="43"/>
        <v>233.63532984084259</v>
      </c>
      <c r="L183" s="50">
        <f t="shared" si="44"/>
        <v>990893.57986949896</v>
      </c>
      <c r="M183" s="50"/>
      <c r="N183" s="50">
        <f t="shared" si="37"/>
        <v>990893.57986949896</v>
      </c>
      <c r="O183" s="33"/>
      <c r="P183" s="120"/>
      <c r="Q183" s="120"/>
    </row>
    <row r="184" spans="1:17" s="31" customFormat="1" x14ac:dyDescent="0.25">
      <c r="A184" s="35"/>
      <c r="B184" s="51" t="s">
        <v>117</v>
      </c>
      <c r="C184" s="35">
        <v>4</v>
      </c>
      <c r="D184" s="55">
        <v>32.5428</v>
      </c>
      <c r="E184" s="128">
        <v>1502</v>
      </c>
      <c r="F184" s="149">
        <v>622152.5</v>
      </c>
      <c r="G184" s="41">
        <v>100</v>
      </c>
      <c r="H184" s="50">
        <f t="shared" si="42"/>
        <v>622152.5</v>
      </c>
      <c r="I184" s="50">
        <f t="shared" si="41"/>
        <v>0</v>
      </c>
      <c r="J184" s="50">
        <f t="shared" si="38"/>
        <v>414.21604527296938</v>
      </c>
      <c r="K184" s="50">
        <f t="shared" si="43"/>
        <v>845.60643926400587</v>
      </c>
      <c r="L184" s="50">
        <f t="shared" si="44"/>
        <v>1402527.7595376917</v>
      </c>
      <c r="M184" s="50"/>
      <c r="N184" s="50">
        <f t="shared" si="37"/>
        <v>1402527.7595376917</v>
      </c>
      <c r="O184" s="33"/>
      <c r="P184" s="120"/>
      <c r="Q184" s="120"/>
    </row>
    <row r="185" spans="1:17" s="31" customFormat="1" x14ac:dyDescent="0.25">
      <c r="A185" s="35"/>
      <c r="B185" s="51" t="s">
        <v>118</v>
      </c>
      <c r="C185" s="35">
        <v>4</v>
      </c>
      <c r="D185" s="55">
        <v>18.128499999999999</v>
      </c>
      <c r="E185" s="128">
        <v>1509</v>
      </c>
      <c r="F185" s="149">
        <v>522639</v>
      </c>
      <c r="G185" s="41">
        <v>100</v>
      </c>
      <c r="H185" s="50">
        <f t="shared" si="42"/>
        <v>522639</v>
      </c>
      <c r="I185" s="50">
        <f t="shared" si="41"/>
        <v>0</v>
      </c>
      <c r="J185" s="50">
        <f t="shared" si="38"/>
        <v>346.34791252485087</v>
      </c>
      <c r="K185" s="50">
        <f t="shared" si="43"/>
        <v>913.47457201212433</v>
      </c>
      <c r="L185" s="50">
        <f t="shared" si="44"/>
        <v>1416675.8603851655</v>
      </c>
      <c r="M185" s="50"/>
      <c r="N185" s="50">
        <f t="shared" si="37"/>
        <v>1416675.8603851655</v>
      </c>
      <c r="O185" s="33"/>
      <c r="P185" s="120"/>
      <c r="Q185" s="120"/>
    </row>
    <row r="186" spans="1:17" s="31" customFormat="1" x14ac:dyDescent="0.25">
      <c r="A186" s="35"/>
      <c r="B186" s="51" t="s">
        <v>750</v>
      </c>
      <c r="C186" s="35">
        <v>4</v>
      </c>
      <c r="D186" s="55">
        <v>44.192900000000002</v>
      </c>
      <c r="E186" s="128">
        <v>2102</v>
      </c>
      <c r="F186" s="149">
        <v>433922.1</v>
      </c>
      <c r="G186" s="41">
        <v>100</v>
      </c>
      <c r="H186" s="50">
        <f t="shared" si="42"/>
        <v>433922.1</v>
      </c>
      <c r="I186" s="50">
        <f t="shared" si="41"/>
        <v>0</v>
      </c>
      <c r="J186" s="50">
        <f t="shared" si="38"/>
        <v>206.43296860133205</v>
      </c>
      <c r="K186" s="50">
        <f t="shared" si="43"/>
        <v>1053.3895159356432</v>
      </c>
      <c r="L186" s="50">
        <f t="shared" si="44"/>
        <v>1803137.9469257477</v>
      </c>
      <c r="M186" s="50"/>
      <c r="N186" s="50">
        <f t="shared" si="37"/>
        <v>1803137.9469257477</v>
      </c>
      <c r="O186" s="33"/>
      <c r="P186" s="120"/>
      <c r="Q186" s="120"/>
    </row>
    <row r="187" spans="1:17" s="31" customFormat="1" x14ac:dyDescent="0.25">
      <c r="A187" s="35"/>
      <c r="B187" s="51" t="s">
        <v>751</v>
      </c>
      <c r="C187" s="35">
        <v>4</v>
      </c>
      <c r="D187" s="55">
        <v>23.693400000000004</v>
      </c>
      <c r="E187" s="128">
        <v>910</v>
      </c>
      <c r="F187" s="149">
        <v>1394812.1</v>
      </c>
      <c r="G187" s="41">
        <v>100</v>
      </c>
      <c r="H187" s="50">
        <f t="shared" si="42"/>
        <v>1394812.1</v>
      </c>
      <c r="I187" s="50">
        <f t="shared" si="41"/>
        <v>0</v>
      </c>
      <c r="J187" s="50">
        <f t="shared" si="38"/>
        <v>1532.7605494505497</v>
      </c>
      <c r="K187" s="50">
        <f t="shared" si="43"/>
        <v>-272.93806491357441</v>
      </c>
      <c r="L187" s="50">
        <f t="shared" si="44"/>
        <v>263866.8795261503</v>
      </c>
      <c r="M187" s="50"/>
      <c r="N187" s="50">
        <f t="shared" si="37"/>
        <v>263866.8795261503</v>
      </c>
      <c r="O187" s="33"/>
      <c r="P187" s="120"/>
      <c r="Q187" s="120"/>
    </row>
    <row r="188" spans="1:17" s="31" customFormat="1" x14ac:dyDescent="0.25">
      <c r="A188" s="35"/>
      <c r="B188" s="51" t="s">
        <v>119</v>
      </c>
      <c r="C188" s="35">
        <v>4</v>
      </c>
      <c r="D188" s="55">
        <v>21.2636</v>
      </c>
      <c r="E188" s="128">
        <v>1187</v>
      </c>
      <c r="F188" s="149">
        <v>538305.6</v>
      </c>
      <c r="G188" s="41">
        <v>100</v>
      </c>
      <c r="H188" s="50">
        <f t="shared" si="42"/>
        <v>538305.6</v>
      </c>
      <c r="I188" s="50">
        <f t="shared" si="41"/>
        <v>0</v>
      </c>
      <c r="J188" s="50">
        <f t="shared" si="38"/>
        <v>453.50092670598144</v>
      </c>
      <c r="K188" s="50">
        <f t="shared" si="43"/>
        <v>806.32155783099381</v>
      </c>
      <c r="L188" s="50">
        <f t="shared" si="44"/>
        <v>1250518.9203521681</v>
      </c>
      <c r="M188" s="50"/>
      <c r="N188" s="50">
        <f t="shared" si="37"/>
        <v>1250518.9203521681</v>
      </c>
      <c r="O188" s="33"/>
      <c r="P188" s="120"/>
      <c r="Q188" s="120"/>
    </row>
    <row r="189" spans="1:17" s="31" customFormat="1" x14ac:dyDescent="0.25">
      <c r="A189" s="35"/>
      <c r="B189" s="51" t="s">
        <v>120</v>
      </c>
      <c r="C189" s="35">
        <v>4</v>
      </c>
      <c r="D189" s="55">
        <v>25.954899999999999</v>
      </c>
      <c r="E189" s="128">
        <v>1829</v>
      </c>
      <c r="F189" s="149">
        <v>582084.30000000005</v>
      </c>
      <c r="G189" s="41">
        <v>100</v>
      </c>
      <c r="H189" s="50">
        <f t="shared" si="42"/>
        <v>582084.30000000005</v>
      </c>
      <c r="I189" s="50">
        <f t="shared" si="41"/>
        <v>0</v>
      </c>
      <c r="J189" s="50">
        <f t="shared" si="38"/>
        <v>318.25276107162387</v>
      </c>
      <c r="K189" s="50">
        <f t="shared" si="43"/>
        <v>941.56972346535144</v>
      </c>
      <c r="L189" s="50">
        <f t="shared" si="44"/>
        <v>1540255.6286654316</v>
      </c>
      <c r="M189" s="50"/>
      <c r="N189" s="50">
        <f t="shared" si="37"/>
        <v>1540255.6286654316</v>
      </c>
      <c r="O189" s="33"/>
      <c r="P189" s="120"/>
      <c r="Q189" s="120"/>
    </row>
    <row r="190" spans="1:17" s="31" customFormat="1" x14ac:dyDescent="0.25">
      <c r="A190" s="35"/>
      <c r="B190" s="51" t="s">
        <v>121</v>
      </c>
      <c r="C190" s="35">
        <v>4</v>
      </c>
      <c r="D190" s="55">
        <v>44.142299999999999</v>
      </c>
      <c r="E190" s="128">
        <v>2590</v>
      </c>
      <c r="F190" s="149">
        <v>1026996.2</v>
      </c>
      <c r="G190" s="41">
        <v>100</v>
      </c>
      <c r="H190" s="50">
        <f t="shared" si="42"/>
        <v>1026996.2</v>
      </c>
      <c r="I190" s="50">
        <f t="shared" si="41"/>
        <v>0</v>
      </c>
      <c r="J190" s="50">
        <f t="shared" si="38"/>
        <v>396.52362934362935</v>
      </c>
      <c r="K190" s="50">
        <f t="shared" si="43"/>
        <v>863.29885519334584</v>
      </c>
      <c r="L190" s="50">
        <f t="shared" si="44"/>
        <v>1661010.7579035186</v>
      </c>
      <c r="M190" s="50"/>
      <c r="N190" s="50">
        <f t="shared" si="37"/>
        <v>1661010.7579035186</v>
      </c>
      <c r="O190" s="33"/>
      <c r="P190" s="120"/>
      <c r="Q190" s="120"/>
    </row>
    <row r="191" spans="1:17" s="31" customFormat="1" x14ac:dyDescent="0.25">
      <c r="A191" s="35"/>
      <c r="B191" s="51" t="s">
        <v>122</v>
      </c>
      <c r="C191" s="35">
        <v>4</v>
      </c>
      <c r="D191" s="55">
        <v>25.907800000000002</v>
      </c>
      <c r="E191" s="128">
        <v>1131</v>
      </c>
      <c r="F191" s="149">
        <v>300898.2</v>
      </c>
      <c r="G191" s="41">
        <v>100</v>
      </c>
      <c r="H191" s="50">
        <f t="shared" si="42"/>
        <v>300898.2</v>
      </c>
      <c r="I191" s="50">
        <f t="shared" si="41"/>
        <v>0</v>
      </c>
      <c r="J191" s="50">
        <f t="shared" si="38"/>
        <v>266.04615384615386</v>
      </c>
      <c r="K191" s="50">
        <f t="shared" si="43"/>
        <v>993.7763306908214</v>
      </c>
      <c r="L191" s="50">
        <f t="shared" si="44"/>
        <v>1483825.9860182758</v>
      </c>
      <c r="M191" s="50"/>
      <c r="N191" s="50">
        <f t="shared" si="37"/>
        <v>1483825.9860182758</v>
      </c>
      <c r="O191" s="33"/>
      <c r="P191" s="120"/>
      <c r="Q191" s="120"/>
    </row>
    <row r="192" spans="1:17" s="31" customFormat="1" x14ac:dyDescent="0.25">
      <c r="A192" s="35"/>
      <c r="B192" s="51" t="s">
        <v>752</v>
      </c>
      <c r="C192" s="35">
        <v>4</v>
      </c>
      <c r="D192" s="55">
        <v>34.5657</v>
      </c>
      <c r="E192" s="128">
        <v>1472</v>
      </c>
      <c r="F192" s="149">
        <v>603870.6</v>
      </c>
      <c r="G192" s="41">
        <v>100</v>
      </c>
      <c r="H192" s="50">
        <f t="shared" si="42"/>
        <v>603870.6</v>
      </c>
      <c r="I192" s="50">
        <f t="shared" si="41"/>
        <v>0</v>
      </c>
      <c r="J192" s="50">
        <f t="shared" si="38"/>
        <v>410.23817934782608</v>
      </c>
      <c r="K192" s="50">
        <f t="shared" si="43"/>
        <v>849.58430518914918</v>
      </c>
      <c r="L192" s="50">
        <f t="shared" si="44"/>
        <v>1411573.8516139355</v>
      </c>
      <c r="M192" s="50"/>
      <c r="N192" s="50">
        <f t="shared" si="37"/>
        <v>1411573.8516139355</v>
      </c>
      <c r="O192" s="33"/>
      <c r="P192" s="120"/>
      <c r="Q192" s="120"/>
    </row>
    <row r="193" spans="1:17" s="31" customFormat="1" x14ac:dyDescent="0.25">
      <c r="A193" s="35"/>
      <c r="B193" s="51"/>
      <c r="C193" s="35"/>
      <c r="D193" s="55">
        <v>0</v>
      </c>
      <c r="E193" s="130"/>
      <c r="F193" s="42"/>
      <c r="G193" s="41"/>
      <c r="H193" s="42"/>
      <c r="I193" s="32"/>
      <c r="J193" s="32"/>
      <c r="K193" s="50"/>
      <c r="L193" s="50"/>
      <c r="M193" s="50"/>
      <c r="N193" s="50"/>
      <c r="O193" s="33"/>
      <c r="P193" s="120"/>
      <c r="Q193" s="120"/>
    </row>
    <row r="194" spans="1:17" s="31" customFormat="1" x14ac:dyDescent="0.25">
      <c r="A194" s="30" t="s">
        <v>123</v>
      </c>
      <c r="B194" s="43" t="s">
        <v>2</v>
      </c>
      <c r="C194" s="44"/>
      <c r="D194" s="3">
        <v>753.54510000000005</v>
      </c>
      <c r="E194" s="131">
        <f>E195</f>
        <v>68894</v>
      </c>
      <c r="F194" s="37">
        <f t="shared" ref="F194" si="45">F196</f>
        <v>0</v>
      </c>
      <c r="G194" s="37"/>
      <c r="H194" s="37">
        <f>H196</f>
        <v>7895320.5250000004</v>
      </c>
      <c r="I194" s="37">
        <f>I196</f>
        <v>-7895320.5250000004</v>
      </c>
      <c r="J194" s="37"/>
      <c r="K194" s="50"/>
      <c r="L194" s="50"/>
      <c r="M194" s="46">
        <f>M196</f>
        <v>47768653.197791666</v>
      </c>
      <c r="N194" s="37">
        <f t="shared" si="37"/>
        <v>47768653.197791666</v>
      </c>
      <c r="O194" s="33"/>
      <c r="P194" s="120"/>
      <c r="Q194" s="120"/>
    </row>
    <row r="195" spans="1:17" s="31" customFormat="1" x14ac:dyDescent="0.25">
      <c r="A195" s="30" t="s">
        <v>123</v>
      </c>
      <c r="B195" s="43" t="s">
        <v>3</v>
      </c>
      <c r="C195" s="44"/>
      <c r="D195" s="3">
        <v>753.54510000000005</v>
      </c>
      <c r="E195" s="131">
        <f>SUM(E197:E224)</f>
        <v>68894</v>
      </c>
      <c r="F195" s="37">
        <f t="shared" ref="F195" si="46">SUM(F197:F224)</f>
        <v>49647965.299999975</v>
      </c>
      <c r="G195" s="37"/>
      <c r="H195" s="37">
        <f>SUM(H197:H224)</f>
        <v>33857324.25</v>
      </c>
      <c r="I195" s="37">
        <f>SUM(I197:I224)</f>
        <v>15790641.050000001</v>
      </c>
      <c r="J195" s="37"/>
      <c r="K195" s="50"/>
      <c r="L195" s="37">
        <f>SUM(L197:L224)</f>
        <v>45242743.099883065</v>
      </c>
      <c r="M195" s="50"/>
      <c r="N195" s="37">
        <f t="shared" si="37"/>
        <v>45242743.099883065</v>
      </c>
      <c r="O195" s="33"/>
      <c r="P195" s="120"/>
      <c r="Q195" s="120"/>
    </row>
    <row r="196" spans="1:17" s="31" customFormat="1" x14ac:dyDescent="0.25">
      <c r="A196" s="35"/>
      <c r="B196" s="51" t="s">
        <v>26</v>
      </c>
      <c r="C196" s="35">
        <v>2</v>
      </c>
      <c r="D196" s="55">
        <v>0</v>
      </c>
      <c r="E196" s="132"/>
      <c r="F196" s="50"/>
      <c r="G196" s="41">
        <v>25</v>
      </c>
      <c r="H196" s="50">
        <f>F201*G196/100</f>
        <v>7895320.5250000004</v>
      </c>
      <c r="I196" s="50">
        <f t="shared" ref="I196:I224" si="47">F196-H196</f>
        <v>-7895320.5250000004</v>
      </c>
      <c r="J196" s="50"/>
      <c r="K196" s="50"/>
      <c r="L196" s="50"/>
      <c r="M196" s="50">
        <f>($L$7*$L$8*E194/$L$10)+($L$7*$L$9*D194/$L$11)</f>
        <v>47768653.197791666</v>
      </c>
      <c r="N196" s="50">
        <f t="shared" si="37"/>
        <v>47768653.197791666</v>
      </c>
      <c r="O196" s="33"/>
      <c r="P196" s="120"/>
      <c r="Q196" s="120"/>
    </row>
    <row r="197" spans="1:17" s="31" customFormat="1" x14ac:dyDescent="0.25">
      <c r="A197" s="35"/>
      <c r="B197" s="51" t="s">
        <v>124</v>
      </c>
      <c r="C197" s="35">
        <v>4</v>
      </c>
      <c r="D197" s="55">
        <v>15.2896</v>
      </c>
      <c r="E197" s="128">
        <v>1708</v>
      </c>
      <c r="F197" s="150">
        <v>471310.5</v>
      </c>
      <c r="G197" s="41">
        <v>100</v>
      </c>
      <c r="H197" s="50">
        <f t="shared" ref="H197:H224" si="48">F197*G197/100</f>
        <v>471310.5</v>
      </c>
      <c r="I197" s="50">
        <f t="shared" si="47"/>
        <v>0</v>
      </c>
      <c r="J197" s="50">
        <f t="shared" si="38"/>
        <v>275.94291569086653</v>
      </c>
      <c r="K197" s="50">
        <f t="shared" ref="K197:K224" si="49">$J$11*$J$19-J197</f>
        <v>983.87956884610867</v>
      </c>
      <c r="L197" s="50">
        <f t="shared" ref="L197:L224" si="50">IF(K197&gt;0,$J$7*$J$8*(K197/$K$19),0)+$J$7*$J$9*(E197/$E$19)+$J$7*$J$10*(D197/$D$19)</f>
        <v>1520101.9258956714</v>
      </c>
      <c r="M197" s="50"/>
      <c r="N197" s="50">
        <f t="shared" si="37"/>
        <v>1520101.9258956714</v>
      </c>
      <c r="O197" s="33"/>
      <c r="P197" s="120"/>
      <c r="Q197" s="120"/>
    </row>
    <row r="198" spans="1:17" s="31" customFormat="1" x14ac:dyDescent="0.25">
      <c r="A198" s="35"/>
      <c r="B198" s="51" t="s">
        <v>125</v>
      </c>
      <c r="C198" s="35">
        <v>4</v>
      </c>
      <c r="D198" s="55">
        <v>59.804700000000004</v>
      </c>
      <c r="E198" s="128">
        <v>3105</v>
      </c>
      <c r="F198" s="150">
        <v>1123726.8</v>
      </c>
      <c r="G198" s="41">
        <v>100</v>
      </c>
      <c r="H198" s="50">
        <f t="shared" si="48"/>
        <v>1123726.8</v>
      </c>
      <c r="I198" s="50">
        <f t="shared" si="47"/>
        <v>0</v>
      </c>
      <c r="J198" s="50">
        <f t="shared" si="38"/>
        <v>361.90879227053142</v>
      </c>
      <c r="K198" s="50">
        <f t="shared" si="49"/>
        <v>897.91369226644383</v>
      </c>
      <c r="L198" s="50">
        <f t="shared" si="50"/>
        <v>1861666.7972744158</v>
      </c>
      <c r="M198" s="50"/>
      <c r="N198" s="50">
        <f t="shared" si="37"/>
        <v>1861666.7972744158</v>
      </c>
      <c r="O198" s="33"/>
      <c r="P198" s="120"/>
      <c r="Q198" s="120"/>
    </row>
    <row r="199" spans="1:17" s="31" customFormat="1" x14ac:dyDescent="0.25">
      <c r="A199" s="35"/>
      <c r="B199" s="51" t="s">
        <v>126</v>
      </c>
      <c r="C199" s="35">
        <v>4</v>
      </c>
      <c r="D199" s="55">
        <v>15.4596</v>
      </c>
      <c r="E199" s="128">
        <v>971</v>
      </c>
      <c r="F199" s="150">
        <v>225747.7</v>
      </c>
      <c r="G199" s="41">
        <v>100</v>
      </c>
      <c r="H199" s="50">
        <f t="shared" si="48"/>
        <v>225747.7</v>
      </c>
      <c r="I199" s="50">
        <f t="shared" si="47"/>
        <v>0</v>
      </c>
      <c r="J199" s="50">
        <f t="shared" si="38"/>
        <v>232.48990731204944</v>
      </c>
      <c r="K199" s="50">
        <f t="shared" si="49"/>
        <v>1027.3325772249259</v>
      </c>
      <c r="L199" s="50">
        <f t="shared" si="50"/>
        <v>1447774.4184303044</v>
      </c>
      <c r="M199" s="50"/>
      <c r="N199" s="50">
        <f t="shared" si="37"/>
        <v>1447774.4184303044</v>
      </c>
      <c r="O199" s="33"/>
      <c r="P199" s="120"/>
      <c r="Q199" s="120"/>
    </row>
    <row r="200" spans="1:17" s="31" customFormat="1" x14ac:dyDescent="0.25">
      <c r="A200" s="35"/>
      <c r="B200" s="51" t="s">
        <v>127</v>
      </c>
      <c r="C200" s="35">
        <v>4</v>
      </c>
      <c r="D200" s="55">
        <v>11.678699999999999</v>
      </c>
      <c r="E200" s="128">
        <v>952</v>
      </c>
      <c r="F200" s="150">
        <v>132457</v>
      </c>
      <c r="G200" s="41">
        <v>100</v>
      </c>
      <c r="H200" s="50">
        <f t="shared" si="48"/>
        <v>132457</v>
      </c>
      <c r="I200" s="50">
        <f t="shared" si="47"/>
        <v>0</v>
      </c>
      <c r="J200" s="50">
        <f t="shared" si="38"/>
        <v>139.13550420168067</v>
      </c>
      <c r="K200" s="50">
        <f t="shared" si="49"/>
        <v>1120.6869803352945</v>
      </c>
      <c r="L200" s="50">
        <f t="shared" si="50"/>
        <v>1537098.0177943551</v>
      </c>
      <c r="M200" s="50"/>
      <c r="N200" s="50">
        <f t="shared" si="37"/>
        <v>1537098.0177943551</v>
      </c>
      <c r="O200" s="33"/>
      <c r="P200" s="120"/>
      <c r="Q200" s="120"/>
    </row>
    <row r="201" spans="1:17" s="31" customFormat="1" x14ac:dyDescent="0.25">
      <c r="A201" s="35"/>
      <c r="B201" s="51" t="s">
        <v>873</v>
      </c>
      <c r="C201" s="35">
        <v>3</v>
      </c>
      <c r="D201" s="55">
        <v>42.328599999999994</v>
      </c>
      <c r="E201" s="128">
        <v>14156</v>
      </c>
      <c r="F201" s="150">
        <v>31581282.100000001</v>
      </c>
      <c r="G201" s="41">
        <v>50</v>
      </c>
      <c r="H201" s="50">
        <f t="shared" si="48"/>
        <v>15790641.050000001</v>
      </c>
      <c r="I201" s="50">
        <f t="shared" si="47"/>
        <v>15790641.050000001</v>
      </c>
      <c r="J201" s="50">
        <f t="shared" si="38"/>
        <v>2230.9467434303479</v>
      </c>
      <c r="K201" s="50">
        <f t="shared" si="49"/>
        <v>-971.1242588933726</v>
      </c>
      <c r="L201" s="50">
        <f t="shared" si="50"/>
        <v>2586079.8084204188</v>
      </c>
      <c r="M201" s="50"/>
      <c r="N201" s="50">
        <f t="shared" si="37"/>
        <v>2586079.8084204188</v>
      </c>
      <c r="O201" s="33"/>
      <c r="P201" s="120"/>
      <c r="Q201" s="120"/>
    </row>
    <row r="202" spans="1:17" s="31" customFormat="1" x14ac:dyDescent="0.25">
      <c r="A202" s="35"/>
      <c r="B202" s="51" t="s">
        <v>128</v>
      </c>
      <c r="C202" s="35">
        <v>4</v>
      </c>
      <c r="D202" s="55">
        <v>31.614599999999999</v>
      </c>
      <c r="E202" s="128">
        <v>1263</v>
      </c>
      <c r="F202" s="150">
        <v>274113</v>
      </c>
      <c r="G202" s="41">
        <v>100</v>
      </c>
      <c r="H202" s="50">
        <f t="shared" si="48"/>
        <v>274113</v>
      </c>
      <c r="I202" s="50">
        <f t="shared" si="47"/>
        <v>0</v>
      </c>
      <c r="J202" s="50">
        <f t="shared" si="38"/>
        <v>217.0332541567696</v>
      </c>
      <c r="K202" s="50">
        <f t="shared" si="49"/>
        <v>1042.7892303802057</v>
      </c>
      <c r="L202" s="50">
        <f t="shared" si="50"/>
        <v>1590487.9116913942</v>
      </c>
      <c r="M202" s="50"/>
      <c r="N202" s="50">
        <f t="shared" si="37"/>
        <v>1590487.9116913942</v>
      </c>
      <c r="O202" s="33"/>
      <c r="P202" s="120"/>
      <c r="Q202" s="120"/>
    </row>
    <row r="203" spans="1:17" s="31" customFormat="1" x14ac:dyDescent="0.25">
      <c r="A203" s="35"/>
      <c r="B203" s="51" t="s">
        <v>129</v>
      </c>
      <c r="C203" s="35">
        <v>4</v>
      </c>
      <c r="D203" s="55">
        <v>10.417100000000001</v>
      </c>
      <c r="E203" s="128">
        <v>628</v>
      </c>
      <c r="F203" s="150">
        <v>129738.6</v>
      </c>
      <c r="G203" s="41">
        <v>100</v>
      </c>
      <c r="H203" s="50">
        <f t="shared" si="48"/>
        <v>129738.6</v>
      </c>
      <c r="I203" s="50">
        <f t="shared" si="47"/>
        <v>0</v>
      </c>
      <c r="J203" s="50">
        <f t="shared" si="38"/>
        <v>206.59012738853505</v>
      </c>
      <c r="K203" s="50">
        <f t="shared" si="49"/>
        <v>1053.2323571484403</v>
      </c>
      <c r="L203" s="50">
        <f t="shared" si="50"/>
        <v>1396969.4154555202</v>
      </c>
      <c r="M203" s="50"/>
      <c r="N203" s="50">
        <f t="shared" si="37"/>
        <v>1396969.4154555202</v>
      </c>
      <c r="O203" s="33"/>
      <c r="P203" s="120"/>
      <c r="Q203" s="120"/>
    </row>
    <row r="204" spans="1:17" s="31" customFormat="1" x14ac:dyDescent="0.25">
      <c r="A204" s="35"/>
      <c r="B204" s="51" t="s">
        <v>753</v>
      </c>
      <c r="C204" s="35">
        <v>4</v>
      </c>
      <c r="D204" s="55">
        <v>38.0578</v>
      </c>
      <c r="E204" s="128">
        <v>2502</v>
      </c>
      <c r="F204" s="150">
        <v>2233281.5</v>
      </c>
      <c r="G204" s="41">
        <v>100</v>
      </c>
      <c r="H204" s="50">
        <f t="shared" si="48"/>
        <v>2233281.5</v>
      </c>
      <c r="I204" s="50">
        <f t="shared" si="47"/>
        <v>0</v>
      </c>
      <c r="J204" s="50">
        <f t="shared" si="38"/>
        <v>892.59852118305355</v>
      </c>
      <c r="K204" s="50">
        <f t="shared" si="49"/>
        <v>367.2239633539217</v>
      </c>
      <c r="L204" s="50">
        <f t="shared" si="50"/>
        <v>1032619.0421345745</v>
      </c>
      <c r="M204" s="50"/>
      <c r="N204" s="50">
        <f t="shared" si="37"/>
        <v>1032619.0421345745</v>
      </c>
      <c r="O204" s="33"/>
      <c r="P204" s="120"/>
      <c r="Q204" s="120"/>
    </row>
    <row r="205" spans="1:17" s="31" customFormat="1" x14ac:dyDescent="0.25">
      <c r="A205" s="35"/>
      <c r="B205" s="51" t="s">
        <v>130</v>
      </c>
      <c r="C205" s="35">
        <v>4</v>
      </c>
      <c r="D205" s="55">
        <v>16.581199999999999</v>
      </c>
      <c r="E205" s="128">
        <v>1309</v>
      </c>
      <c r="F205" s="150">
        <v>342744.3</v>
      </c>
      <c r="G205" s="41">
        <v>100</v>
      </c>
      <c r="H205" s="50">
        <f t="shared" si="48"/>
        <v>342744.3</v>
      </c>
      <c r="I205" s="50">
        <f t="shared" si="47"/>
        <v>0</v>
      </c>
      <c r="J205" s="50">
        <f t="shared" si="38"/>
        <v>261.83674560733385</v>
      </c>
      <c r="K205" s="50">
        <f t="shared" si="49"/>
        <v>997.98573892964146</v>
      </c>
      <c r="L205" s="50">
        <f t="shared" si="50"/>
        <v>1475417.7396210316</v>
      </c>
      <c r="M205" s="50"/>
      <c r="N205" s="50">
        <f t="shared" si="37"/>
        <v>1475417.7396210316</v>
      </c>
      <c r="O205" s="33"/>
      <c r="P205" s="120"/>
      <c r="Q205" s="120"/>
    </row>
    <row r="206" spans="1:17" s="31" customFormat="1" x14ac:dyDescent="0.25">
      <c r="A206" s="35"/>
      <c r="B206" s="51" t="s">
        <v>131</v>
      </c>
      <c r="C206" s="35">
        <v>4</v>
      </c>
      <c r="D206" s="55">
        <v>25.100100000000005</v>
      </c>
      <c r="E206" s="128">
        <v>1615</v>
      </c>
      <c r="F206" s="150">
        <v>449150.6</v>
      </c>
      <c r="G206" s="41">
        <v>100</v>
      </c>
      <c r="H206" s="50">
        <f t="shared" si="48"/>
        <v>449150.6</v>
      </c>
      <c r="I206" s="50">
        <f t="shared" si="47"/>
        <v>0</v>
      </c>
      <c r="J206" s="50">
        <f t="shared" si="38"/>
        <v>278.11182662538698</v>
      </c>
      <c r="K206" s="50">
        <f t="shared" si="49"/>
        <v>981.71065791158821</v>
      </c>
      <c r="L206" s="50">
        <f t="shared" si="50"/>
        <v>1547514.9112462455</v>
      </c>
      <c r="M206" s="50"/>
      <c r="N206" s="50">
        <f t="shared" si="37"/>
        <v>1547514.9112462455</v>
      </c>
      <c r="O206" s="33"/>
      <c r="P206" s="120"/>
      <c r="Q206" s="120"/>
    </row>
    <row r="207" spans="1:17" s="31" customFormat="1" x14ac:dyDescent="0.25">
      <c r="A207" s="35"/>
      <c r="B207" s="51" t="s">
        <v>132</v>
      </c>
      <c r="C207" s="35">
        <v>4</v>
      </c>
      <c r="D207" s="55">
        <v>26.023400000000002</v>
      </c>
      <c r="E207" s="128">
        <v>2411</v>
      </c>
      <c r="F207" s="150">
        <v>634392</v>
      </c>
      <c r="G207" s="41">
        <v>100</v>
      </c>
      <c r="H207" s="50">
        <f t="shared" si="48"/>
        <v>634392</v>
      </c>
      <c r="I207" s="50">
        <f t="shared" si="47"/>
        <v>0</v>
      </c>
      <c r="J207" s="50">
        <f t="shared" si="38"/>
        <v>263.12401493156369</v>
      </c>
      <c r="K207" s="50">
        <f t="shared" si="49"/>
        <v>996.69846960541156</v>
      </c>
      <c r="L207" s="50">
        <f t="shared" si="50"/>
        <v>1703831.1911150827</v>
      </c>
      <c r="M207" s="50"/>
      <c r="N207" s="50">
        <f t="shared" si="37"/>
        <v>1703831.1911150827</v>
      </c>
      <c r="O207" s="33"/>
      <c r="P207" s="120"/>
      <c r="Q207" s="120"/>
    </row>
    <row r="208" spans="1:17" s="31" customFormat="1" x14ac:dyDescent="0.25">
      <c r="A208" s="35"/>
      <c r="B208" s="51" t="s">
        <v>133</v>
      </c>
      <c r="C208" s="35">
        <v>4</v>
      </c>
      <c r="D208" s="55">
        <v>18.456199999999999</v>
      </c>
      <c r="E208" s="128">
        <v>1504</v>
      </c>
      <c r="F208" s="150">
        <v>349997.8</v>
      </c>
      <c r="G208" s="41">
        <v>100</v>
      </c>
      <c r="H208" s="50">
        <f t="shared" si="48"/>
        <v>349997.8</v>
      </c>
      <c r="I208" s="50">
        <f t="shared" si="47"/>
        <v>0</v>
      </c>
      <c r="J208" s="50">
        <f t="shared" si="38"/>
        <v>232.71130319148935</v>
      </c>
      <c r="K208" s="50">
        <f t="shared" si="49"/>
        <v>1027.1111813454859</v>
      </c>
      <c r="L208" s="50">
        <f t="shared" si="50"/>
        <v>1551414.1141699059</v>
      </c>
      <c r="M208" s="50"/>
      <c r="N208" s="50">
        <f t="shared" si="37"/>
        <v>1551414.1141699059</v>
      </c>
      <c r="O208" s="33"/>
      <c r="P208" s="120"/>
      <c r="Q208" s="120"/>
    </row>
    <row r="209" spans="1:17" s="31" customFormat="1" x14ac:dyDescent="0.25">
      <c r="A209" s="35"/>
      <c r="B209" s="51" t="s">
        <v>134</v>
      </c>
      <c r="C209" s="35">
        <v>4</v>
      </c>
      <c r="D209" s="55">
        <v>18.093399999999999</v>
      </c>
      <c r="E209" s="128">
        <v>1535</v>
      </c>
      <c r="F209" s="150">
        <v>610814.9</v>
      </c>
      <c r="G209" s="41">
        <v>100</v>
      </c>
      <c r="H209" s="50">
        <f t="shared" si="48"/>
        <v>610814.9</v>
      </c>
      <c r="I209" s="50">
        <f t="shared" si="47"/>
        <v>0</v>
      </c>
      <c r="J209" s="50">
        <f t="shared" si="38"/>
        <v>397.92501628664496</v>
      </c>
      <c r="K209" s="50">
        <f t="shared" si="49"/>
        <v>861.89746825033035</v>
      </c>
      <c r="L209" s="50">
        <f t="shared" si="50"/>
        <v>1360055.065361884</v>
      </c>
      <c r="M209" s="50"/>
      <c r="N209" s="50">
        <f t="shared" si="37"/>
        <v>1360055.065361884</v>
      </c>
      <c r="O209" s="33"/>
      <c r="P209" s="120"/>
      <c r="Q209" s="120"/>
    </row>
    <row r="210" spans="1:17" s="31" customFormat="1" x14ac:dyDescent="0.25">
      <c r="A210" s="35"/>
      <c r="B210" s="51" t="s">
        <v>135</v>
      </c>
      <c r="C210" s="35">
        <v>4</v>
      </c>
      <c r="D210" s="55">
        <v>32.839999999999996</v>
      </c>
      <c r="E210" s="128">
        <v>1839</v>
      </c>
      <c r="F210" s="150">
        <v>709658.4</v>
      </c>
      <c r="G210" s="41">
        <v>100</v>
      </c>
      <c r="H210" s="50">
        <f t="shared" si="48"/>
        <v>709658.4</v>
      </c>
      <c r="I210" s="50">
        <f t="shared" si="47"/>
        <v>0</v>
      </c>
      <c r="J210" s="50">
        <f t="shared" si="38"/>
        <v>385.89363784665579</v>
      </c>
      <c r="K210" s="50">
        <f t="shared" si="49"/>
        <v>873.92884669031946</v>
      </c>
      <c r="L210" s="50">
        <f t="shared" si="50"/>
        <v>1494197.0091198653</v>
      </c>
      <c r="M210" s="50"/>
      <c r="N210" s="50">
        <f t="shared" si="37"/>
        <v>1494197.0091198653</v>
      </c>
      <c r="O210" s="33"/>
      <c r="P210" s="120"/>
      <c r="Q210" s="120"/>
    </row>
    <row r="211" spans="1:17" s="31" customFormat="1" x14ac:dyDescent="0.25">
      <c r="A211" s="35"/>
      <c r="B211" s="51" t="s">
        <v>136</v>
      </c>
      <c r="C211" s="35">
        <v>4</v>
      </c>
      <c r="D211" s="55">
        <v>12.6798</v>
      </c>
      <c r="E211" s="128">
        <v>862</v>
      </c>
      <c r="F211" s="150">
        <v>220465.4</v>
      </c>
      <c r="G211" s="41">
        <v>100</v>
      </c>
      <c r="H211" s="50">
        <f t="shared" si="48"/>
        <v>220465.4</v>
      </c>
      <c r="I211" s="50">
        <f t="shared" si="47"/>
        <v>0</v>
      </c>
      <c r="J211" s="50">
        <f t="shared" si="38"/>
        <v>255.76032482598606</v>
      </c>
      <c r="K211" s="50">
        <f t="shared" si="49"/>
        <v>1004.0621597109891</v>
      </c>
      <c r="L211" s="50">
        <f t="shared" si="50"/>
        <v>1388987.281091515</v>
      </c>
      <c r="M211" s="50"/>
      <c r="N211" s="50">
        <f t="shared" ref="N211:N255" si="51">L211+M211</f>
        <v>1388987.281091515</v>
      </c>
      <c r="O211" s="33"/>
      <c r="P211" s="120"/>
      <c r="Q211" s="120"/>
    </row>
    <row r="212" spans="1:17" s="31" customFormat="1" x14ac:dyDescent="0.25">
      <c r="A212" s="35"/>
      <c r="B212" s="51" t="s">
        <v>137</v>
      </c>
      <c r="C212" s="35">
        <v>4</v>
      </c>
      <c r="D212" s="55">
        <v>7.3449</v>
      </c>
      <c r="E212" s="128">
        <v>1131</v>
      </c>
      <c r="F212" s="150">
        <v>342087.3</v>
      </c>
      <c r="G212" s="41">
        <v>100</v>
      </c>
      <c r="H212" s="50">
        <f t="shared" si="48"/>
        <v>342087.3</v>
      </c>
      <c r="I212" s="50">
        <f t="shared" si="47"/>
        <v>0</v>
      </c>
      <c r="J212" s="50">
        <f t="shared" si="38"/>
        <v>302.46445623342174</v>
      </c>
      <c r="K212" s="50">
        <f t="shared" si="49"/>
        <v>957.35802830355351</v>
      </c>
      <c r="L212" s="50">
        <f t="shared" si="50"/>
        <v>1354455.128277116</v>
      </c>
      <c r="M212" s="50"/>
      <c r="N212" s="50">
        <f t="shared" si="51"/>
        <v>1354455.128277116</v>
      </c>
      <c r="O212" s="33"/>
      <c r="P212" s="120"/>
      <c r="Q212" s="120"/>
    </row>
    <row r="213" spans="1:17" s="31" customFormat="1" x14ac:dyDescent="0.25">
      <c r="A213" s="35"/>
      <c r="B213" s="51" t="s">
        <v>138</v>
      </c>
      <c r="C213" s="35">
        <v>4</v>
      </c>
      <c r="D213" s="55">
        <v>45.099099999999993</v>
      </c>
      <c r="E213" s="128">
        <v>2913</v>
      </c>
      <c r="F213" s="150">
        <v>1324029.2</v>
      </c>
      <c r="G213" s="41">
        <v>100</v>
      </c>
      <c r="H213" s="50">
        <f t="shared" si="48"/>
        <v>1324029.2</v>
      </c>
      <c r="I213" s="50">
        <f t="shared" si="47"/>
        <v>0</v>
      </c>
      <c r="J213" s="50">
        <f t="shared" si="38"/>
        <v>454.52427051150016</v>
      </c>
      <c r="K213" s="50">
        <f t="shared" si="49"/>
        <v>805.29821402547509</v>
      </c>
      <c r="L213" s="50">
        <f t="shared" si="50"/>
        <v>1651552.6883593886</v>
      </c>
      <c r="M213" s="50"/>
      <c r="N213" s="50">
        <f t="shared" si="51"/>
        <v>1651552.6883593886</v>
      </c>
      <c r="O213" s="33"/>
      <c r="P213" s="120"/>
      <c r="Q213" s="120"/>
    </row>
    <row r="214" spans="1:17" s="31" customFormat="1" x14ac:dyDescent="0.25">
      <c r="A214" s="35"/>
      <c r="B214" s="51" t="s">
        <v>139</v>
      </c>
      <c r="C214" s="35">
        <v>4</v>
      </c>
      <c r="D214" s="55">
        <v>16.179600000000001</v>
      </c>
      <c r="E214" s="128">
        <v>1562</v>
      </c>
      <c r="F214" s="150">
        <v>681700.9</v>
      </c>
      <c r="G214" s="41">
        <v>100</v>
      </c>
      <c r="H214" s="50">
        <f t="shared" si="48"/>
        <v>681700.9</v>
      </c>
      <c r="I214" s="50">
        <f t="shared" si="47"/>
        <v>0</v>
      </c>
      <c r="J214" s="50">
        <f t="shared" si="38"/>
        <v>436.42823303457106</v>
      </c>
      <c r="K214" s="50">
        <f t="shared" si="49"/>
        <v>823.39425150240413</v>
      </c>
      <c r="L214" s="50">
        <f t="shared" si="50"/>
        <v>1310281.1015243102</v>
      </c>
      <c r="M214" s="50"/>
      <c r="N214" s="50">
        <f t="shared" si="51"/>
        <v>1310281.1015243102</v>
      </c>
      <c r="O214" s="33"/>
      <c r="P214" s="120"/>
      <c r="Q214" s="120"/>
    </row>
    <row r="215" spans="1:17" s="31" customFormat="1" x14ac:dyDescent="0.25">
      <c r="A215" s="35"/>
      <c r="B215" s="51" t="s">
        <v>754</v>
      </c>
      <c r="C215" s="35">
        <v>4</v>
      </c>
      <c r="D215" s="55">
        <v>32.394000000000005</v>
      </c>
      <c r="E215" s="128">
        <v>2442</v>
      </c>
      <c r="F215" s="150">
        <v>696710.3</v>
      </c>
      <c r="G215" s="41">
        <v>100</v>
      </c>
      <c r="H215" s="50">
        <f t="shared" si="48"/>
        <v>696710.3</v>
      </c>
      <c r="I215" s="50">
        <f t="shared" si="47"/>
        <v>0</v>
      </c>
      <c r="J215" s="50">
        <f t="shared" si="38"/>
        <v>285.30315315315318</v>
      </c>
      <c r="K215" s="50">
        <f t="shared" si="49"/>
        <v>974.51933138382208</v>
      </c>
      <c r="L215" s="50">
        <f t="shared" si="50"/>
        <v>1712552.7434711894</v>
      </c>
      <c r="M215" s="50"/>
      <c r="N215" s="50">
        <f t="shared" si="51"/>
        <v>1712552.7434711894</v>
      </c>
      <c r="O215" s="33"/>
      <c r="P215" s="120"/>
      <c r="Q215" s="120"/>
    </row>
    <row r="216" spans="1:17" s="31" customFormat="1" x14ac:dyDescent="0.25">
      <c r="A216" s="35"/>
      <c r="B216" s="51" t="s">
        <v>140</v>
      </c>
      <c r="C216" s="35">
        <v>4</v>
      </c>
      <c r="D216" s="55">
        <v>25.742600000000003</v>
      </c>
      <c r="E216" s="128">
        <v>1544</v>
      </c>
      <c r="F216" s="150">
        <v>434385.9</v>
      </c>
      <c r="G216" s="41">
        <v>100</v>
      </c>
      <c r="H216" s="50">
        <f t="shared" si="48"/>
        <v>434385.9</v>
      </c>
      <c r="I216" s="50">
        <f t="shared" si="47"/>
        <v>0</v>
      </c>
      <c r="J216" s="50">
        <f t="shared" ref="J216:J279" si="52">F216/E216</f>
        <v>281.33801813471501</v>
      </c>
      <c r="K216" s="50">
        <f t="shared" si="49"/>
        <v>978.4844664022603</v>
      </c>
      <c r="L216" s="50">
        <f t="shared" si="50"/>
        <v>1534717.4028793355</v>
      </c>
      <c r="M216" s="50"/>
      <c r="N216" s="50">
        <f t="shared" si="51"/>
        <v>1534717.4028793355</v>
      </c>
      <c r="O216" s="33"/>
      <c r="P216" s="120"/>
      <c r="Q216" s="120"/>
    </row>
    <row r="217" spans="1:17" s="31" customFormat="1" x14ac:dyDescent="0.25">
      <c r="A217" s="35"/>
      <c r="B217" s="51" t="s">
        <v>141</v>
      </c>
      <c r="C217" s="35">
        <v>4</v>
      </c>
      <c r="D217" s="55">
        <v>45.363399999999999</v>
      </c>
      <c r="E217" s="128">
        <v>2317</v>
      </c>
      <c r="F217" s="150">
        <v>682190.4</v>
      </c>
      <c r="G217" s="41">
        <v>100</v>
      </c>
      <c r="H217" s="50">
        <f t="shared" si="48"/>
        <v>682190.4</v>
      </c>
      <c r="I217" s="50">
        <f t="shared" si="47"/>
        <v>0</v>
      </c>
      <c r="J217" s="50">
        <f t="shared" si="52"/>
        <v>294.42831247302547</v>
      </c>
      <c r="K217" s="50">
        <f t="shared" si="49"/>
        <v>965.39417206394978</v>
      </c>
      <c r="L217" s="50">
        <f t="shared" si="50"/>
        <v>1741063.3163178908</v>
      </c>
      <c r="M217" s="50"/>
      <c r="N217" s="50">
        <f t="shared" si="51"/>
        <v>1741063.3163178908</v>
      </c>
      <c r="O217" s="33"/>
      <c r="P217" s="120"/>
      <c r="Q217" s="120"/>
    </row>
    <row r="218" spans="1:17" s="31" customFormat="1" x14ac:dyDescent="0.25">
      <c r="A218" s="35"/>
      <c r="B218" s="51" t="s">
        <v>755</v>
      </c>
      <c r="C218" s="35">
        <v>4</v>
      </c>
      <c r="D218" s="55">
        <v>39.507899999999999</v>
      </c>
      <c r="E218" s="128">
        <v>2195</v>
      </c>
      <c r="F218" s="150">
        <v>681404.5</v>
      </c>
      <c r="G218" s="41">
        <v>100</v>
      </c>
      <c r="H218" s="50">
        <f t="shared" si="48"/>
        <v>681404.5</v>
      </c>
      <c r="I218" s="50">
        <f t="shared" si="47"/>
        <v>0</v>
      </c>
      <c r="J218" s="50">
        <f t="shared" si="52"/>
        <v>310.43485193621871</v>
      </c>
      <c r="K218" s="50">
        <f t="shared" si="49"/>
        <v>949.38763260075655</v>
      </c>
      <c r="L218" s="50">
        <f t="shared" si="50"/>
        <v>1674334.339855833</v>
      </c>
      <c r="M218" s="50"/>
      <c r="N218" s="50">
        <f t="shared" si="51"/>
        <v>1674334.339855833</v>
      </c>
      <c r="O218" s="33"/>
      <c r="P218" s="120"/>
      <c r="Q218" s="120"/>
    </row>
    <row r="219" spans="1:17" s="31" customFormat="1" x14ac:dyDescent="0.25">
      <c r="A219" s="35"/>
      <c r="B219" s="51" t="s">
        <v>756</v>
      </c>
      <c r="C219" s="35">
        <v>4</v>
      </c>
      <c r="D219" s="55">
        <v>49.061099999999996</v>
      </c>
      <c r="E219" s="128">
        <v>7029</v>
      </c>
      <c r="F219" s="150">
        <v>2272563.7999999998</v>
      </c>
      <c r="G219" s="41">
        <v>100</v>
      </c>
      <c r="H219" s="50">
        <f t="shared" si="48"/>
        <v>2272563.7999999998</v>
      </c>
      <c r="I219" s="50">
        <f t="shared" si="47"/>
        <v>0</v>
      </c>
      <c r="J219" s="50">
        <f t="shared" si="52"/>
        <v>323.31253378859009</v>
      </c>
      <c r="K219" s="50">
        <f t="shared" si="49"/>
        <v>936.50995074838511</v>
      </c>
      <c r="L219" s="50">
        <f t="shared" si="50"/>
        <v>2519424.2332339077</v>
      </c>
      <c r="M219" s="50"/>
      <c r="N219" s="50">
        <f t="shared" si="51"/>
        <v>2519424.2332339077</v>
      </c>
      <c r="O219" s="33"/>
      <c r="P219" s="120"/>
      <c r="Q219" s="120"/>
    </row>
    <row r="220" spans="1:17" s="31" customFormat="1" x14ac:dyDescent="0.25">
      <c r="A220" s="35"/>
      <c r="B220" s="51" t="s">
        <v>143</v>
      </c>
      <c r="C220" s="35">
        <v>4</v>
      </c>
      <c r="D220" s="55">
        <v>15.988299999999999</v>
      </c>
      <c r="E220" s="128">
        <v>1336</v>
      </c>
      <c r="F220" s="150">
        <v>383173.3</v>
      </c>
      <c r="G220" s="41">
        <v>100</v>
      </c>
      <c r="H220" s="50">
        <f t="shared" si="48"/>
        <v>383173.3</v>
      </c>
      <c r="I220" s="50">
        <f t="shared" si="47"/>
        <v>0</v>
      </c>
      <c r="J220" s="50">
        <f t="shared" si="52"/>
        <v>286.80636227544909</v>
      </c>
      <c r="K220" s="50">
        <f t="shared" si="49"/>
        <v>973.01612226152611</v>
      </c>
      <c r="L220" s="50">
        <f t="shared" si="50"/>
        <v>1447757.9610178671</v>
      </c>
      <c r="M220" s="50"/>
      <c r="N220" s="50">
        <f t="shared" si="51"/>
        <v>1447757.9610178671</v>
      </c>
      <c r="O220" s="33"/>
      <c r="P220" s="120"/>
      <c r="Q220" s="120"/>
    </row>
    <row r="221" spans="1:17" s="31" customFormat="1" x14ac:dyDescent="0.25">
      <c r="A221" s="35"/>
      <c r="B221" s="51" t="s">
        <v>757</v>
      </c>
      <c r="C221" s="35">
        <v>4</v>
      </c>
      <c r="D221" s="55">
        <v>22.875599999999999</v>
      </c>
      <c r="E221" s="128">
        <v>2206</v>
      </c>
      <c r="F221" s="150">
        <v>746222.3</v>
      </c>
      <c r="G221" s="41">
        <v>100</v>
      </c>
      <c r="H221" s="50">
        <f t="shared" si="48"/>
        <v>746222.3</v>
      </c>
      <c r="I221" s="50">
        <f t="shared" si="47"/>
        <v>0</v>
      </c>
      <c r="J221" s="50">
        <f t="shared" si="52"/>
        <v>338.26940163191301</v>
      </c>
      <c r="K221" s="50">
        <f t="shared" si="49"/>
        <v>921.55308290506218</v>
      </c>
      <c r="L221" s="50">
        <f t="shared" si="50"/>
        <v>1565932.8607248608</v>
      </c>
      <c r="M221" s="50"/>
      <c r="N221" s="50">
        <f t="shared" si="51"/>
        <v>1565932.8607248608</v>
      </c>
      <c r="O221" s="33"/>
      <c r="P221" s="120"/>
      <c r="Q221" s="120"/>
    </row>
    <row r="222" spans="1:17" s="31" customFormat="1" x14ac:dyDescent="0.25">
      <c r="A222" s="35"/>
      <c r="B222" s="51" t="s">
        <v>144</v>
      </c>
      <c r="C222" s="35">
        <v>4</v>
      </c>
      <c r="D222" s="55">
        <v>21.118200000000002</v>
      </c>
      <c r="E222" s="128">
        <v>2606</v>
      </c>
      <c r="F222" s="150">
        <v>687459.9</v>
      </c>
      <c r="G222" s="41">
        <v>100</v>
      </c>
      <c r="H222" s="50">
        <f t="shared" si="48"/>
        <v>687459.9</v>
      </c>
      <c r="I222" s="50">
        <f t="shared" si="47"/>
        <v>0</v>
      </c>
      <c r="J222" s="50">
        <f t="shared" si="52"/>
        <v>263.79888718342289</v>
      </c>
      <c r="K222" s="50">
        <f t="shared" si="49"/>
        <v>996.0235973535523</v>
      </c>
      <c r="L222" s="50">
        <f t="shared" si="50"/>
        <v>1713111.1384673812</v>
      </c>
      <c r="M222" s="50"/>
      <c r="N222" s="50">
        <f t="shared" si="51"/>
        <v>1713111.1384673812</v>
      </c>
      <c r="O222" s="33"/>
      <c r="P222" s="120"/>
      <c r="Q222" s="120"/>
    </row>
    <row r="223" spans="1:17" s="31" customFormat="1" x14ac:dyDescent="0.25">
      <c r="A223" s="35"/>
      <c r="B223" s="51" t="s">
        <v>145</v>
      </c>
      <c r="C223" s="35">
        <v>4</v>
      </c>
      <c r="D223" s="55">
        <v>37.408799999999999</v>
      </c>
      <c r="E223" s="128">
        <v>3924</v>
      </c>
      <c r="F223" s="150">
        <v>820483.8</v>
      </c>
      <c r="G223" s="41">
        <v>100</v>
      </c>
      <c r="H223" s="50">
        <f t="shared" si="48"/>
        <v>820483.8</v>
      </c>
      <c r="I223" s="50">
        <f t="shared" si="47"/>
        <v>0</v>
      </c>
      <c r="J223" s="50">
        <f t="shared" si="52"/>
        <v>209.09373088685015</v>
      </c>
      <c r="K223" s="50">
        <f t="shared" si="49"/>
        <v>1050.7287536501251</v>
      </c>
      <c r="L223" s="50">
        <f t="shared" si="50"/>
        <v>2075910.5657953389</v>
      </c>
      <c r="M223" s="50"/>
      <c r="N223" s="50">
        <f t="shared" si="51"/>
        <v>2075910.5657953389</v>
      </c>
      <c r="O223" s="33"/>
      <c r="P223" s="120"/>
      <c r="Q223" s="120"/>
    </row>
    <row r="224" spans="1:17" s="31" customFormat="1" x14ac:dyDescent="0.25">
      <c r="A224" s="35"/>
      <c r="B224" s="51" t="s">
        <v>146</v>
      </c>
      <c r="C224" s="35">
        <v>4</v>
      </c>
      <c r="D224" s="55">
        <v>21.036799999999999</v>
      </c>
      <c r="E224" s="128">
        <v>1329</v>
      </c>
      <c r="F224" s="150">
        <v>406673.1</v>
      </c>
      <c r="G224" s="41">
        <v>100</v>
      </c>
      <c r="H224" s="50">
        <f t="shared" si="48"/>
        <v>406673.1</v>
      </c>
      <c r="I224" s="50">
        <f t="shared" si="47"/>
        <v>0</v>
      </c>
      <c r="J224" s="50">
        <f t="shared" si="52"/>
        <v>305.99932279909706</v>
      </c>
      <c r="K224" s="50">
        <f t="shared" si="49"/>
        <v>953.82316173787819</v>
      </c>
      <c r="L224" s="50">
        <f t="shared" si="50"/>
        <v>1447434.9711364706</v>
      </c>
      <c r="M224" s="50"/>
      <c r="N224" s="50">
        <f t="shared" si="51"/>
        <v>1447434.9711364706</v>
      </c>
      <c r="O224" s="33"/>
      <c r="P224" s="120"/>
      <c r="Q224" s="120"/>
    </row>
    <row r="225" spans="1:17" s="31" customFormat="1" x14ac:dyDescent="0.25">
      <c r="A225" s="35"/>
      <c r="B225" s="51"/>
      <c r="C225" s="35"/>
      <c r="D225" s="55">
        <v>0</v>
      </c>
      <c r="E225" s="130"/>
      <c r="F225" s="42"/>
      <c r="G225" s="41"/>
      <c r="H225" s="42"/>
      <c r="I225" s="32"/>
      <c r="J225" s="32"/>
      <c r="K225" s="50"/>
      <c r="L225" s="50"/>
      <c r="M225" s="50"/>
      <c r="N225" s="50"/>
      <c r="O225" s="33"/>
      <c r="P225" s="120"/>
      <c r="Q225" s="120"/>
    </row>
    <row r="226" spans="1:17" s="31" customFormat="1" x14ac:dyDescent="0.25">
      <c r="A226" s="30" t="s">
        <v>147</v>
      </c>
      <c r="B226" s="43" t="s">
        <v>2</v>
      </c>
      <c r="C226" s="44"/>
      <c r="D226" s="57">
        <f>D227</f>
        <v>1185.1591000000001</v>
      </c>
      <c r="E226" s="131">
        <f>E227</f>
        <v>83499</v>
      </c>
      <c r="F226" s="37">
        <f t="shared" ref="F226" si="53">F228</f>
        <v>0</v>
      </c>
      <c r="G226" s="37"/>
      <c r="H226" s="37">
        <f>H228</f>
        <v>11919831.875</v>
      </c>
      <c r="I226" s="37">
        <f>I228</f>
        <v>-11919831.875</v>
      </c>
      <c r="J226" s="37"/>
      <c r="K226" s="50"/>
      <c r="L226" s="50"/>
      <c r="M226" s="46">
        <f>M228</f>
        <v>64190044.735253498</v>
      </c>
      <c r="N226" s="37">
        <f t="shared" si="51"/>
        <v>64190044.735253498</v>
      </c>
      <c r="O226" s="33"/>
      <c r="P226" s="120"/>
      <c r="Q226" s="120"/>
    </row>
    <row r="227" spans="1:17" s="31" customFormat="1" x14ac:dyDescent="0.25">
      <c r="A227" s="30" t="s">
        <v>147</v>
      </c>
      <c r="B227" s="43" t="s">
        <v>3</v>
      </c>
      <c r="C227" s="44"/>
      <c r="D227" s="57">
        <f>SUM(D229:D255)</f>
        <v>1185.1591000000001</v>
      </c>
      <c r="E227" s="131">
        <f>SUM(E229:E255)</f>
        <v>83499</v>
      </c>
      <c r="F227" s="37">
        <f t="shared" ref="F227" si="54">SUM(F229:F255)</f>
        <v>75359730.100000024</v>
      </c>
      <c r="G227" s="37"/>
      <c r="H227" s="37">
        <f>SUM(H229:H255)</f>
        <v>51520066.350000009</v>
      </c>
      <c r="I227" s="37">
        <f>SUM(I229:I255)</f>
        <v>23839663.75</v>
      </c>
      <c r="J227" s="37"/>
      <c r="K227" s="50"/>
      <c r="L227" s="37">
        <f>SUM(L229:L255)</f>
        <v>45752662.542041615</v>
      </c>
      <c r="M227" s="50"/>
      <c r="N227" s="37">
        <f t="shared" si="51"/>
        <v>45752662.542041615</v>
      </c>
      <c r="O227" s="33"/>
      <c r="P227" s="120"/>
      <c r="Q227" s="120"/>
    </row>
    <row r="228" spans="1:17" s="31" customFormat="1" x14ac:dyDescent="0.25">
      <c r="A228" s="35"/>
      <c r="B228" s="51" t="s">
        <v>26</v>
      </c>
      <c r="C228" s="35">
        <v>2</v>
      </c>
      <c r="D228" s="55">
        <v>0</v>
      </c>
      <c r="E228" s="132"/>
      <c r="F228" s="151"/>
      <c r="G228" s="41">
        <v>25</v>
      </c>
      <c r="H228" s="50">
        <f>F232*G228/100</f>
        <v>11919831.875</v>
      </c>
      <c r="I228" s="50">
        <f t="shared" ref="I228:I255" si="55">F228-H228</f>
        <v>-11919831.875</v>
      </c>
      <c r="J228" s="50"/>
      <c r="K228" s="50"/>
      <c r="L228" s="50"/>
      <c r="M228" s="50">
        <f>($L$7*$L$8*E226/$L$10)+($L$7*$L$9*D226/$L$11)</f>
        <v>64190044.735253498</v>
      </c>
      <c r="N228" s="50">
        <f t="shared" si="51"/>
        <v>64190044.735253498</v>
      </c>
      <c r="O228" s="33"/>
      <c r="P228" s="120"/>
      <c r="Q228" s="120"/>
    </row>
    <row r="229" spans="1:17" s="31" customFormat="1" x14ac:dyDescent="0.25">
      <c r="A229" s="35"/>
      <c r="B229" s="51" t="s">
        <v>148</v>
      </c>
      <c r="C229" s="35">
        <v>4</v>
      </c>
      <c r="D229" s="55">
        <f>40.607+12.97</f>
        <v>53.576999999999998</v>
      </c>
      <c r="E229" s="128">
        <v>2042</v>
      </c>
      <c r="F229" s="151">
        <v>703384.1</v>
      </c>
      <c r="G229" s="41">
        <v>100</v>
      </c>
      <c r="H229" s="50">
        <f t="shared" ref="H229:H255" si="56">F229*G229/100</f>
        <v>703384.1</v>
      </c>
      <c r="I229" s="50">
        <f t="shared" si="55"/>
        <v>0</v>
      </c>
      <c r="J229" s="50">
        <f t="shared" si="52"/>
        <v>344.45842311459353</v>
      </c>
      <c r="K229" s="50">
        <f t="shared" ref="K229:K255" si="57">$J$11*$J$19-J229</f>
        <v>915.36406142238172</v>
      </c>
      <c r="L229" s="50">
        <f t="shared" ref="L229:L255" si="58">IF(K229&gt;0,$J$7*$J$8*(K229/$K$19),0)+$J$7*$J$9*(E229/$E$19)+$J$7*$J$10*(D229/$D$19)</f>
        <v>1673865.9036848687</v>
      </c>
      <c r="M229" s="50"/>
      <c r="N229" s="50">
        <f t="shared" si="51"/>
        <v>1673865.9036848687</v>
      </c>
      <c r="O229" s="33"/>
      <c r="P229" s="120"/>
      <c r="Q229" s="120"/>
    </row>
    <row r="230" spans="1:17" s="31" customFormat="1" x14ac:dyDescent="0.25">
      <c r="A230" s="35"/>
      <c r="B230" s="51" t="s">
        <v>149</v>
      </c>
      <c r="C230" s="35">
        <v>4</v>
      </c>
      <c r="D230" s="55">
        <f>32.3264+4.94</f>
        <v>37.266399999999997</v>
      </c>
      <c r="E230" s="128">
        <v>2245</v>
      </c>
      <c r="F230" s="151">
        <v>538524.6</v>
      </c>
      <c r="G230" s="41">
        <v>100</v>
      </c>
      <c r="H230" s="50">
        <f t="shared" si="56"/>
        <v>538524.6</v>
      </c>
      <c r="I230" s="50">
        <f t="shared" si="55"/>
        <v>0</v>
      </c>
      <c r="J230" s="50">
        <f t="shared" si="52"/>
        <v>239.87732739420935</v>
      </c>
      <c r="K230" s="50">
        <f t="shared" si="57"/>
        <v>1019.9451571427659</v>
      </c>
      <c r="L230" s="50">
        <f t="shared" si="58"/>
        <v>1755575.1129919726</v>
      </c>
      <c r="M230" s="50"/>
      <c r="N230" s="50">
        <f t="shared" si="51"/>
        <v>1755575.1129919726</v>
      </c>
      <c r="O230" s="33"/>
      <c r="P230" s="120"/>
      <c r="Q230" s="120"/>
    </row>
    <row r="231" spans="1:17" s="31" customFormat="1" x14ac:dyDescent="0.25">
      <c r="A231" s="35"/>
      <c r="B231" s="51" t="s">
        <v>150</v>
      </c>
      <c r="C231" s="35">
        <v>4</v>
      </c>
      <c r="D231" s="55">
        <v>42.942499999999995</v>
      </c>
      <c r="E231" s="128">
        <v>4154</v>
      </c>
      <c r="F231" s="151">
        <v>2718892.9</v>
      </c>
      <c r="G231" s="41">
        <v>100</v>
      </c>
      <c r="H231" s="50">
        <f t="shared" si="56"/>
        <v>2718892.9</v>
      </c>
      <c r="I231" s="50">
        <f t="shared" si="55"/>
        <v>0</v>
      </c>
      <c r="J231" s="50">
        <f t="shared" si="52"/>
        <v>654.52404910929226</v>
      </c>
      <c r="K231" s="50">
        <f t="shared" si="57"/>
        <v>605.29843542768299</v>
      </c>
      <c r="L231" s="50">
        <f t="shared" si="58"/>
        <v>1615012.9800778453</v>
      </c>
      <c r="M231" s="50"/>
      <c r="N231" s="50">
        <f t="shared" si="51"/>
        <v>1615012.9800778453</v>
      </c>
      <c r="O231" s="33"/>
      <c r="P231" s="120"/>
      <c r="Q231" s="120"/>
    </row>
    <row r="232" spans="1:17" s="31" customFormat="1" x14ac:dyDescent="0.25">
      <c r="A232" s="35"/>
      <c r="B232" s="51" t="s">
        <v>874</v>
      </c>
      <c r="C232" s="35">
        <v>3</v>
      </c>
      <c r="D232" s="54">
        <v>83.171599999999998</v>
      </c>
      <c r="E232" s="128">
        <v>17352</v>
      </c>
      <c r="F232" s="151">
        <v>47679327.5</v>
      </c>
      <c r="G232" s="41">
        <v>50</v>
      </c>
      <c r="H232" s="50">
        <f t="shared" si="56"/>
        <v>23839663.75</v>
      </c>
      <c r="I232" s="50">
        <f t="shared" si="55"/>
        <v>23839663.75</v>
      </c>
      <c r="J232" s="50">
        <f t="shared" si="52"/>
        <v>2747.7712943752881</v>
      </c>
      <c r="K232" s="50">
        <f t="shared" si="57"/>
        <v>-1487.9488098383129</v>
      </c>
      <c r="L232" s="50">
        <f t="shared" si="58"/>
        <v>3315574.2272496512</v>
      </c>
      <c r="M232" s="50"/>
      <c r="N232" s="50">
        <f t="shared" si="51"/>
        <v>3315574.2272496512</v>
      </c>
      <c r="O232" s="33"/>
      <c r="P232" s="120"/>
      <c r="Q232" s="120"/>
    </row>
    <row r="233" spans="1:17" s="31" customFormat="1" x14ac:dyDescent="0.25">
      <c r="A233" s="35"/>
      <c r="B233" s="51" t="s">
        <v>151</v>
      </c>
      <c r="C233" s="35">
        <v>4</v>
      </c>
      <c r="D233" s="55">
        <v>49.081599999999995</v>
      </c>
      <c r="E233" s="128">
        <v>3149</v>
      </c>
      <c r="F233" s="151">
        <v>794909.7</v>
      </c>
      <c r="G233" s="41">
        <v>100</v>
      </c>
      <c r="H233" s="50">
        <f t="shared" si="56"/>
        <v>794909.7</v>
      </c>
      <c r="I233" s="50">
        <f t="shared" si="55"/>
        <v>0</v>
      </c>
      <c r="J233" s="50">
        <f t="shared" si="52"/>
        <v>252.43242299142582</v>
      </c>
      <c r="K233" s="50">
        <f t="shared" si="57"/>
        <v>1007.3900615455494</v>
      </c>
      <c r="L233" s="50">
        <f t="shared" si="58"/>
        <v>1948326.4430980524</v>
      </c>
      <c r="M233" s="50"/>
      <c r="N233" s="50">
        <f t="shared" si="51"/>
        <v>1948326.4430980524</v>
      </c>
      <c r="O233" s="33"/>
      <c r="P233" s="120"/>
      <c r="Q233" s="120"/>
    </row>
    <row r="234" spans="1:17" s="31" customFormat="1" x14ac:dyDescent="0.25">
      <c r="A234" s="35"/>
      <c r="B234" s="51" t="s">
        <v>152</v>
      </c>
      <c r="C234" s="35">
        <v>4</v>
      </c>
      <c r="D234" s="55">
        <v>28.877700000000001</v>
      </c>
      <c r="E234" s="128">
        <v>1541</v>
      </c>
      <c r="F234" s="151">
        <v>470047.9</v>
      </c>
      <c r="G234" s="41">
        <v>100</v>
      </c>
      <c r="H234" s="50">
        <f t="shared" si="56"/>
        <v>470047.9</v>
      </c>
      <c r="I234" s="50">
        <f t="shared" si="55"/>
        <v>0</v>
      </c>
      <c r="J234" s="50">
        <f t="shared" si="52"/>
        <v>305.02783906554185</v>
      </c>
      <c r="K234" s="50">
        <f t="shared" si="57"/>
        <v>954.79464547143334</v>
      </c>
      <c r="L234" s="50">
        <f t="shared" si="58"/>
        <v>1520857.8725041733</v>
      </c>
      <c r="M234" s="50"/>
      <c r="N234" s="50">
        <f t="shared" si="51"/>
        <v>1520857.8725041733</v>
      </c>
      <c r="O234" s="33"/>
      <c r="P234" s="120"/>
      <c r="Q234" s="120"/>
    </row>
    <row r="235" spans="1:17" s="31" customFormat="1" x14ac:dyDescent="0.25">
      <c r="A235" s="35"/>
      <c r="B235" s="51" t="s">
        <v>153</v>
      </c>
      <c r="C235" s="35">
        <v>4</v>
      </c>
      <c r="D235" s="55">
        <v>23.430599999999998</v>
      </c>
      <c r="E235" s="128">
        <v>1082</v>
      </c>
      <c r="F235" s="151">
        <v>450786.8</v>
      </c>
      <c r="G235" s="41">
        <v>100</v>
      </c>
      <c r="H235" s="50">
        <f t="shared" si="56"/>
        <v>450786.8</v>
      </c>
      <c r="I235" s="50">
        <f t="shared" si="55"/>
        <v>0</v>
      </c>
      <c r="J235" s="50">
        <f t="shared" si="52"/>
        <v>416.62365988909426</v>
      </c>
      <c r="K235" s="50">
        <f t="shared" si="57"/>
        <v>843.198824647881</v>
      </c>
      <c r="L235" s="50">
        <f t="shared" si="58"/>
        <v>1286389.6659448622</v>
      </c>
      <c r="M235" s="50"/>
      <c r="N235" s="50">
        <f t="shared" si="51"/>
        <v>1286389.6659448622</v>
      </c>
      <c r="O235" s="33"/>
      <c r="P235" s="120"/>
      <c r="Q235" s="120"/>
    </row>
    <row r="236" spans="1:17" s="31" customFormat="1" x14ac:dyDescent="0.25">
      <c r="A236" s="35"/>
      <c r="B236" s="51" t="s">
        <v>154</v>
      </c>
      <c r="C236" s="35">
        <v>4</v>
      </c>
      <c r="D236" s="55">
        <v>31.651100000000003</v>
      </c>
      <c r="E236" s="128">
        <v>2686</v>
      </c>
      <c r="F236" s="151">
        <v>1038127.7</v>
      </c>
      <c r="G236" s="41">
        <v>100</v>
      </c>
      <c r="H236" s="50">
        <f t="shared" si="56"/>
        <v>1038127.7</v>
      </c>
      <c r="I236" s="50">
        <f t="shared" si="55"/>
        <v>0</v>
      </c>
      <c r="J236" s="50">
        <f t="shared" si="52"/>
        <v>386.49579300074458</v>
      </c>
      <c r="K236" s="50">
        <f t="shared" si="57"/>
        <v>873.32669153623067</v>
      </c>
      <c r="L236" s="50">
        <f t="shared" si="58"/>
        <v>1630896.8398135586</v>
      </c>
      <c r="M236" s="50"/>
      <c r="N236" s="50">
        <f t="shared" si="51"/>
        <v>1630896.8398135586</v>
      </c>
      <c r="O236" s="33"/>
      <c r="P236" s="120"/>
      <c r="Q236" s="120"/>
    </row>
    <row r="237" spans="1:17" s="31" customFormat="1" x14ac:dyDescent="0.25">
      <c r="A237" s="35"/>
      <c r="B237" s="51" t="s">
        <v>155</v>
      </c>
      <c r="C237" s="35">
        <v>4</v>
      </c>
      <c r="D237" s="55">
        <v>33.021000000000001</v>
      </c>
      <c r="E237" s="128">
        <v>1505</v>
      </c>
      <c r="F237" s="151">
        <v>413888</v>
      </c>
      <c r="G237" s="41">
        <v>100</v>
      </c>
      <c r="H237" s="50">
        <f t="shared" si="56"/>
        <v>413888</v>
      </c>
      <c r="I237" s="50">
        <f t="shared" si="55"/>
        <v>0</v>
      </c>
      <c r="J237" s="50">
        <f t="shared" si="52"/>
        <v>275.00863787375414</v>
      </c>
      <c r="K237" s="50">
        <f t="shared" si="57"/>
        <v>984.81384666322106</v>
      </c>
      <c r="L237" s="50">
        <f t="shared" si="58"/>
        <v>1569482.4714899403</v>
      </c>
      <c r="M237" s="50"/>
      <c r="N237" s="50">
        <f t="shared" si="51"/>
        <v>1569482.4714899403</v>
      </c>
      <c r="O237" s="33"/>
      <c r="P237" s="120"/>
      <c r="Q237" s="120"/>
    </row>
    <row r="238" spans="1:17" s="31" customFormat="1" x14ac:dyDescent="0.25">
      <c r="A238" s="35"/>
      <c r="B238" s="51" t="s">
        <v>156</v>
      </c>
      <c r="C238" s="35">
        <v>4</v>
      </c>
      <c r="D238" s="55">
        <f>59.4718-12.97</f>
        <v>46.501800000000003</v>
      </c>
      <c r="E238" s="128">
        <v>1961</v>
      </c>
      <c r="F238" s="151">
        <v>485108.9</v>
      </c>
      <c r="G238" s="41">
        <v>100</v>
      </c>
      <c r="H238" s="50">
        <f t="shared" si="56"/>
        <v>485108.9</v>
      </c>
      <c r="I238" s="50">
        <f t="shared" si="55"/>
        <v>0</v>
      </c>
      <c r="J238" s="50">
        <f t="shared" si="52"/>
        <v>247.37832738398777</v>
      </c>
      <c r="K238" s="50">
        <f t="shared" si="57"/>
        <v>1012.4441571529875</v>
      </c>
      <c r="L238" s="50">
        <f t="shared" si="58"/>
        <v>1741786.6099762935</v>
      </c>
      <c r="M238" s="50"/>
      <c r="N238" s="50">
        <f t="shared" si="51"/>
        <v>1741786.6099762935</v>
      </c>
      <c r="O238" s="33"/>
      <c r="P238" s="120"/>
      <c r="Q238" s="120"/>
    </row>
    <row r="239" spans="1:17" s="31" customFormat="1" x14ac:dyDescent="0.25">
      <c r="A239" s="35"/>
      <c r="B239" s="51" t="s">
        <v>157</v>
      </c>
      <c r="C239" s="35">
        <v>4</v>
      </c>
      <c r="D239" s="54">
        <v>36.563699999999997</v>
      </c>
      <c r="E239" s="128">
        <v>4841</v>
      </c>
      <c r="F239" s="151">
        <v>1785651.2</v>
      </c>
      <c r="G239" s="41">
        <v>100</v>
      </c>
      <c r="H239" s="50">
        <f t="shared" si="56"/>
        <v>1785651.2</v>
      </c>
      <c r="I239" s="50">
        <f t="shared" si="55"/>
        <v>0</v>
      </c>
      <c r="J239" s="50">
        <f t="shared" si="52"/>
        <v>368.85998760586654</v>
      </c>
      <c r="K239" s="50">
        <f t="shared" si="57"/>
        <v>890.96249693110872</v>
      </c>
      <c r="L239" s="50">
        <f t="shared" si="58"/>
        <v>2038259.0543141691</v>
      </c>
      <c r="M239" s="50"/>
      <c r="N239" s="50">
        <f t="shared" si="51"/>
        <v>2038259.0543141691</v>
      </c>
      <c r="O239" s="33"/>
      <c r="P239" s="120"/>
      <c r="Q239" s="120"/>
    </row>
    <row r="240" spans="1:17" s="31" customFormat="1" x14ac:dyDescent="0.25">
      <c r="A240" s="35"/>
      <c r="B240" s="51" t="s">
        <v>158</v>
      </c>
      <c r="C240" s="35">
        <v>4</v>
      </c>
      <c r="D240" s="55">
        <v>52.251899999999992</v>
      </c>
      <c r="E240" s="128">
        <v>4287</v>
      </c>
      <c r="F240" s="151">
        <v>1480321.1</v>
      </c>
      <c r="G240" s="41">
        <v>100</v>
      </c>
      <c r="H240" s="50">
        <f t="shared" si="56"/>
        <v>1480321.1</v>
      </c>
      <c r="I240" s="50">
        <f t="shared" si="55"/>
        <v>0</v>
      </c>
      <c r="J240" s="50">
        <f t="shared" si="52"/>
        <v>345.30466526708653</v>
      </c>
      <c r="K240" s="50">
        <f t="shared" si="57"/>
        <v>914.51781926988872</v>
      </c>
      <c r="L240" s="50">
        <f t="shared" si="58"/>
        <v>2045577.9838140998</v>
      </c>
      <c r="M240" s="50"/>
      <c r="N240" s="50">
        <f t="shared" si="51"/>
        <v>2045577.9838140998</v>
      </c>
      <c r="O240" s="33"/>
      <c r="P240" s="120"/>
      <c r="Q240" s="120"/>
    </row>
    <row r="241" spans="1:17" s="31" customFormat="1" x14ac:dyDescent="0.25">
      <c r="A241" s="35"/>
      <c r="B241" s="51" t="s">
        <v>159</v>
      </c>
      <c r="C241" s="35">
        <v>4</v>
      </c>
      <c r="D241" s="55">
        <v>24.103600000000004</v>
      </c>
      <c r="E241" s="128">
        <v>1051</v>
      </c>
      <c r="F241" s="151">
        <v>372608.7</v>
      </c>
      <c r="G241" s="41">
        <v>100</v>
      </c>
      <c r="H241" s="50">
        <f t="shared" si="56"/>
        <v>372608.7</v>
      </c>
      <c r="I241" s="50">
        <f t="shared" si="55"/>
        <v>0</v>
      </c>
      <c r="J241" s="50">
        <f t="shared" si="52"/>
        <v>354.52778306374881</v>
      </c>
      <c r="K241" s="50">
        <f t="shared" si="57"/>
        <v>905.2947014732265</v>
      </c>
      <c r="L241" s="50">
        <f t="shared" si="58"/>
        <v>1357544.9463448923</v>
      </c>
      <c r="M241" s="50"/>
      <c r="N241" s="50">
        <f t="shared" si="51"/>
        <v>1357544.9463448923</v>
      </c>
      <c r="O241" s="33"/>
      <c r="P241" s="120"/>
      <c r="Q241" s="120"/>
    </row>
    <row r="242" spans="1:17" s="31" customFormat="1" x14ac:dyDescent="0.25">
      <c r="A242" s="35"/>
      <c r="B242" s="51" t="s">
        <v>160</v>
      </c>
      <c r="C242" s="35">
        <v>4</v>
      </c>
      <c r="D242" s="55">
        <v>28.624899999999997</v>
      </c>
      <c r="E242" s="128">
        <v>1063</v>
      </c>
      <c r="F242" s="151">
        <v>494784.6</v>
      </c>
      <c r="G242" s="41">
        <v>100</v>
      </c>
      <c r="H242" s="50">
        <f t="shared" si="56"/>
        <v>494784.6</v>
      </c>
      <c r="I242" s="50">
        <f t="shared" si="55"/>
        <v>0</v>
      </c>
      <c r="J242" s="50">
        <f t="shared" si="52"/>
        <v>465.46058325493885</v>
      </c>
      <c r="K242" s="50">
        <f t="shared" si="57"/>
        <v>794.36190128203634</v>
      </c>
      <c r="L242" s="50">
        <f t="shared" si="58"/>
        <v>1249749.303937685</v>
      </c>
      <c r="M242" s="50"/>
      <c r="N242" s="50">
        <f t="shared" si="51"/>
        <v>1249749.303937685</v>
      </c>
      <c r="O242" s="33"/>
      <c r="P242" s="120"/>
      <c r="Q242" s="120"/>
    </row>
    <row r="243" spans="1:17" s="31" customFormat="1" x14ac:dyDescent="0.25">
      <c r="A243" s="35"/>
      <c r="B243" s="51" t="s">
        <v>758</v>
      </c>
      <c r="C243" s="35">
        <v>4</v>
      </c>
      <c r="D243" s="55">
        <v>32.481199999999994</v>
      </c>
      <c r="E243" s="128">
        <v>2750</v>
      </c>
      <c r="F243" s="151">
        <v>1060970.3999999999</v>
      </c>
      <c r="G243" s="41">
        <v>100</v>
      </c>
      <c r="H243" s="50">
        <f t="shared" si="56"/>
        <v>1060970.3999999999</v>
      </c>
      <c r="I243" s="50">
        <f t="shared" si="55"/>
        <v>0</v>
      </c>
      <c r="J243" s="50">
        <f t="shared" si="52"/>
        <v>385.80741818181815</v>
      </c>
      <c r="K243" s="50">
        <f t="shared" si="57"/>
        <v>874.01506635515716</v>
      </c>
      <c r="L243" s="50">
        <f t="shared" si="58"/>
        <v>1646373.9333608365</v>
      </c>
      <c r="M243" s="50"/>
      <c r="N243" s="50">
        <f t="shared" si="51"/>
        <v>1646373.9333608365</v>
      </c>
      <c r="O243" s="33"/>
      <c r="P243" s="120"/>
      <c r="Q243" s="120"/>
    </row>
    <row r="244" spans="1:17" s="31" customFormat="1" x14ac:dyDescent="0.25">
      <c r="A244" s="35"/>
      <c r="B244" s="51" t="s">
        <v>161</v>
      </c>
      <c r="C244" s="35">
        <v>4</v>
      </c>
      <c r="D244" s="55">
        <v>58.170500000000004</v>
      </c>
      <c r="E244" s="128">
        <v>3239</v>
      </c>
      <c r="F244" s="151">
        <v>610892.19999999995</v>
      </c>
      <c r="G244" s="41">
        <v>100</v>
      </c>
      <c r="H244" s="50">
        <f t="shared" si="56"/>
        <v>610892.19999999995</v>
      </c>
      <c r="I244" s="50">
        <f t="shared" si="55"/>
        <v>0</v>
      </c>
      <c r="J244" s="50">
        <f t="shared" si="52"/>
        <v>188.60518678604507</v>
      </c>
      <c r="K244" s="50">
        <f t="shared" si="57"/>
        <v>1071.2172977509301</v>
      </c>
      <c r="L244" s="50">
        <f t="shared" si="58"/>
        <v>2081119.9489652882</v>
      </c>
      <c r="M244" s="50"/>
      <c r="N244" s="50">
        <f t="shared" si="51"/>
        <v>2081119.9489652882</v>
      </c>
      <c r="O244" s="33"/>
      <c r="P244" s="120"/>
      <c r="Q244" s="120"/>
    </row>
    <row r="245" spans="1:17" s="31" customFormat="1" x14ac:dyDescent="0.25">
      <c r="A245" s="35"/>
      <c r="B245" s="51" t="s">
        <v>162</v>
      </c>
      <c r="C245" s="35">
        <v>4</v>
      </c>
      <c r="D245" s="55">
        <v>36.376199999999997</v>
      </c>
      <c r="E245" s="128">
        <v>1288</v>
      </c>
      <c r="F245" s="151">
        <v>2423792.4</v>
      </c>
      <c r="G245" s="41">
        <v>100</v>
      </c>
      <c r="H245" s="50">
        <f t="shared" si="56"/>
        <v>2423792.4</v>
      </c>
      <c r="I245" s="50">
        <f t="shared" si="55"/>
        <v>0</v>
      </c>
      <c r="J245" s="50">
        <f t="shared" si="52"/>
        <v>1881.8263975155278</v>
      </c>
      <c r="K245" s="50">
        <f t="shared" si="57"/>
        <v>-622.00391297855253</v>
      </c>
      <c r="L245" s="50">
        <f t="shared" si="58"/>
        <v>386697.33099465893</v>
      </c>
      <c r="M245" s="50"/>
      <c r="N245" s="50">
        <f t="shared" si="51"/>
        <v>386697.33099465893</v>
      </c>
      <c r="O245" s="33"/>
      <c r="P245" s="120"/>
      <c r="Q245" s="120"/>
    </row>
    <row r="246" spans="1:17" s="31" customFormat="1" x14ac:dyDescent="0.25">
      <c r="A246" s="35"/>
      <c r="B246" s="51" t="s">
        <v>163</v>
      </c>
      <c r="C246" s="35">
        <v>4</v>
      </c>
      <c r="D246" s="55">
        <v>32.705100000000002</v>
      </c>
      <c r="E246" s="128">
        <v>1675</v>
      </c>
      <c r="F246" s="151">
        <v>515076.3</v>
      </c>
      <c r="G246" s="41">
        <v>100</v>
      </c>
      <c r="H246" s="50">
        <f t="shared" si="56"/>
        <v>515076.3</v>
      </c>
      <c r="I246" s="50">
        <f t="shared" si="55"/>
        <v>0</v>
      </c>
      <c r="J246" s="50">
        <f t="shared" si="52"/>
        <v>307.50823880597017</v>
      </c>
      <c r="K246" s="50">
        <f t="shared" si="57"/>
        <v>952.31424573100503</v>
      </c>
      <c r="L246" s="50">
        <f t="shared" si="58"/>
        <v>1558362.4739492557</v>
      </c>
      <c r="M246" s="50"/>
      <c r="N246" s="50">
        <f t="shared" si="51"/>
        <v>1558362.4739492557</v>
      </c>
      <c r="O246" s="33"/>
      <c r="P246" s="120"/>
      <c r="Q246" s="120"/>
    </row>
    <row r="247" spans="1:17" s="31" customFormat="1" x14ac:dyDescent="0.25">
      <c r="A247" s="35"/>
      <c r="B247" s="51" t="s">
        <v>164</v>
      </c>
      <c r="C247" s="35">
        <v>4</v>
      </c>
      <c r="D247" s="55">
        <v>35.991799999999998</v>
      </c>
      <c r="E247" s="128">
        <v>1986</v>
      </c>
      <c r="F247" s="151">
        <v>976350.5</v>
      </c>
      <c r="G247" s="41">
        <v>100</v>
      </c>
      <c r="H247" s="50">
        <f t="shared" si="56"/>
        <v>976350.5</v>
      </c>
      <c r="I247" s="50">
        <f t="shared" si="55"/>
        <v>0</v>
      </c>
      <c r="J247" s="50">
        <f t="shared" si="52"/>
        <v>491.61656596173214</v>
      </c>
      <c r="K247" s="50">
        <f t="shared" si="57"/>
        <v>768.20591857524312</v>
      </c>
      <c r="L247" s="50">
        <f t="shared" si="58"/>
        <v>1408955.9009037714</v>
      </c>
      <c r="M247" s="50"/>
      <c r="N247" s="50">
        <f t="shared" si="51"/>
        <v>1408955.9009037714</v>
      </c>
      <c r="O247" s="33"/>
      <c r="P247" s="120"/>
      <c r="Q247" s="120"/>
    </row>
    <row r="248" spans="1:17" s="31" customFormat="1" x14ac:dyDescent="0.25">
      <c r="A248" s="35"/>
      <c r="B248" s="51" t="s">
        <v>165</v>
      </c>
      <c r="C248" s="35">
        <v>4</v>
      </c>
      <c r="D248" s="55">
        <v>76.984499999999997</v>
      </c>
      <c r="E248" s="128">
        <v>4315</v>
      </c>
      <c r="F248" s="151">
        <v>1684540.2</v>
      </c>
      <c r="G248" s="41">
        <v>100</v>
      </c>
      <c r="H248" s="50">
        <f t="shared" si="56"/>
        <v>1684540.2</v>
      </c>
      <c r="I248" s="50">
        <f t="shared" si="55"/>
        <v>0</v>
      </c>
      <c r="J248" s="50">
        <f t="shared" si="52"/>
        <v>390.3917033603708</v>
      </c>
      <c r="K248" s="50">
        <f t="shared" si="57"/>
        <v>869.43078117660446</v>
      </c>
      <c r="L248" s="50">
        <f t="shared" si="58"/>
        <v>2112242.0356754879</v>
      </c>
      <c r="M248" s="50"/>
      <c r="N248" s="50">
        <f t="shared" si="51"/>
        <v>2112242.0356754879</v>
      </c>
      <c r="O248" s="33"/>
      <c r="P248" s="120"/>
      <c r="Q248" s="120"/>
    </row>
    <row r="249" spans="1:17" s="31" customFormat="1" x14ac:dyDescent="0.25">
      <c r="A249" s="35"/>
      <c r="B249" s="51" t="s">
        <v>759</v>
      </c>
      <c r="C249" s="35">
        <v>4</v>
      </c>
      <c r="D249" s="55">
        <v>37.795300000000005</v>
      </c>
      <c r="E249" s="128">
        <v>2518</v>
      </c>
      <c r="F249" s="151">
        <v>839487.2</v>
      </c>
      <c r="G249" s="41">
        <v>100</v>
      </c>
      <c r="H249" s="50">
        <f t="shared" si="56"/>
        <v>839487.2</v>
      </c>
      <c r="I249" s="50">
        <f t="shared" si="55"/>
        <v>0</v>
      </c>
      <c r="J249" s="50">
        <f t="shared" si="52"/>
        <v>333.39444003177124</v>
      </c>
      <c r="K249" s="50">
        <f t="shared" si="57"/>
        <v>926.42804450520407</v>
      </c>
      <c r="L249" s="50">
        <f t="shared" si="58"/>
        <v>1693788.2931933277</v>
      </c>
      <c r="M249" s="50"/>
      <c r="N249" s="50">
        <f t="shared" si="51"/>
        <v>1693788.2931933277</v>
      </c>
      <c r="O249" s="33"/>
      <c r="P249" s="120"/>
      <c r="Q249" s="120"/>
    </row>
    <row r="250" spans="1:17" s="31" customFormat="1" x14ac:dyDescent="0.25">
      <c r="A250" s="35"/>
      <c r="B250" s="51" t="s">
        <v>760</v>
      </c>
      <c r="C250" s="35">
        <v>4</v>
      </c>
      <c r="D250" s="55">
        <v>12.696099999999999</v>
      </c>
      <c r="E250" s="128">
        <v>637</v>
      </c>
      <c r="F250" s="151">
        <v>202827.7</v>
      </c>
      <c r="G250" s="41">
        <v>100</v>
      </c>
      <c r="H250" s="50">
        <f t="shared" si="56"/>
        <v>202827.7</v>
      </c>
      <c r="I250" s="50">
        <f t="shared" si="55"/>
        <v>0</v>
      </c>
      <c r="J250" s="50">
        <f t="shared" si="52"/>
        <v>318.41083202511777</v>
      </c>
      <c r="K250" s="50">
        <f t="shared" si="57"/>
        <v>941.41165251185748</v>
      </c>
      <c r="L250" s="50">
        <f t="shared" si="58"/>
        <v>1277182.3509182683</v>
      </c>
      <c r="M250" s="50"/>
      <c r="N250" s="50">
        <f t="shared" si="51"/>
        <v>1277182.3509182683</v>
      </c>
      <c r="O250" s="33"/>
      <c r="P250" s="120"/>
      <c r="Q250" s="120"/>
    </row>
    <row r="251" spans="1:17" s="31" customFormat="1" x14ac:dyDescent="0.25">
      <c r="A251" s="35"/>
      <c r="B251" s="51" t="s">
        <v>166</v>
      </c>
      <c r="C251" s="35">
        <v>4</v>
      </c>
      <c r="D251" s="55">
        <v>65.192599999999999</v>
      </c>
      <c r="E251" s="128">
        <v>3875</v>
      </c>
      <c r="F251" s="151">
        <v>3103367.4</v>
      </c>
      <c r="G251" s="41">
        <v>100</v>
      </c>
      <c r="H251" s="50">
        <f t="shared" si="56"/>
        <v>3103367.4</v>
      </c>
      <c r="I251" s="50">
        <f t="shared" si="55"/>
        <v>0</v>
      </c>
      <c r="J251" s="50">
        <f t="shared" si="52"/>
        <v>800.8690064516129</v>
      </c>
      <c r="K251" s="50">
        <f t="shared" si="57"/>
        <v>458.95347808536235</v>
      </c>
      <c r="L251" s="50">
        <f t="shared" si="58"/>
        <v>1498856.6648415513</v>
      </c>
      <c r="M251" s="50"/>
      <c r="N251" s="50">
        <f t="shared" si="51"/>
        <v>1498856.6648415513</v>
      </c>
      <c r="O251" s="33"/>
      <c r="P251" s="120"/>
      <c r="Q251" s="120"/>
    </row>
    <row r="252" spans="1:17" s="31" customFormat="1" x14ac:dyDescent="0.25">
      <c r="A252" s="35"/>
      <c r="B252" s="51" t="s">
        <v>167</v>
      </c>
      <c r="C252" s="35">
        <v>4</v>
      </c>
      <c r="D252" s="55">
        <v>60.270100000000006</v>
      </c>
      <c r="E252" s="128">
        <v>4082</v>
      </c>
      <c r="F252" s="151">
        <v>1706635.6</v>
      </c>
      <c r="G252" s="41">
        <v>100</v>
      </c>
      <c r="H252" s="50">
        <f t="shared" si="56"/>
        <v>1706635.6</v>
      </c>
      <c r="I252" s="50">
        <f t="shared" si="55"/>
        <v>0</v>
      </c>
      <c r="J252" s="50">
        <f t="shared" si="52"/>
        <v>418.08809407153359</v>
      </c>
      <c r="K252" s="50">
        <f t="shared" si="57"/>
        <v>841.73439046544172</v>
      </c>
      <c r="L252" s="50">
        <f t="shared" si="58"/>
        <v>1962442.5889557838</v>
      </c>
      <c r="M252" s="50"/>
      <c r="N252" s="50">
        <f t="shared" si="51"/>
        <v>1962442.5889557838</v>
      </c>
      <c r="O252" s="33"/>
      <c r="P252" s="120"/>
      <c r="Q252" s="120"/>
    </row>
    <row r="253" spans="1:17" s="31" customFormat="1" x14ac:dyDescent="0.25">
      <c r="A253" s="35"/>
      <c r="B253" s="51" t="s">
        <v>168</v>
      </c>
      <c r="C253" s="35">
        <v>4</v>
      </c>
      <c r="D253" s="55">
        <v>65.196699999999993</v>
      </c>
      <c r="E253" s="128">
        <v>1536</v>
      </c>
      <c r="F253" s="151">
        <v>507371.9</v>
      </c>
      <c r="G253" s="41">
        <v>100</v>
      </c>
      <c r="H253" s="50">
        <f t="shared" si="56"/>
        <v>507371.9</v>
      </c>
      <c r="I253" s="50">
        <f t="shared" si="55"/>
        <v>0</v>
      </c>
      <c r="J253" s="50">
        <f t="shared" si="52"/>
        <v>330.32024739583335</v>
      </c>
      <c r="K253" s="50">
        <f t="shared" si="57"/>
        <v>929.5022371411419</v>
      </c>
      <c r="L253" s="50">
        <f t="shared" si="58"/>
        <v>1659237.7713217365</v>
      </c>
      <c r="M253" s="50"/>
      <c r="N253" s="50">
        <f t="shared" si="51"/>
        <v>1659237.7713217365</v>
      </c>
      <c r="O253" s="33"/>
      <c r="P253" s="120"/>
      <c r="Q253" s="120"/>
    </row>
    <row r="254" spans="1:17" s="31" customFormat="1" x14ac:dyDescent="0.25">
      <c r="A254" s="35"/>
      <c r="B254" s="51" t="s">
        <v>169</v>
      </c>
      <c r="C254" s="35">
        <v>4</v>
      </c>
      <c r="D254" s="55">
        <v>32.4041</v>
      </c>
      <c r="E254" s="128">
        <v>2407</v>
      </c>
      <c r="F254" s="151">
        <v>942543.7</v>
      </c>
      <c r="G254" s="41">
        <v>100</v>
      </c>
      <c r="H254" s="50">
        <f t="shared" si="56"/>
        <v>942543.7</v>
      </c>
      <c r="I254" s="50">
        <f t="shared" si="55"/>
        <v>0</v>
      </c>
      <c r="J254" s="50">
        <f t="shared" si="52"/>
        <v>391.58442044038219</v>
      </c>
      <c r="K254" s="50">
        <f t="shared" si="57"/>
        <v>868.23806409659301</v>
      </c>
      <c r="L254" s="50">
        <f t="shared" si="58"/>
        <v>1581313.3608791886</v>
      </c>
      <c r="M254" s="50"/>
      <c r="N254" s="50">
        <f t="shared" si="51"/>
        <v>1581313.3608791886</v>
      </c>
      <c r="O254" s="33"/>
      <c r="P254" s="120"/>
      <c r="Q254" s="120"/>
    </row>
    <row r="255" spans="1:17" s="31" customFormat="1" x14ac:dyDescent="0.25">
      <c r="A255" s="35"/>
      <c r="B255" s="51" t="s">
        <v>170</v>
      </c>
      <c r="C255" s="35">
        <v>4</v>
      </c>
      <c r="D255" s="55">
        <v>67.829499999999996</v>
      </c>
      <c r="E255" s="128">
        <v>4232</v>
      </c>
      <c r="F255" s="151">
        <v>1359510.9</v>
      </c>
      <c r="G255" s="41">
        <v>100</v>
      </c>
      <c r="H255" s="50">
        <f t="shared" si="56"/>
        <v>1359510.9</v>
      </c>
      <c r="I255" s="50">
        <f t="shared" si="55"/>
        <v>0</v>
      </c>
      <c r="J255" s="50">
        <f t="shared" si="52"/>
        <v>321.24548676748577</v>
      </c>
      <c r="K255" s="50">
        <f t="shared" si="57"/>
        <v>938.57699776948948</v>
      </c>
      <c r="L255" s="50">
        <f t="shared" si="58"/>
        <v>2137190.4728403878</v>
      </c>
      <c r="M255" s="50"/>
      <c r="N255" s="50">
        <f t="shared" si="51"/>
        <v>2137190.4728403878</v>
      </c>
      <c r="O255" s="33"/>
      <c r="P255" s="120"/>
      <c r="Q255" s="120"/>
    </row>
    <row r="256" spans="1:17" s="31" customFormat="1" x14ac:dyDescent="0.25">
      <c r="A256" s="35"/>
      <c r="B256" s="51"/>
      <c r="C256" s="35"/>
      <c r="D256" s="55">
        <v>0</v>
      </c>
      <c r="E256" s="130"/>
      <c r="F256" s="42"/>
      <c r="G256" s="41"/>
      <c r="H256" s="42"/>
      <c r="I256" s="32"/>
      <c r="J256" s="32"/>
      <c r="K256" s="50"/>
      <c r="L256" s="50"/>
      <c r="M256" s="50"/>
      <c r="N256" s="50"/>
      <c r="O256" s="33"/>
      <c r="P256" s="120"/>
      <c r="Q256" s="120"/>
    </row>
    <row r="257" spans="1:17" s="31" customFormat="1" x14ac:dyDescent="0.25">
      <c r="A257" s="30" t="s">
        <v>173</v>
      </c>
      <c r="B257" s="43" t="s">
        <v>2</v>
      </c>
      <c r="C257" s="44"/>
      <c r="D257" s="3">
        <v>923.69960000000003</v>
      </c>
      <c r="E257" s="131">
        <f>E258</f>
        <v>53381</v>
      </c>
      <c r="F257" s="37">
        <f t="shared" ref="F257" si="59">F259</f>
        <v>0</v>
      </c>
      <c r="G257" s="37"/>
      <c r="H257" s="37">
        <f>H259</f>
        <v>8412922.0500000007</v>
      </c>
      <c r="I257" s="37">
        <f>I259</f>
        <v>-8412922.0500000007</v>
      </c>
      <c r="J257" s="37"/>
      <c r="K257" s="50"/>
      <c r="L257" s="50"/>
      <c r="M257" s="46">
        <f>M259</f>
        <v>44880912.589101911</v>
      </c>
      <c r="N257" s="37">
        <f t="shared" ref="N257:N320" si="60">L257+M257</f>
        <v>44880912.589101911</v>
      </c>
      <c r="O257" s="33"/>
      <c r="P257" s="120"/>
      <c r="Q257" s="120"/>
    </row>
    <row r="258" spans="1:17" s="31" customFormat="1" x14ac:dyDescent="0.25">
      <c r="A258" s="30" t="s">
        <v>173</v>
      </c>
      <c r="B258" s="43" t="s">
        <v>3</v>
      </c>
      <c r="C258" s="44"/>
      <c r="D258" s="3">
        <v>923.69960000000003</v>
      </c>
      <c r="E258" s="131">
        <f>SUM(E260:E282)</f>
        <v>53381</v>
      </c>
      <c r="F258" s="37">
        <f t="shared" ref="F258" si="61">SUM(F260:F282)</f>
        <v>47849443.700000018</v>
      </c>
      <c r="G258" s="37"/>
      <c r="H258" s="37">
        <f>SUM(H260:H282)</f>
        <v>31023599.600000005</v>
      </c>
      <c r="I258" s="37">
        <f>SUM(I260:I282)</f>
        <v>16825844.100000001</v>
      </c>
      <c r="J258" s="37"/>
      <c r="K258" s="50"/>
      <c r="L258" s="37">
        <f>SUM(L260:L282)</f>
        <v>36278697.275613487</v>
      </c>
      <c r="M258" s="50"/>
      <c r="N258" s="37">
        <f t="shared" si="60"/>
        <v>36278697.275613487</v>
      </c>
      <c r="O258" s="33"/>
      <c r="P258" s="120"/>
      <c r="Q258" s="120"/>
    </row>
    <row r="259" spans="1:17" s="31" customFormat="1" x14ac:dyDescent="0.25">
      <c r="A259" s="35"/>
      <c r="B259" s="51" t="s">
        <v>26</v>
      </c>
      <c r="C259" s="35">
        <v>2</v>
      </c>
      <c r="D259" s="55">
        <v>0</v>
      </c>
      <c r="E259" s="132"/>
      <c r="F259" s="50"/>
      <c r="G259" s="41">
        <v>25</v>
      </c>
      <c r="H259" s="50">
        <f>F263*G259/100</f>
        <v>8412922.0500000007</v>
      </c>
      <c r="I259" s="50">
        <f t="shared" ref="I259:I282" si="62">F259-H259</f>
        <v>-8412922.0500000007</v>
      </c>
      <c r="J259" s="50"/>
      <c r="K259" s="50"/>
      <c r="L259" s="50"/>
      <c r="M259" s="50">
        <f>($L$7*$L$8*E257/$L$10)+($L$7*$L$9*D257/$L$11)</f>
        <v>44880912.589101911</v>
      </c>
      <c r="N259" s="50">
        <f t="shared" si="60"/>
        <v>44880912.589101911</v>
      </c>
      <c r="O259" s="33"/>
      <c r="P259" s="120"/>
      <c r="Q259" s="120"/>
    </row>
    <row r="260" spans="1:17" s="31" customFormat="1" x14ac:dyDescent="0.25">
      <c r="A260" s="35"/>
      <c r="B260" s="51" t="s">
        <v>174</v>
      </c>
      <c r="C260" s="35">
        <v>4</v>
      </c>
      <c r="D260" s="55">
        <v>31.286999999999999</v>
      </c>
      <c r="E260" s="128">
        <v>1829</v>
      </c>
      <c r="F260" s="152">
        <v>573954.69999999995</v>
      </c>
      <c r="G260" s="41">
        <v>100</v>
      </c>
      <c r="H260" s="50">
        <f t="shared" ref="H260:H282" si="63">F260*G260/100</f>
        <v>573954.69999999995</v>
      </c>
      <c r="I260" s="50">
        <f t="shared" si="62"/>
        <v>0</v>
      </c>
      <c r="J260" s="50">
        <f t="shared" si="52"/>
        <v>313.80792782941495</v>
      </c>
      <c r="K260" s="50">
        <f t="shared" ref="K260:K282" si="64">$J$11*$J$19-J260</f>
        <v>946.01455670756036</v>
      </c>
      <c r="L260" s="50">
        <f t="shared" ref="L260:L282" si="65">IF(K260&gt;0,$J$7*$J$8*(K260/$K$19),0)+$J$7*$J$9*(E260/$E$19)+$J$7*$J$10*(D260/$D$19)</f>
        <v>1570319.5400145398</v>
      </c>
      <c r="M260" s="50"/>
      <c r="N260" s="50">
        <f t="shared" si="60"/>
        <v>1570319.5400145398</v>
      </c>
      <c r="O260" s="33"/>
      <c r="P260" s="120"/>
      <c r="Q260" s="120"/>
    </row>
    <row r="261" spans="1:17" s="31" customFormat="1" x14ac:dyDescent="0.25">
      <c r="A261" s="35"/>
      <c r="B261" s="51" t="s">
        <v>761</v>
      </c>
      <c r="C261" s="35">
        <v>4</v>
      </c>
      <c r="D261" s="55">
        <v>45.492799999999995</v>
      </c>
      <c r="E261" s="128">
        <v>2188</v>
      </c>
      <c r="F261" s="152">
        <v>593602.30000000005</v>
      </c>
      <c r="G261" s="41">
        <v>100</v>
      </c>
      <c r="H261" s="50">
        <f t="shared" si="63"/>
        <v>593602.30000000005</v>
      </c>
      <c r="I261" s="50">
        <f t="shared" si="62"/>
        <v>0</v>
      </c>
      <c r="J261" s="50">
        <f t="shared" si="52"/>
        <v>271.29904021937847</v>
      </c>
      <c r="K261" s="50">
        <f t="shared" si="64"/>
        <v>988.52344431759684</v>
      </c>
      <c r="L261" s="50">
        <f t="shared" si="65"/>
        <v>1747180.4215867275</v>
      </c>
      <c r="M261" s="50"/>
      <c r="N261" s="50">
        <f t="shared" si="60"/>
        <v>1747180.4215867275</v>
      </c>
      <c r="O261" s="33"/>
      <c r="P261" s="120"/>
      <c r="Q261" s="120"/>
    </row>
    <row r="262" spans="1:17" s="31" customFormat="1" x14ac:dyDescent="0.25">
      <c r="A262" s="35"/>
      <c r="B262" s="51" t="s">
        <v>175</v>
      </c>
      <c r="C262" s="35">
        <v>4</v>
      </c>
      <c r="D262" s="55">
        <v>49.9925</v>
      </c>
      <c r="E262" s="128">
        <v>1795</v>
      </c>
      <c r="F262" s="152">
        <v>454845.2</v>
      </c>
      <c r="G262" s="41">
        <v>100</v>
      </c>
      <c r="H262" s="50">
        <f t="shared" si="63"/>
        <v>454845.2</v>
      </c>
      <c r="I262" s="50">
        <f t="shared" si="62"/>
        <v>0</v>
      </c>
      <c r="J262" s="50">
        <f t="shared" si="52"/>
        <v>253.39565459610029</v>
      </c>
      <c r="K262" s="50">
        <f t="shared" si="64"/>
        <v>1006.426829940875</v>
      </c>
      <c r="L262" s="50">
        <f t="shared" si="65"/>
        <v>1722921.7534677072</v>
      </c>
      <c r="M262" s="50"/>
      <c r="N262" s="50">
        <f t="shared" si="60"/>
        <v>1722921.7534677072</v>
      </c>
      <c r="O262" s="33"/>
      <c r="P262" s="120"/>
      <c r="Q262" s="120"/>
    </row>
    <row r="263" spans="1:17" s="31" customFormat="1" x14ac:dyDescent="0.25">
      <c r="A263" s="35"/>
      <c r="B263" s="51" t="s">
        <v>875</v>
      </c>
      <c r="C263" s="35">
        <v>3</v>
      </c>
      <c r="D263" s="55">
        <v>146.12969999999999</v>
      </c>
      <c r="E263" s="128">
        <v>13566</v>
      </c>
      <c r="F263" s="152">
        <v>33651688.200000003</v>
      </c>
      <c r="G263" s="41">
        <v>50</v>
      </c>
      <c r="H263" s="50">
        <f t="shared" si="63"/>
        <v>16825844.100000001</v>
      </c>
      <c r="I263" s="50">
        <f t="shared" si="62"/>
        <v>16825844.100000001</v>
      </c>
      <c r="J263" s="50">
        <f t="shared" si="52"/>
        <v>2480.590314020345</v>
      </c>
      <c r="K263" s="50">
        <f t="shared" si="64"/>
        <v>-1220.7678294833697</v>
      </c>
      <c r="L263" s="50">
        <f t="shared" si="65"/>
        <v>2969691.2372255162</v>
      </c>
      <c r="M263" s="50"/>
      <c r="N263" s="50">
        <f t="shared" si="60"/>
        <v>2969691.2372255162</v>
      </c>
      <c r="O263" s="33"/>
      <c r="P263" s="120"/>
      <c r="Q263" s="120"/>
    </row>
    <row r="264" spans="1:17" s="31" customFormat="1" x14ac:dyDescent="0.25">
      <c r="A264" s="35"/>
      <c r="B264" s="51" t="s">
        <v>176</v>
      </c>
      <c r="C264" s="35">
        <v>4</v>
      </c>
      <c r="D264" s="55">
        <v>44.4619</v>
      </c>
      <c r="E264" s="128">
        <v>1601</v>
      </c>
      <c r="F264" s="152">
        <v>490867.9</v>
      </c>
      <c r="G264" s="41">
        <v>100</v>
      </c>
      <c r="H264" s="50">
        <f t="shared" si="63"/>
        <v>490867.9</v>
      </c>
      <c r="I264" s="50">
        <f t="shared" si="62"/>
        <v>0</v>
      </c>
      <c r="J264" s="50">
        <f t="shared" si="52"/>
        <v>306.6008119925047</v>
      </c>
      <c r="K264" s="50">
        <f t="shared" si="64"/>
        <v>953.22167254447049</v>
      </c>
      <c r="L264" s="50">
        <f t="shared" si="65"/>
        <v>1601670.9675750895</v>
      </c>
      <c r="M264" s="50"/>
      <c r="N264" s="50">
        <f t="shared" si="60"/>
        <v>1601670.9675750895</v>
      </c>
      <c r="O264" s="33"/>
      <c r="P264" s="120"/>
      <c r="Q264" s="120"/>
    </row>
    <row r="265" spans="1:17" s="31" customFormat="1" x14ac:dyDescent="0.25">
      <c r="A265" s="35"/>
      <c r="B265" s="51" t="s">
        <v>177</v>
      </c>
      <c r="C265" s="35">
        <v>4</v>
      </c>
      <c r="D265" s="55">
        <v>12.8087</v>
      </c>
      <c r="E265" s="128">
        <v>639</v>
      </c>
      <c r="F265" s="152">
        <v>474273.7</v>
      </c>
      <c r="G265" s="41">
        <v>100</v>
      </c>
      <c r="H265" s="50">
        <f t="shared" si="63"/>
        <v>474273.7</v>
      </c>
      <c r="I265" s="50">
        <f t="shared" si="62"/>
        <v>0</v>
      </c>
      <c r="J265" s="50">
        <f t="shared" si="52"/>
        <v>742.2123630672927</v>
      </c>
      <c r="K265" s="50">
        <f t="shared" si="64"/>
        <v>517.61012146968255</v>
      </c>
      <c r="L265" s="50">
        <f t="shared" si="65"/>
        <v>778086.98029370431</v>
      </c>
      <c r="M265" s="50"/>
      <c r="N265" s="50">
        <f t="shared" si="60"/>
        <v>778086.98029370431</v>
      </c>
      <c r="O265" s="33"/>
      <c r="P265" s="120"/>
      <c r="Q265" s="120"/>
    </row>
    <row r="266" spans="1:17" s="31" customFormat="1" x14ac:dyDescent="0.25">
      <c r="A266" s="35"/>
      <c r="B266" s="51" t="s">
        <v>178</v>
      </c>
      <c r="C266" s="35">
        <v>4</v>
      </c>
      <c r="D266" s="55">
        <v>40.336600000000004</v>
      </c>
      <c r="E266" s="128">
        <v>1554</v>
      </c>
      <c r="F266" s="152">
        <v>228311.6</v>
      </c>
      <c r="G266" s="41">
        <v>100</v>
      </c>
      <c r="H266" s="50">
        <f t="shared" si="63"/>
        <v>228311.6</v>
      </c>
      <c r="I266" s="50">
        <f t="shared" si="62"/>
        <v>0</v>
      </c>
      <c r="J266" s="50">
        <f t="shared" si="52"/>
        <v>146.91866151866151</v>
      </c>
      <c r="K266" s="50">
        <f t="shared" si="64"/>
        <v>1112.9038230183137</v>
      </c>
      <c r="L266" s="50">
        <f t="shared" si="65"/>
        <v>1762912.5765245566</v>
      </c>
      <c r="M266" s="50"/>
      <c r="N266" s="50">
        <f t="shared" si="60"/>
        <v>1762912.5765245566</v>
      </c>
      <c r="O266" s="33"/>
      <c r="P266" s="120"/>
      <c r="Q266" s="120"/>
    </row>
    <row r="267" spans="1:17" s="31" customFormat="1" x14ac:dyDescent="0.25">
      <c r="A267" s="35"/>
      <c r="B267" s="51" t="s">
        <v>762</v>
      </c>
      <c r="C267" s="35">
        <v>4</v>
      </c>
      <c r="D267" s="55">
        <v>44.004200000000004</v>
      </c>
      <c r="E267" s="128">
        <v>2187</v>
      </c>
      <c r="F267" s="152">
        <v>1070646.1000000001</v>
      </c>
      <c r="G267" s="41">
        <v>100</v>
      </c>
      <c r="H267" s="50">
        <f t="shared" si="63"/>
        <v>1070646.1000000001</v>
      </c>
      <c r="I267" s="50">
        <f t="shared" si="62"/>
        <v>0</v>
      </c>
      <c r="J267" s="50">
        <f t="shared" si="52"/>
        <v>489.55011431184278</v>
      </c>
      <c r="K267" s="50">
        <f t="shared" si="64"/>
        <v>770.27237022513248</v>
      </c>
      <c r="L267" s="50">
        <f t="shared" si="65"/>
        <v>1482612.4252939678</v>
      </c>
      <c r="M267" s="50"/>
      <c r="N267" s="50">
        <f t="shared" si="60"/>
        <v>1482612.4252939678</v>
      </c>
      <c r="O267" s="33"/>
      <c r="P267" s="120"/>
      <c r="Q267" s="120"/>
    </row>
    <row r="268" spans="1:17" s="31" customFormat="1" x14ac:dyDescent="0.25">
      <c r="A268" s="35"/>
      <c r="B268" s="51" t="s">
        <v>179</v>
      </c>
      <c r="C268" s="35">
        <v>4</v>
      </c>
      <c r="D268" s="55">
        <v>55.929899999999996</v>
      </c>
      <c r="E268" s="128">
        <v>4905</v>
      </c>
      <c r="F268" s="152">
        <v>1544997.1</v>
      </c>
      <c r="G268" s="41">
        <v>100</v>
      </c>
      <c r="H268" s="50">
        <f t="shared" si="63"/>
        <v>1544997.1</v>
      </c>
      <c r="I268" s="50">
        <f t="shared" si="62"/>
        <v>0</v>
      </c>
      <c r="J268" s="50">
        <f t="shared" si="52"/>
        <v>314.98411824668705</v>
      </c>
      <c r="K268" s="50">
        <f t="shared" si="64"/>
        <v>944.83836629028815</v>
      </c>
      <c r="L268" s="50">
        <f t="shared" si="65"/>
        <v>2202764.8061961029</v>
      </c>
      <c r="M268" s="50"/>
      <c r="N268" s="50">
        <f t="shared" si="60"/>
        <v>2202764.8061961029</v>
      </c>
      <c r="O268" s="33"/>
      <c r="P268" s="120"/>
      <c r="Q268" s="120"/>
    </row>
    <row r="269" spans="1:17" s="31" customFormat="1" x14ac:dyDescent="0.25">
      <c r="A269" s="35"/>
      <c r="B269" s="51" t="s">
        <v>180</v>
      </c>
      <c r="C269" s="35">
        <v>4</v>
      </c>
      <c r="D269" s="55">
        <v>46.283000000000001</v>
      </c>
      <c r="E269" s="128">
        <v>2025</v>
      </c>
      <c r="F269" s="152">
        <v>970887.8</v>
      </c>
      <c r="G269" s="41">
        <v>100</v>
      </c>
      <c r="H269" s="50">
        <f t="shared" si="63"/>
        <v>970887.8</v>
      </c>
      <c r="I269" s="50">
        <f t="shared" si="62"/>
        <v>0</v>
      </c>
      <c r="J269" s="50">
        <f t="shared" si="52"/>
        <v>479.45076543209876</v>
      </c>
      <c r="K269" s="50">
        <f t="shared" si="64"/>
        <v>780.37171910487655</v>
      </c>
      <c r="L269" s="50">
        <f t="shared" si="65"/>
        <v>1477794.1462518016</v>
      </c>
      <c r="M269" s="50"/>
      <c r="N269" s="50">
        <f t="shared" si="60"/>
        <v>1477794.1462518016</v>
      </c>
      <c r="O269" s="33"/>
      <c r="P269" s="120"/>
      <c r="Q269" s="120"/>
    </row>
    <row r="270" spans="1:17" s="31" customFormat="1" x14ac:dyDescent="0.25">
      <c r="A270" s="35"/>
      <c r="B270" s="51" t="s">
        <v>181</v>
      </c>
      <c r="C270" s="35">
        <v>4</v>
      </c>
      <c r="D270" s="55">
        <v>40.415599999999998</v>
      </c>
      <c r="E270" s="128">
        <v>1506</v>
      </c>
      <c r="F270" s="152">
        <v>453208.9</v>
      </c>
      <c r="G270" s="41">
        <v>100</v>
      </c>
      <c r="H270" s="50">
        <f t="shared" si="63"/>
        <v>453208.9</v>
      </c>
      <c r="I270" s="50">
        <f t="shared" si="62"/>
        <v>0</v>
      </c>
      <c r="J270" s="50">
        <f t="shared" si="52"/>
        <v>300.93552456839313</v>
      </c>
      <c r="K270" s="50">
        <f t="shared" si="64"/>
        <v>958.88695996858212</v>
      </c>
      <c r="L270" s="50">
        <f t="shared" si="65"/>
        <v>1573486.4649130187</v>
      </c>
      <c r="M270" s="50"/>
      <c r="N270" s="50">
        <f t="shared" si="60"/>
        <v>1573486.4649130187</v>
      </c>
      <c r="O270" s="33"/>
      <c r="P270" s="120"/>
      <c r="Q270" s="120"/>
    </row>
    <row r="271" spans="1:17" s="31" customFormat="1" x14ac:dyDescent="0.25">
      <c r="A271" s="35"/>
      <c r="B271" s="51" t="s">
        <v>182</v>
      </c>
      <c r="C271" s="35">
        <v>4</v>
      </c>
      <c r="D271" s="55">
        <v>11.5463</v>
      </c>
      <c r="E271" s="128">
        <v>737</v>
      </c>
      <c r="F271" s="152">
        <v>183991.7</v>
      </c>
      <c r="G271" s="41">
        <v>100</v>
      </c>
      <c r="H271" s="50">
        <f t="shared" si="63"/>
        <v>183991.7</v>
      </c>
      <c r="I271" s="50">
        <f t="shared" si="62"/>
        <v>0</v>
      </c>
      <c r="J271" s="50">
        <f t="shared" si="52"/>
        <v>249.64952510176391</v>
      </c>
      <c r="K271" s="50">
        <f t="shared" si="64"/>
        <v>1010.1729594352114</v>
      </c>
      <c r="L271" s="50">
        <f t="shared" si="65"/>
        <v>1369824.1563531987</v>
      </c>
      <c r="M271" s="50"/>
      <c r="N271" s="50">
        <f t="shared" si="60"/>
        <v>1369824.1563531987</v>
      </c>
      <c r="O271" s="33"/>
      <c r="P271" s="120"/>
      <c r="Q271" s="120"/>
    </row>
    <row r="272" spans="1:17" s="31" customFormat="1" x14ac:dyDescent="0.25">
      <c r="A272" s="35"/>
      <c r="B272" s="51" t="s">
        <v>183</v>
      </c>
      <c r="C272" s="35">
        <v>4</v>
      </c>
      <c r="D272" s="55">
        <v>52.649300000000004</v>
      </c>
      <c r="E272" s="128">
        <v>1726</v>
      </c>
      <c r="F272" s="152">
        <v>477726.6</v>
      </c>
      <c r="G272" s="41">
        <v>100</v>
      </c>
      <c r="H272" s="50">
        <f t="shared" si="63"/>
        <v>477726.6</v>
      </c>
      <c r="I272" s="50">
        <f t="shared" si="62"/>
        <v>0</v>
      </c>
      <c r="J272" s="50">
        <f t="shared" si="52"/>
        <v>276.78250289687139</v>
      </c>
      <c r="K272" s="50">
        <f t="shared" si="64"/>
        <v>983.03998164010386</v>
      </c>
      <c r="L272" s="50">
        <f t="shared" si="65"/>
        <v>1696054.6788940406</v>
      </c>
      <c r="M272" s="50"/>
      <c r="N272" s="50">
        <f t="shared" si="60"/>
        <v>1696054.6788940406</v>
      </c>
      <c r="O272" s="33"/>
      <c r="P272" s="120"/>
      <c r="Q272" s="120"/>
    </row>
    <row r="273" spans="1:17" s="31" customFormat="1" x14ac:dyDescent="0.25">
      <c r="A273" s="35"/>
      <c r="B273" s="51" t="s">
        <v>184</v>
      </c>
      <c r="C273" s="35">
        <v>4</v>
      </c>
      <c r="D273" s="55">
        <v>21.676100000000002</v>
      </c>
      <c r="E273" s="128">
        <v>1799</v>
      </c>
      <c r="F273" s="152">
        <v>593331.80000000005</v>
      </c>
      <c r="G273" s="41">
        <v>100</v>
      </c>
      <c r="H273" s="50">
        <f t="shared" si="63"/>
        <v>593331.80000000005</v>
      </c>
      <c r="I273" s="50">
        <f t="shared" si="62"/>
        <v>0</v>
      </c>
      <c r="J273" s="50">
        <f t="shared" si="52"/>
        <v>329.81200667037245</v>
      </c>
      <c r="K273" s="50">
        <f t="shared" si="64"/>
        <v>930.01047786660274</v>
      </c>
      <c r="L273" s="50">
        <f t="shared" si="65"/>
        <v>1501638.9062816892</v>
      </c>
      <c r="M273" s="50"/>
      <c r="N273" s="50">
        <f t="shared" si="60"/>
        <v>1501638.9062816892</v>
      </c>
      <c r="O273" s="33"/>
      <c r="P273" s="120"/>
      <c r="Q273" s="120"/>
    </row>
    <row r="274" spans="1:17" s="31" customFormat="1" x14ac:dyDescent="0.25">
      <c r="A274" s="35"/>
      <c r="B274" s="51" t="s">
        <v>185</v>
      </c>
      <c r="C274" s="35">
        <v>4</v>
      </c>
      <c r="D274" s="55">
        <v>42.465600000000009</v>
      </c>
      <c r="E274" s="128">
        <v>3097</v>
      </c>
      <c r="F274" s="152">
        <v>1846694.1</v>
      </c>
      <c r="G274" s="41">
        <v>100</v>
      </c>
      <c r="H274" s="50">
        <f t="shared" si="63"/>
        <v>1846694.1</v>
      </c>
      <c r="I274" s="50">
        <f t="shared" si="62"/>
        <v>0</v>
      </c>
      <c r="J274" s="50">
        <f t="shared" si="52"/>
        <v>596.28482402324835</v>
      </c>
      <c r="K274" s="50">
        <f t="shared" si="64"/>
        <v>663.53766051372691</v>
      </c>
      <c r="L274" s="50">
        <f t="shared" si="65"/>
        <v>1503112.4992709558</v>
      </c>
      <c r="M274" s="50"/>
      <c r="N274" s="50">
        <f t="shared" si="60"/>
        <v>1503112.4992709558</v>
      </c>
      <c r="O274" s="33"/>
      <c r="P274" s="120"/>
      <c r="Q274" s="120"/>
    </row>
    <row r="275" spans="1:17" s="31" customFormat="1" x14ac:dyDescent="0.25">
      <c r="A275" s="35"/>
      <c r="B275" s="51" t="s">
        <v>186</v>
      </c>
      <c r="C275" s="35">
        <v>4</v>
      </c>
      <c r="D275" s="55">
        <v>18.5396</v>
      </c>
      <c r="E275" s="128">
        <v>1502</v>
      </c>
      <c r="F275" s="152">
        <v>448016.8</v>
      </c>
      <c r="G275" s="41">
        <v>100</v>
      </c>
      <c r="H275" s="50">
        <f t="shared" si="63"/>
        <v>448016.8</v>
      </c>
      <c r="I275" s="50">
        <f t="shared" si="62"/>
        <v>0</v>
      </c>
      <c r="J275" s="50">
        <f t="shared" si="52"/>
        <v>298.28015978695072</v>
      </c>
      <c r="K275" s="50">
        <f t="shared" si="64"/>
        <v>961.54232475002459</v>
      </c>
      <c r="L275" s="50">
        <f t="shared" si="65"/>
        <v>1474113.472319277</v>
      </c>
      <c r="M275" s="50"/>
      <c r="N275" s="50">
        <f t="shared" si="60"/>
        <v>1474113.472319277</v>
      </c>
      <c r="O275" s="33"/>
      <c r="P275" s="120"/>
      <c r="Q275" s="120"/>
    </row>
    <row r="276" spans="1:17" s="31" customFormat="1" x14ac:dyDescent="0.25">
      <c r="A276" s="35"/>
      <c r="B276" s="51" t="s">
        <v>187</v>
      </c>
      <c r="C276" s="35">
        <v>4</v>
      </c>
      <c r="D276" s="55">
        <v>29.806500000000003</v>
      </c>
      <c r="E276" s="128">
        <v>2250</v>
      </c>
      <c r="F276" s="152">
        <v>602002.5</v>
      </c>
      <c r="G276" s="41">
        <v>100</v>
      </c>
      <c r="H276" s="50">
        <f t="shared" si="63"/>
        <v>602002.5</v>
      </c>
      <c r="I276" s="50">
        <f t="shared" si="62"/>
        <v>0</v>
      </c>
      <c r="J276" s="50">
        <f t="shared" si="52"/>
        <v>267.55666666666667</v>
      </c>
      <c r="K276" s="50">
        <f t="shared" si="64"/>
        <v>992.26581787030864</v>
      </c>
      <c r="L276" s="50">
        <f t="shared" si="65"/>
        <v>1689040.6886997849</v>
      </c>
      <c r="M276" s="50"/>
      <c r="N276" s="50">
        <f t="shared" si="60"/>
        <v>1689040.6886997849</v>
      </c>
      <c r="O276" s="33"/>
      <c r="P276" s="120"/>
      <c r="Q276" s="120"/>
    </row>
    <row r="277" spans="1:17" s="31" customFormat="1" x14ac:dyDescent="0.25">
      <c r="A277" s="35"/>
      <c r="B277" s="51" t="s">
        <v>188</v>
      </c>
      <c r="C277" s="35">
        <v>4</v>
      </c>
      <c r="D277" s="55">
        <v>30.100700000000003</v>
      </c>
      <c r="E277" s="128">
        <v>1904</v>
      </c>
      <c r="F277" s="152">
        <v>559834.19999999995</v>
      </c>
      <c r="G277" s="41">
        <v>100</v>
      </c>
      <c r="H277" s="50">
        <f t="shared" si="63"/>
        <v>559834.19999999995</v>
      </c>
      <c r="I277" s="50">
        <f t="shared" si="62"/>
        <v>0</v>
      </c>
      <c r="J277" s="50">
        <f t="shared" si="52"/>
        <v>294.03056722689075</v>
      </c>
      <c r="K277" s="50">
        <f t="shared" si="64"/>
        <v>965.7919173100845</v>
      </c>
      <c r="L277" s="50">
        <f t="shared" si="65"/>
        <v>1600786.1300458768</v>
      </c>
      <c r="M277" s="50"/>
      <c r="N277" s="50">
        <f t="shared" si="60"/>
        <v>1600786.1300458768</v>
      </c>
      <c r="O277" s="33"/>
      <c r="P277" s="120"/>
      <c r="Q277" s="120"/>
    </row>
    <row r="278" spans="1:17" s="31" customFormat="1" x14ac:dyDescent="0.25">
      <c r="A278" s="35"/>
      <c r="B278" s="51" t="s">
        <v>763</v>
      </c>
      <c r="C278" s="35">
        <v>4</v>
      </c>
      <c r="D278" s="55">
        <v>61.915500000000002</v>
      </c>
      <c r="E278" s="128">
        <v>3416</v>
      </c>
      <c r="F278" s="152">
        <v>960825.6</v>
      </c>
      <c r="G278" s="41">
        <v>100</v>
      </c>
      <c r="H278" s="50">
        <f t="shared" si="63"/>
        <v>960825.6</v>
      </c>
      <c r="I278" s="50">
        <f t="shared" si="62"/>
        <v>0</v>
      </c>
      <c r="J278" s="50">
        <f t="shared" si="52"/>
        <v>281.27213114754096</v>
      </c>
      <c r="K278" s="50">
        <f t="shared" si="64"/>
        <v>978.55035338943435</v>
      </c>
      <c r="L278" s="50">
        <f t="shared" si="65"/>
        <v>2019105.1832471665</v>
      </c>
      <c r="M278" s="50"/>
      <c r="N278" s="50">
        <f t="shared" si="60"/>
        <v>2019105.1832471665</v>
      </c>
      <c r="O278" s="33"/>
      <c r="P278" s="120"/>
      <c r="Q278" s="120"/>
    </row>
    <row r="279" spans="1:17" s="31" customFormat="1" x14ac:dyDescent="0.25">
      <c r="A279" s="35"/>
      <c r="B279" s="51" t="s">
        <v>189</v>
      </c>
      <c r="C279" s="35">
        <v>4</v>
      </c>
      <c r="D279" s="55">
        <v>14.279399999999999</v>
      </c>
      <c r="E279" s="128">
        <v>757</v>
      </c>
      <c r="F279" s="152">
        <v>92504.8</v>
      </c>
      <c r="G279" s="41">
        <v>100</v>
      </c>
      <c r="H279" s="50">
        <f t="shared" si="63"/>
        <v>92504.8</v>
      </c>
      <c r="I279" s="50">
        <f t="shared" si="62"/>
        <v>0</v>
      </c>
      <c r="J279" s="50">
        <f t="shared" si="52"/>
        <v>122.1992073976222</v>
      </c>
      <c r="K279" s="50">
        <f t="shared" si="64"/>
        <v>1137.6232771393531</v>
      </c>
      <c r="L279" s="50">
        <f t="shared" si="65"/>
        <v>1536274.4082031639</v>
      </c>
      <c r="M279" s="50"/>
      <c r="N279" s="50">
        <f t="shared" si="60"/>
        <v>1536274.4082031639</v>
      </c>
      <c r="O279" s="33"/>
      <c r="P279" s="120"/>
      <c r="Q279" s="120"/>
    </row>
    <row r="280" spans="1:17" s="31" customFormat="1" x14ac:dyDescent="0.25">
      <c r="A280" s="35"/>
      <c r="B280" s="51" t="s">
        <v>190</v>
      </c>
      <c r="C280" s="35">
        <v>4</v>
      </c>
      <c r="D280" s="55">
        <v>23.324099999999998</v>
      </c>
      <c r="E280" s="128">
        <v>712</v>
      </c>
      <c r="F280" s="152">
        <v>126788.2</v>
      </c>
      <c r="G280" s="41">
        <v>100</v>
      </c>
      <c r="H280" s="50">
        <f t="shared" si="63"/>
        <v>126788.2</v>
      </c>
      <c r="I280" s="50">
        <f t="shared" si="62"/>
        <v>0</v>
      </c>
      <c r="J280" s="50">
        <f t="shared" ref="J280:J337" si="66">F280/E280</f>
        <v>178.07331460674158</v>
      </c>
      <c r="K280" s="50">
        <f t="shared" si="64"/>
        <v>1081.7491699302336</v>
      </c>
      <c r="L280" s="50">
        <f t="shared" si="65"/>
        <v>1504867.6065325981</v>
      </c>
      <c r="M280" s="50"/>
      <c r="N280" s="50">
        <f t="shared" si="60"/>
        <v>1504867.6065325981</v>
      </c>
      <c r="O280" s="33"/>
      <c r="P280" s="120"/>
      <c r="Q280" s="120"/>
    </row>
    <row r="281" spans="1:17" s="31" customFormat="1" x14ac:dyDescent="0.25">
      <c r="A281" s="35"/>
      <c r="B281" s="51" t="s">
        <v>764</v>
      </c>
      <c r="C281" s="35">
        <v>4</v>
      </c>
      <c r="D281" s="55">
        <v>42.843400000000003</v>
      </c>
      <c r="E281" s="128">
        <v>1007</v>
      </c>
      <c r="F281" s="152">
        <v>475278.7</v>
      </c>
      <c r="G281" s="41">
        <v>100</v>
      </c>
      <c r="H281" s="50">
        <f t="shared" si="63"/>
        <v>475278.7</v>
      </c>
      <c r="I281" s="50">
        <f t="shared" si="62"/>
        <v>0</v>
      </c>
      <c r="J281" s="50">
        <f t="shared" si="66"/>
        <v>471.97487586891759</v>
      </c>
      <c r="K281" s="50">
        <f t="shared" si="64"/>
        <v>787.84760866805766</v>
      </c>
      <c r="L281" s="50">
        <f t="shared" si="65"/>
        <v>1298799.1546897935</v>
      </c>
      <c r="M281" s="50"/>
      <c r="N281" s="50">
        <f t="shared" si="60"/>
        <v>1298799.1546897935</v>
      </c>
      <c r="O281" s="33"/>
      <c r="P281" s="120"/>
      <c r="Q281" s="120"/>
    </row>
    <row r="282" spans="1:17" s="31" customFormat="1" x14ac:dyDescent="0.25">
      <c r="A282" s="35"/>
      <c r="B282" s="51" t="s">
        <v>191</v>
      </c>
      <c r="C282" s="35">
        <v>4</v>
      </c>
      <c r="D282" s="55">
        <v>17.411200000000001</v>
      </c>
      <c r="E282" s="128">
        <v>679</v>
      </c>
      <c r="F282" s="152">
        <v>975165.2</v>
      </c>
      <c r="G282" s="41">
        <v>100</v>
      </c>
      <c r="H282" s="50">
        <f t="shared" si="63"/>
        <v>975165.2</v>
      </c>
      <c r="I282" s="50">
        <f t="shared" si="62"/>
        <v>0</v>
      </c>
      <c r="J282" s="50">
        <f t="shared" si="66"/>
        <v>1436.178497790869</v>
      </c>
      <c r="K282" s="50">
        <f t="shared" si="64"/>
        <v>-176.35601325389371</v>
      </c>
      <c r="L282" s="50">
        <f t="shared" si="65"/>
        <v>195639.0717332029</v>
      </c>
      <c r="M282" s="50"/>
      <c r="N282" s="50">
        <f t="shared" si="60"/>
        <v>195639.0717332029</v>
      </c>
      <c r="O282" s="33"/>
      <c r="P282" s="120"/>
      <c r="Q282" s="120"/>
    </row>
    <row r="283" spans="1:17" s="31" customFormat="1" x14ac:dyDescent="0.25">
      <c r="A283" s="35"/>
      <c r="B283" s="51"/>
      <c r="C283" s="35"/>
      <c r="D283" s="55">
        <v>0</v>
      </c>
      <c r="E283" s="130"/>
      <c r="F283" s="42"/>
      <c r="G283" s="41"/>
      <c r="H283" s="42"/>
      <c r="I283" s="32"/>
      <c r="J283" s="32"/>
      <c r="K283" s="50"/>
      <c r="L283" s="50"/>
      <c r="M283" s="50"/>
      <c r="N283" s="50"/>
      <c r="O283" s="33"/>
      <c r="P283" s="120"/>
      <c r="Q283" s="120"/>
    </row>
    <row r="284" spans="1:17" s="31" customFormat="1" x14ac:dyDescent="0.25">
      <c r="A284" s="30" t="s">
        <v>192</v>
      </c>
      <c r="B284" s="43" t="s">
        <v>2</v>
      </c>
      <c r="C284" s="44"/>
      <c r="D284" s="3">
        <v>687.94550000000004</v>
      </c>
      <c r="E284" s="131">
        <f>E285</f>
        <v>71827</v>
      </c>
      <c r="F284" s="37">
        <f t="shared" ref="F284" si="67">F286</f>
        <v>0</v>
      </c>
      <c r="G284" s="37"/>
      <c r="H284" s="37">
        <f>H286</f>
        <v>5674233.4000000004</v>
      </c>
      <c r="I284" s="37">
        <f>I286</f>
        <v>-5674233.4000000004</v>
      </c>
      <c r="J284" s="37"/>
      <c r="K284" s="50"/>
      <c r="L284" s="50"/>
      <c r="M284" s="46">
        <f>M286</f>
        <v>47540620.317743823</v>
      </c>
      <c r="N284" s="37">
        <f t="shared" si="60"/>
        <v>47540620.317743823</v>
      </c>
      <c r="O284" s="33"/>
      <c r="P284" s="120"/>
      <c r="Q284" s="120"/>
    </row>
    <row r="285" spans="1:17" s="31" customFormat="1" x14ac:dyDescent="0.25">
      <c r="A285" s="30" t="s">
        <v>192</v>
      </c>
      <c r="B285" s="43" t="s">
        <v>3</v>
      </c>
      <c r="C285" s="44"/>
      <c r="D285" s="3">
        <v>687.94550000000004</v>
      </c>
      <c r="E285" s="131">
        <f>SUM(E287:E311)</f>
        <v>71827</v>
      </c>
      <c r="F285" s="37">
        <f t="shared" ref="F285" si="68">SUM(F287:F311)</f>
        <v>68701886.100000024</v>
      </c>
      <c r="G285" s="37"/>
      <c r="H285" s="37">
        <f>SUM(H287:H311)</f>
        <v>57353419.300000012</v>
      </c>
      <c r="I285" s="37">
        <f>SUM(I287:I311)</f>
        <v>11348466.800000001</v>
      </c>
      <c r="J285" s="37"/>
      <c r="K285" s="50"/>
      <c r="L285" s="37">
        <f>SUM(L287:L311)</f>
        <v>36009839.038078673</v>
      </c>
      <c r="M285" s="50"/>
      <c r="N285" s="37">
        <f t="shared" si="60"/>
        <v>36009839.038078673</v>
      </c>
      <c r="O285" s="33"/>
      <c r="P285" s="120"/>
      <c r="Q285" s="120"/>
    </row>
    <row r="286" spans="1:17" s="31" customFormat="1" x14ac:dyDescent="0.25">
      <c r="A286" s="35"/>
      <c r="B286" s="51" t="s">
        <v>26</v>
      </c>
      <c r="C286" s="35">
        <v>2</v>
      </c>
      <c r="D286" s="55">
        <v>0</v>
      </c>
      <c r="E286" s="132"/>
      <c r="F286" s="50"/>
      <c r="G286" s="41">
        <v>25</v>
      </c>
      <c r="H286" s="50">
        <f>F293*G286/100</f>
        <v>5674233.4000000004</v>
      </c>
      <c r="I286" s="50">
        <f t="shared" ref="I286:I311" si="69">F286-H286</f>
        <v>-5674233.4000000004</v>
      </c>
      <c r="J286" s="50"/>
      <c r="K286" s="50"/>
      <c r="L286" s="50"/>
      <c r="M286" s="50">
        <f>($L$7*$L$8*E284/$L$10)+($L$7*$L$9*D284/$L$11)</f>
        <v>47540620.317743823</v>
      </c>
      <c r="N286" s="50">
        <f t="shared" si="60"/>
        <v>47540620.317743823</v>
      </c>
      <c r="O286" s="33"/>
      <c r="P286" s="120"/>
      <c r="Q286" s="120"/>
    </row>
    <row r="287" spans="1:17" s="31" customFormat="1" x14ac:dyDescent="0.25">
      <c r="A287" s="35"/>
      <c r="B287" s="51" t="s">
        <v>193</v>
      </c>
      <c r="C287" s="35">
        <v>4</v>
      </c>
      <c r="D287" s="55">
        <v>41.911499999999997</v>
      </c>
      <c r="E287" s="128">
        <v>3475</v>
      </c>
      <c r="F287" s="153">
        <v>1791320</v>
      </c>
      <c r="G287" s="41">
        <v>100</v>
      </c>
      <c r="H287" s="50">
        <f t="shared" ref="H287:H311" si="70">F287*G287/100</f>
        <v>1791320</v>
      </c>
      <c r="I287" s="50">
        <f t="shared" si="69"/>
        <v>0</v>
      </c>
      <c r="J287" s="50">
        <f t="shared" si="66"/>
        <v>515.48776978417266</v>
      </c>
      <c r="K287" s="50">
        <f t="shared" ref="K287:K311" si="71">$J$11*$J$19-J287</f>
        <v>744.3347147528026</v>
      </c>
      <c r="L287" s="50">
        <f t="shared" ref="L287:L311" si="72">IF(K287&gt;0,$J$7*$J$8*(K287/$K$19),0)+$J$7*$J$9*(E287/$E$19)+$J$7*$J$10*(D287/$D$19)</f>
        <v>1659642.5639356836</v>
      </c>
      <c r="M287" s="50"/>
      <c r="N287" s="50">
        <f t="shared" si="60"/>
        <v>1659642.5639356836</v>
      </c>
      <c r="O287" s="33"/>
      <c r="P287" s="120"/>
      <c r="Q287" s="120"/>
    </row>
    <row r="288" spans="1:17" s="31" customFormat="1" x14ac:dyDescent="0.25">
      <c r="A288" s="35"/>
      <c r="B288" s="51" t="s">
        <v>194</v>
      </c>
      <c r="C288" s="35">
        <v>4</v>
      </c>
      <c r="D288" s="55">
        <v>29.248799999999999</v>
      </c>
      <c r="E288" s="128">
        <v>1727</v>
      </c>
      <c r="F288" s="153">
        <v>545069.5</v>
      </c>
      <c r="G288" s="41">
        <v>100</v>
      </c>
      <c r="H288" s="50">
        <f t="shared" si="70"/>
        <v>545069.5</v>
      </c>
      <c r="I288" s="50">
        <f t="shared" si="69"/>
        <v>0</v>
      </c>
      <c r="J288" s="50">
        <f t="shared" si="66"/>
        <v>315.61638679791548</v>
      </c>
      <c r="K288" s="50">
        <f t="shared" si="71"/>
        <v>944.20609773905971</v>
      </c>
      <c r="L288" s="50">
        <f t="shared" si="72"/>
        <v>1541484.4207380547</v>
      </c>
      <c r="M288" s="50"/>
      <c r="N288" s="50">
        <f t="shared" si="60"/>
        <v>1541484.4207380547</v>
      </c>
      <c r="O288" s="33"/>
      <c r="P288" s="120"/>
      <c r="Q288" s="120"/>
    </row>
    <row r="289" spans="1:17" s="31" customFormat="1" x14ac:dyDescent="0.25">
      <c r="A289" s="35"/>
      <c r="B289" s="51" t="s">
        <v>765</v>
      </c>
      <c r="C289" s="35">
        <v>4</v>
      </c>
      <c r="D289" s="55">
        <v>30.7044</v>
      </c>
      <c r="E289" s="128">
        <v>3400</v>
      </c>
      <c r="F289" s="153">
        <v>878383</v>
      </c>
      <c r="G289" s="41">
        <v>100</v>
      </c>
      <c r="H289" s="50">
        <f t="shared" si="70"/>
        <v>878383</v>
      </c>
      <c r="I289" s="50">
        <f t="shared" si="69"/>
        <v>0</v>
      </c>
      <c r="J289" s="50">
        <f t="shared" si="66"/>
        <v>258.34794117647061</v>
      </c>
      <c r="K289" s="50">
        <f t="shared" si="71"/>
        <v>1001.4745433605046</v>
      </c>
      <c r="L289" s="50">
        <f t="shared" si="72"/>
        <v>1898164.1618578839</v>
      </c>
      <c r="M289" s="50"/>
      <c r="N289" s="50">
        <f t="shared" si="60"/>
        <v>1898164.1618578839</v>
      </c>
      <c r="O289" s="33"/>
      <c r="P289" s="120"/>
      <c r="Q289" s="120"/>
    </row>
    <row r="290" spans="1:17" s="31" customFormat="1" x14ac:dyDescent="0.25">
      <c r="A290" s="35"/>
      <c r="B290" s="51" t="s">
        <v>195</v>
      </c>
      <c r="C290" s="35">
        <v>4</v>
      </c>
      <c r="D290" s="55">
        <v>33.053800000000003</v>
      </c>
      <c r="E290" s="128">
        <v>2701</v>
      </c>
      <c r="F290" s="153">
        <v>2627805.2999999998</v>
      </c>
      <c r="G290" s="41">
        <v>100</v>
      </c>
      <c r="H290" s="50">
        <f t="shared" si="70"/>
        <v>2627805.2999999998</v>
      </c>
      <c r="I290" s="50">
        <f t="shared" si="69"/>
        <v>0</v>
      </c>
      <c r="J290" s="50">
        <f t="shared" si="66"/>
        <v>972.90088855979263</v>
      </c>
      <c r="K290" s="50">
        <f t="shared" si="71"/>
        <v>286.92159597718262</v>
      </c>
      <c r="L290" s="50">
        <f t="shared" si="72"/>
        <v>948177.89709874964</v>
      </c>
      <c r="M290" s="50"/>
      <c r="N290" s="50">
        <f t="shared" si="60"/>
        <v>948177.89709874964</v>
      </c>
      <c r="O290" s="33"/>
      <c r="P290" s="120"/>
      <c r="Q290" s="120"/>
    </row>
    <row r="291" spans="1:17" s="31" customFormat="1" x14ac:dyDescent="0.25">
      <c r="A291" s="35"/>
      <c r="B291" s="51" t="s">
        <v>196</v>
      </c>
      <c r="C291" s="35">
        <v>4</v>
      </c>
      <c r="D291" s="55">
        <v>24.868099999999998</v>
      </c>
      <c r="E291" s="128">
        <v>2452</v>
      </c>
      <c r="F291" s="153">
        <v>1285494.2</v>
      </c>
      <c r="G291" s="41">
        <v>100</v>
      </c>
      <c r="H291" s="50">
        <f t="shared" si="70"/>
        <v>1285494.2</v>
      </c>
      <c r="I291" s="50">
        <f t="shared" si="69"/>
        <v>0</v>
      </c>
      <c r="J291" s="50">
        <f t="shared" si="66"/>
        <v>524.2635399673735</v>
      </c>
      <c r="K291" s="50">
        <f t="shared" si="71"/>
        <v>735.55894456960175</v>
      </c>
      <c r="L291" s="50">
        <f t="shared" si="72"/>
        <v>1397307.4813684877</v>
      </c>
      <c r="M291" s="50"/>
      <c r="N291" s="50">
        <f t="shared" si="60"/>
        <v>1397307.4813684877</v>
      </c>
      <c r="O291" s="33"/>
      <c r="P291" s="120"/>
      <c r="Q291" s="120"/>
    </row>
    <row r="292" spans="1:17" s="31" customFormat="1" x14ac:dyDescent="0.25">
      <c r="A292" s="35"/>
      <c r="B292" s="51" t="s">
        <v>197</v>
      </c>
      <c r="C292" s="35">
        <v>4</v>
      </c>
      <c r="D292" s="55">
        <v>10.051699999999999</v>
      </c>
      <c r="E292" s="128">
        <v>1486</v>
      </c>
      <c r="F292" s="153">
        <v>1108279.3</v>
      </c>
      <c r="G292" s="41">
        <v>100</v>
      </c>
      <c r="H292" s="50">
        <f t="shared" si="70"/>
        <v>1108279.3</v>
      </c>
      <c r="I292" s="50">
        <f t="shared" si="69"/>
        <v>0</v>
      </c>
      <c r="J292" s="50">
        <f t="shared" si="66"/>
        <v>745.813795423957</v>
      </c>
      <c r="K292" s="50">
        <f t="shared" si="71"/>
        <v>514.00868911301825</v>
      </c>
      <c r="L292" s="50">
        <f t="shared" si="72"/>
        <v>903949.23637870222</v>
      </c>
      <c r="M292" s="50"/>
      <c r="N292" s="50">
        <f t="shared" si="60"/>
        <v>903949.23637870222</v>
      </c>
      <c r="O292" s="33"/>
      <c r="P292" s="120"/>
      <c r="Q292" s="120"/>
    </row>
    <row r="293" spans="1:17" s="31" customFormat="1" x14ac:dyDescent="0.25">
      <c r="A293" s="35"/>
      <c r="B293" s="51" t="s">
        <v>876</v>
      </c>
      <c r="C293" s="35">
        <v>3</v>
      </c>
      <c r="D293" s="55">
        <v>43.259900000000002</v>
      </c>
      <c r="E293" s="128">
        <v>7989</v>
      </c>
      <c r="F293" s="153">
        <v>22696933.600000001</v>
      </c>
      <c r="G293" s="41">
        <v>50</v>
      </c>
      <c r="H293" s="50">
        <f t="shared" si="70"/>
        <v>11348466.800000001</v>
      </c>
      <c r="I293" s="50">
        <f t="shared" si="69"/>
        <v>11348466.800000001</v>
      </c>
      <c r="J293" s="50">
        <f t="shared" si="66"/>
        <v>2841.0231067718114</v>
      </c>
      <c r="K293" s="50">
        <f t="shared" si="71"/>
        <v>-1581.2006222348361</v>
      </c>
      <c r="L293" s="50">
        <f t="shared" si="72"/>
        <v>1549637.9601298976</v>
      </c>
      <c r="M293" s="50"/>
      <c r="N293" s="50">
        <f t="shared" si="60"/>
        <v>1549637.9601298976</v>
      </c>
      <c r="O293" s="33"/>
      <c r="P293" s="120"/>
      <c r="Q293" s="120"/>
    </row>
    <row r="294" spans="1:17" s="31" customFormat="1" x14ac:dyDescent="0.25">
      <c r="A294" s="35"/>
      <c r="B294" s="51" t="s">
        <v>198</v>
      </c>
      <c r="C294" s="35">
        <v>4</v>
      </c>
      <c r="D294" s="55">
        <v>23.160100000000003</v>
      </c>
      <c r="E294" s="128">
        <v>2517</v>
      </c>
      <c r="F294" s="153">
        <v>1069860.1000000001</v>
      </c>
      <c r="G294" s="41">
        <v>100</v>
      </c>
      <c r="H294" s="50">
        <f t="shared" si="70"/>
        <v>1069860.1000000001</v>
      </c>
      <c r="I294" s="50">
        <f t="shared" si="69"/>
        <v>0</v>
      </c>
      <c r="J294" s="50">
        <f t="shared" si="66"/>
        <v>425.05367500993248</v>
      </c>
      <c r="K294" s="50">
        <f t="shared" si="71"/>
        <v>834.76880952704278</v>
      </c>
      <c r="L294" s="50">
        <f t="shared" si="72"/>
        <v>1517364.1792848357</v>
      </c>
      <c r="M294" s="50"/>
      <c r="N294" s="50">
        <f t="shared" si="60"/>
        <v>1517364.1792848357</v>
      </c>
      <c r="O294" s="33"/>
      <c r="P294" s="120"/>
      <c r="Q294" s="120"/>
    </row>
    <row r="295" spans="1:17" s="31" customFormat="1" x14ac:dyDescent="0.25">
      <c r="A295" s="35"/>
      <c r="B295" s="51" t="s">
        <v>199</v>
      </c>
      <c r="C295" s="35">
        <v>4</v>
      </c>
      <c r="D295" s="55">
        <v>15.7385</v>
      </c>
      <c r="E295" s="128">
        <v>1124</v>
      </c>
      <c r="F295" s="153">
        <v>315662.90000000002</v>
      </c>
      <c r="G295" s="41">
        <v>100</v>
      </c>
      <c r="H295" s="50">
        <f t="shared" si="70"/>
        <v>315662.90000000002</v>
      </c>
      <c r="I295" s="50">
        <f t="shared" si="69"/>
        <v>0</v>
      </c>
      <c r="J295" s="50">
        <f t="shared" si="66"/>
        <v>280.83887900355876</v>
      </c>
      <c r="K295" s="50">
        <f t="shared" si="71"/>
        <v>978.98360553341649</v>
      </c>
      <c r="L295" s="50">
        <f t="shared" si="72"/>
        <v>1417856.6958723695</v>
      </c>
      <c r="M295" s="50"/>
      <c r="N295" s="50">
        <f t="shared" si="60"/>
        <v>1417856.6958723695</v>
      </c>
      <c r="O295" s="33"/>
      <c r="P295" s="120"/>
      <c r="Q295" s="120"/>
    </row>
    <row r="296" spans="1:17" s="31" customFormat="1" x14ac:dyDescent="0.25">
      <c r="A296" s="35"/>
      <c r="B296" s="51" t="s">
        <v>200</v>
      </c>
      <c r="C296" s="35">
        <v>4</v>
      </c>
      <c r="D296" s="55">
        <v>23.650700000000001</v>
      </c>
      <c r="E296" s="128">
        <v>3160</v>
      </c>
      <c r="F296" s="153">
        <v>3210572.5</v>
      </c>
      <c r="G296" s="41">
        <v>100</v>
      </c>
      <c r="H296" s="50">
        <f t="shared" si="70"/>
        <v>3210572.5</v>
      </c>
      <c r="I296" s="50">
        <f t="shared" si="69"/>
        <v>0</v>
      </c>
      <c r="J296" s="50">
        <f t="shared" si="66"/>
        <v>1016.0039556962025</v>
      </c>
      <c r="K296" s="50">
        <f t="shared" si="71"/>
        <v>243.81852884077273</v>
      </c>
      <c r="L296" s="50">
        <f t="shared" si="72"/>
        <v>931022.31599319854</v>
      </c>
      <c r="M296" s="50"/>
      <c r="N296" s="50">
        <f t="shared" si="60"/>
        <v>931022.31599319854</v>
      </c>
      <c r="O296" s="33"/>
      <c r="P296" s="120"/>
      <c r="Q296" s="120"/>
    </row>
    <row r="297" spans="1:17" s="31" customFormat="1" x14ac:dyDescent="0.25">
      <c r="A297" s="35"/>
      <c r="B297" s="51" t="s">
        <v>201</v>
      </c>
      <c r="C297" s="35">
        <v>4</v>
      </c>
      <c r="D297" s="55">
        <v>66.461000000000013</v>
      </c>
      <c r="E297" s="128">
        <v>5890</v>
      </c>
      <c r="F297" s="153">
        <v>3936477.2</v>
      </c>
      <c r="G297" s="41">
        <v>100</v>
      </c>
      <c r="H297" s="50">
        <f t="shared" si="70"/>
        <v>3936477.2</v>
      </c>
      <c r="I297" s="50">
        <f t="shared" si="69"/>
        <v>0</v>
      </c>
      <c r="J297" s="50">
        <f t="shared" si="66"/>
        <v>668.33229202037353</v>
      </c>
      <c r="K297" s="50">
        <f t="shared" si="71"/>
        <v>591.49019251660172</v>
      </c>
      <c r="L297" s="50">
        <f t="shared" si="72"/>
        <v>2001176.5054710335</v>
      </c>
      <c r="M297" s="50"/>
      <c r="N297" s="50">
        <f t="shared" si="60"/>
        <v>2001176.5054710335</v>
      </c>
      <c r="O297" s="33"/>
      <c r="P297" s="120"/>
      <c r="Q297" s="120"/>
    </row>
    <row r="298" spans="1:17" s="31" customFormat="1" x14ac:dyDescent="0.25">
      <c r="A298" s="35"/>
      <c r="B298" s="51" t="s">
        <v>202</v>
      </c>
      <c r="C298" s="35">
        <v>4</v>
      </c>
      <c r="D298" s="55">
        <v>49.479700000000008</v>
      </c>
      <c r="E298" s="128">
        <v>3897</v>
      </c>
      <c r="F298" s="153">
        <v>1718527.3</v>
      </c>
      <c r="G298" s="41">
        <v>100</v>
      </c>
      <c r="H298" s="50">
        <f t="shared" si="70"/>
        <v>1718527.3</v>
      </c>
      <c r="I298" s="50">
        <f t="shared" si="69"/>
        <v>0</v>
      </c>
      <c r="J298" s="50">
        <f t="shared" si="66"/>
        <v>440.98724659994866</v>
      </c>
      <c r="K298" s="50">
        <f t="shared" si="71"/>
        <v>818.83523793702659</v>
      </c>
      <c r="L298" s="50">
        <f t="shared" si="72"/>
        <v>1853978.7607876665</v>
      </c>
      <c r="M298" s="50"/>
      <c r="N298" s="50">
        <f t="shared" si="60"/>
        <v>1853978.7607876665</v>
      </c>
      <c r="O298" s="33"/>
      <c r="P298" s="120"/>
      <c r="Q298" s="120"/>
    </row>
    <row r="299" spans="1:17" s="31" customFormat="1" x14ac:dyDescent="0.25">
      <c r="A299" s="35"/>
      <c r="B299" s="51" t="s">
        <v>203</v>
      </c>
      <c r="C299" s="35">
        <v>4</v>
      </c>
      <c r="D299" s="55">
        <v>31.819799999999997</v>
      </c>
      <c r="E299" s="128">
        <v>2437</v>
      </c>
      <c r="F299" s="153">
        <v>1420682.5</v>
      </c>
      <c r="G299" s="41">
        <v>100</v>
      </c>
      <c r="H299" s="50">
        <f t="shared" si="70"/>
        <v>1420682.5</v>
      </c>
      <c r="I299" s="50">
        <f t="shared" si="69"/>
        <v>0</v>
      </c>
      <c r="J299" s="50">
        <f t="shared" si="66"/>
        <v>582.96368485843254</v>
      </c>
      <c r="K299" s="50">
        <f t="shared" si="71"/>
        <v>676.85879967854271</v>
      </c>
      <c r="L299" s="50">
        <f t="shared" si="72"/>
        <v>1357887.0869407216</v>
      </c>
      <c r="M299" s="50"/>
      <c r="N299" s="50">
        <f t="shared" si="60"/>
        <v>1357887.0869407216</v>
      </c>
      <c r="O299" s="33"/>
      <c r="P299" s="120"/>
      <c r="Q299" s="120"/>
    </row>
    <row r="300" spans="1:17" s="31" customFormat="1" x14ac:dyDescent="0.25">
      <c r="A300" s="35"/>
      <c r="B300" s="51" t="s">
        <v>766</v>
      </c>
      <c r="C300" s="35">
        <v>4</v>
      </c>
      <c r="D300" s="55">
        <v>13.022600000000001</v>
      </c>
      <c r="E300" s="128">
        <v>1503</v>
      </c>
      <c r="F300" s="153">
        <v>565219.6</v>
      </c>
      <c r="G300" s="41">
        <v>100</v>
      </c>
      <c r="H300" s="50">
        <f t="shared" si="70"/>
        <v>565219.6</v>
      </c>
      <c r="I300" s="50">
        <f t="shared" si="69"/>
        <v>0</v>
      </c>
      <c r="J300" s="50">
        <f t="shared" si="66"/>
        <v>376.06094477711241</v>
      </c>
      <c r="K300" s="50">
        <f t="shared" si="71"/>
        <v>883.7615397598629</v>
      </c>
      <c r="L300" s="50">
        <f t="shared" si="72"/>
        <v>1356843.4953018141</v>
      </c>
      <c r="M300" s="50"/>
      <c r="N300" s="50">
        <f t="shared" si="60"/>
        <v>1356843.4953018141</v>
      </c>
      <c r="O300" s="33"/>
      <c r="P300" s="120"/>
      <c r="Q300" s="120"/>
    </row>
    <row r="301" spans="1:17" s="31" customFormat="1" x14ac:dyDescent="0.25">
      <c r="A301" s="35"/>
      <c r="B301" s="51" t="s">
        <v>204</v>
      </c>
      <c r="C301" s="35">
        <v>4</v>
      </c>
      <c r="D301" s="55">
        <v>32.696100000000001</v>
      </c>
      <c r="E301" s="128">
        <v>2781</v>
      </c>
      <c r="F301" s="153">
        <v>647404.5</v>
      </c>
      <c r="G301" s="41">
        <v>100</v>
      </c>
      <c r="H301" s="50">
        <f t="shared" si="70"/>
        <v>647404.5</v>
      </c>
      <c r="I301" s="50">
        <f t="shared" si="69"/>
        <v>0</v>
      </c>
      <c r="J301" s="50">
        <f t="shared" si="66"/>
        <v>232.79557713052859</v>
      </c>
      <c r="K301" s="50">
        <f t="shared" si="71"/>
        <v>1027.0269074064468</v>
      </c>
      <c r="L301" s="50">
        <f t="shared" si="72"/>
        <v>1833113.4838143666</v>
      </c>
      <c r="M301" s="50"/>
      <c r="N301" s="50">
        <f t="shared" si="60"/>
        <v>1833113.4838143666</v>
      </c>
      <c r="O301" s="33"/>
      <c r="P301" s="120"/>
      <c r="Q301" s="120"/>
    </row>
    <row r="302" spans="1:17" s="31" customFormat="1" x14ac:dyDescent="0.25">
      <c r="A302" s="35"/>
      <c r="B302" s="51" t="s">
        <v>205</v>
      </c>
      <c r="C302" s="35">
        <v>4</v>
      </c>
      <c r="D302" s="55">
        <v>13.414200000000001</v>
      </c>
      <c r="E302" s="128">
        <v>1442</v>
      </c>
      <c r="F302" s="153">
        <v>411092.2</v>
      </c>
      <c r="G302" s="41">
        <v>100</v>
      </c>
      <c r="H302" s="50">
        <f t="shared" si="70"/>
        <v>411092.2</v>
      </c>
      <c r="I302" s="50">
        <f t="shared" si="69"/>
        <v>0</v>
      </c>
      <c r="J302" s="50">
        <f t="shared" si="66"/>
        <v>285.08474341192789</v>
      </c>
      <c r="K302" s="50">
        <f t="shared" si="71"/>
        <v>974.73774112504736</v>
      </c>
      <c r="L302" s="50">
        <f t="shared" si="72"/>
        <v>1455695.9312997521</v>
      </c>
      <c r="M302" s="50"/>
      <c r="N302" s="50">
        <f t="shared" si="60"/>
        <v>1455695.9312997521</v>
      </c>
      <c r="O302" s="33"/>
      <c r="P302" s="120"/>
      <c r="Q302" s="120"/>
    </row>
    <row r="303" spans="1:17" s="31" customFormat="1" x14ac:dyDescent="0.25">
      <c r="A303" s="35"/>
      <c r="B303" s="51" t="s">
        <v>767</v>
      </c>
      <c r="C303" s="35">
        <v>4</v>
      </c>
      <c r="D303" s="55">
        <v>42.579099999999997</v>
      </c>
      <c r="E303" s="128">
        <v>4094</v>
      </c>
      <c r="F303" s="153">
        <v>876991.6</v>
      </c>
      <c r="G303" s="41">
        <v>100</v>
      </c>
      <c r="H303" s="50">
        <f t="shared" si="70"/>
        <v>876991.6</v>
      </c>
      <c r="I303" s="50">
        <f t="shared" si="69"/>
        <v>0</v>
      </c>
      <c r="J303" s="50">
        <f t="shared" si="66"/>
        <v>214.21387396189544</v>
      </c>
      <c r="K303" s="50">
        <f t="shared" si="71"/>
        <v>1045.6086105750799</v>
      </c>
      <c r="L303" s="50">
        <f t="shared" si="72"/>
        <v>2122627.6875214013</v>
      </c>
      <c r="M303" s="50"/>
      <c r="N303" s="50">
        <f t="shared" si="60"/>
        <v>2122627.6875214013</v>
      </c>
      <c r="O303" s="33"/>
      <c r="P303" s="120"/>
      <c r="Q303" s="120"/>
    </row>
    <row r="304" spans="1:17" s="31" customFormat="1" x14ac:dyDescent="0.25">
      <c r="A304" s="35"/>
      <c r="B304" s="51" t="s">
        <v>206</v>
      </c>
      <c r="C304" s="35">
        <v>4</v>
      </c>
      <c r="D304" s="55">
        <v>14.5875</v>
      </c>
      <c r="E304" s="128">
        <v>5393</v>
      </c>
      <c r="F304" s="153">
        <v>8766488.6999999993</v>
      </c>
      <c r="G304" s="41">
        <v>100</v>
      </c>
      <c r="H304" s="50">
        <f t="shared" si="70"/>
        <v>8766488.6999999993</v>
      </c>
      <c r="I304" s="50">
        <f t="shared" si="69"/>
        <v>0</v>
      </c>
      <c r="J304" s="50">
        <f t="shared" si="66"/>
        <v>1625.5310031522342</v>
      </c>
      <c r="K304" s="50">
        <f t="shared" si="71"/>
        <v>-365.70851861525898</v>
      </c>
      <c r="L304" s="50">
        <f t="shared" si="72"/>
        <v>978055.70126712066</v>
      </c>
      <c r="M304" s="50"/>
      <c r="N304" s="50">
        <f t="shared" si="60"/>
        <v>978055.70126712066</v>
      </c>
      <c r="O304" s="33"/>
      <c r="P304" s="120"/>
      <c r="Q304" s="120"/>
    </row>
    <row r="305" spans="1:17" s="31" customFormat="1" x14ac:dyDescent="0.25">
      <c r="A305" s="35"/>
      <c r="B305" s="51" t="s">
        <v>207</v>
      </c>
      <c r="C305" s="35">
        <v>4</v>
      </c>
      <c r="D305" s="55">
        <v>24.872399999999999</v>
      </c>
      <c r="E305" s="128">
        <v>2189</v>
      </c>
      <c r="F305" s="153">
        <v>711513.7</v>
      </c>
      <c r="G305" s="41">
        <v>100</v>
      </c>
      <c r="H305" s="50">
        <f t="shared" si="70"/>
        <v>711513.7</v>
      </c>
      <c r="I305" s="50">
        <f t="shared" si="69"/>
        <v>0</v>
      </c>
      <c r="J305" s="50">
        <f t="shared" si="66"/>
        <v>325.04052078574688</v>
      </c>
      <c r="K305" s="50">
        <f t="shared" si="71"/>
        <v>934.78196375122843</v>
      </c>
      <c r="L305" s="50">
        <f t="shared" si="72"/>
        <v>1587964.7986766247</v>
      </c>
      <c r="M305" s="50"/>
      <c r="N305" s="50">
        <f t="shared" si="60"/>
        <v>1587964.7986766247</v>
      </c>
      <c r="O305" s="33"/>
      <c r="P305" s="120"/>
      <c r="Q305" s="120"/>
    </row>
    <row r="306" spans="1:17" s="31" customFormat="1" x14ac:dyDescent="0.25">
      <c r="A306" s="35"/>
      <c r="B306" s="51" t="s">
        <v>208</v>
      </c>
      <c r="C306" s="35">
        <v>4</v>
      </c>
      <c r="D306" s="55">
        <v>24.0137</v>
      </c>
      <c r="E306" s="128">
        <v>2154</v>
      </c>
      <c r="F306" s="153">
        <v>1005622.2</v>
      </c>
      <c r="G306" s="41">
        <v>100</v>
      </c>
      <c r="H306" s="50">
        <f t="shared" si="70"/>
        <v>1005622.2</v>
      </c>
      <c r="I306" s="50">
        <f t="shared" si="69"/>
        <v>0</v>
      </c>
      <c r="J306" s="50">
        <f t="shared" si="66"/>
        <v>466.86267409470747</v>
      </c>
      <c r="K306" s="50">
        <f t="shared" si="71"/>
        <v>792.95981044226778</v>
      </c>
      <c r="L306" s="50">
        <f t="shared" si="72"/>
        <v>1410753.7973626174</v>
      </c>
      <c r="M306" s="50"/>
      <c r="N306" s="50">
        <f t="shared" si="60"/>
        <v>1410753.7973626174</v>
      </c>
      <c r="O306" s="33"/>
      <c r="P306" s="120"/>
      <c r="Q306" s="120"/>
    </row>
    <row r="307" spans="1:17" s="31" customFormat="1" x14ac:dyDescent="0.25">
      <c r="A307" s="35"/>
      <c r="B307" s="51" t="s">
        <v>209</v>
      </c>
      <c r="C307" s="35">
        <v>4</v>
      </c>
      <c r="D307" s="55">
        <v>25.411999999999999</v>
      </c>
      <c r="E307" s="128">
        <v>2516</v>
      </c>
      <c r="F307" s="153">
        <v>10016166.199999999</v>
      </c>
      <c r="G307" s="41">
        <v>100</v>
      </c>
      <c r="H307" s="50">
        <f t="shared" si="70"/>
        <v>10016166.199999999</v>
      </c>
      <c r="I307" s="50">
        <f t="shared" si="69"/>
        <v>0</v>
      </c>
      <c r="J307" s="50">
        <f t="shared" si="66"/>
        <v>3980.9881558028615</v>
      </c>
      <c r="K307" s="50">
        <f t="shared" si="71"/>
        <v>-2721.165671265886</v>
      </c>
      <c r="L307" s="50">
        <f t="shared" si="72"/>
        <v>542904.20204638527</v>
      </c>
      <c r="M307" s="50"/>
      <c r="N307" s="50">
        <f t="shared" si="60"/>
        <v>542904.20204638527</v>
      </c>
      <c r="O307" s="33"/>
      <c r="P307" s="120"/>
      <c r="Q307" s="120"/>
    </row>
    <row r="308" spans="1:17" s="31" customFormat="1" x14ac:dyDescent="0.25">
      <c r="A308" s="35"/>
      <c r="B308" s="51" t="s">
        <v>210</v>
      </c>
      <c r="C308" s="35">
        <v>4</v>
      </c>
      <c r="D308" s="55">
        <v>15.786300000000002</v>
      </c>
      <c r="E308" s="128">
        <v>1619</v>
      </c>
      <c r="F308" s="153">
        <v>508518.5</v>
      </c>
      <c r="G308" s="41">
        <v>100</v>
      </c>
      <c r="H308" s="50">
        <f t="shared" si="70"/>
        <v>508518.5</v>
      </c>
      <c r="I308" s="50">
        <f t="shared" si="69"/>
        <v>0</v>
      </c>
      <c r="J308" s="50">
        <f t="shared" si="66"/>
        <v>314.09419394688081</v>
      </c>
      <c r="K308" s="50">
        <f t="shared" si="71"/>
        <v>945.7282905900945</v>
      </c>
      <c r="L308" s="50">
        <f t="shared" si="72"/>
        <v>1462386.9636567314</v>
      </c>
      <c r="M308" s="50"/>
      <c r="N308" s="50">
        <f t="shared" si="60"/>
        <v>1462386.9636567314</v>
      </c>
      <c r="O308" s="33"/>
      <c r="P308" s="120"/>
      <c r="Q308" s="120"/>
    </row>
    <row r="309" spans="1:17" s="31" customFormat="1" x14ac:dyDescent="0.25">
      <c r="A309" s="35"/>
      <c r="B309" s="51" t="s">
        <v>211</v>
      </c>
      <c r="C309" s="35">
        <v>4</v>
      </c>
      <c r="D309" s="55">
        <v>10.5017</v>
      </c>
      <c r="E309" s="128">
        <v>1155</v>
      </c>
      <c r="F309" s="153">
        <v>342113</v>
      </c>
      <c r="G309" s="41">
        <v>100</v>
      </c>
      <c r="H309" s="50">
        <f t="shared" si="70"/>
        <v>342113</v>
      </c>
      <c r="I309" s="50">
        <f t="shared" si="69"/>
        <v>0</v>
      </c>
      <c r="J309" s="50">
        <f t="shared" si="66"/>
        <v>296.20173160173158</v>
      </c>
      <c r="K309" s="50">
        <f t="shared" si="71"/>
        <v>963.62075293524367</v>
      </c>
      <c r="L309" s="50">
        <f t="shared" si="72"/>
        <v>1380588.1813455704</v>
      </c>
      <c r="M309" s="50"/>
      <c r="N309" s="50">
        <f t="shared" si="60"/>
        <v>1380588.1813455704</v>
      </c>
      <c r="O309" s="33"/>
      <c r="P309" s="120"/>
      <c r="Q309" s="120"/>
    </row>
    <row r="310" spans="1:17" s="31" customFormat="1" x14ac:dyDescent="0.25">
      <c r="A310" s="35"/>
      <c r="B310" s="51" t="s">
        <v>212</v>
      </c>
      <c r="C310" s="35">
        <v>4</v>
      </c>
      <c r="D310" s="55">
        <v>24.389000000000003</v>
      </c>
      <c r="E310" s="128">
        <v>2905</v>
      </c>
      <c r="F310" s="153">
        <v>1506848.5</v>
      </c>
      <c r="G310" s="41">
        <v>100</v>
      </c>
      <c r="H310" s="50">
        <f t="shared" si="70"/>
        <v>1506848.5</v>
      </c>
      <c r="I310" s="50">
        <f t="shared" si="69"/>
        <v>0</v>
      </c>
      <c r="J310" s="50">
        <f t="shared" si="66"/>
        <v>518.70860585197931</v>
      </c>
      <c r="K310" s="50">
        <f t="shared" si="71"/>
        <v>741.11387868499594</v>
      </c>
      <c r="L310" s="50">
        <f t="shared" si="72"/>
        <v>1478081.2360492072</v>
      </c>
      <c r="M310" s="50"/>
      <c r="N310" s="50">
        <f t="shared" si="60"/>
        <v>1478081.2360492072</v>
      </c>
      <c r="O310" s="33"/>
      <c r="P310" s="120"/>
      <c r="Q310" s="120"/>
    </row>
    <row r="311" spans="1:17" s="31" customFormat="1" x14ac:dyDescent="0.25">
      <c r="A311" s="35"/>
      <c r="B311" s="51" t="s">
        <v>768</v>
      </c>
      <c r="C311" s="35">
        <v>4</v>
      </c>
      <c r="D311" s="55">
        <v>23.262899999999998</v>
      </c>
      <c r="E311" s="128">
        <v>1821</v>
      </c>
      <c r="F311" s="153">
        <v>738840</v>
      </c>
      <c r="G311" s="41">
        <v>100</v>
      </c>
      <c r="H311" s="50">
        <f t="shared" si="70"/>
        <v>738840</v>
      </c>
      <c r="I311" s="50">
        <f t="shared" si="69"/>
        <v>0</v>
      </c>
      <c r="J311" s="50">
        <f t="shared" si="66"/>
        <v>405.73311367380558</v>
      </c>
      <c r="K311" s="50">
        <f t="shared" si="71"/>
        <v>854.08937086316973</v>
      </c>
      <c r="L311" s="50">
        <f t="shared" si="72"/>
        <v>1423174.293879794</v>
      </c>
      <c r="M311" s="50"/>
      <c r="N311" s="50">
        <f t="shared" si="60"/>
        <v>1423174.293879794</v>
      </c>
      <c r="O311" s="33"/>
      <c r="P311" s="120"/>
      <c r="Q311" s="120"/>
    </row>
    <row r="312" spans="1:17" s="31" customFormat="1" x14ac:dyDescent="0.25">
      <c r="A312" s="35"/>
      <c r="B312" s="51"/>
      <c r="C312" s="35"/>
      <c r="D312" s="55">
        <v>0</v>
      </c>
      <c r="E312" s="130"/>
      <c r="F312" s="42"/>
      <c r="G312" s="41"/>
      <c r="H312" s="42"/>
      <c r="I312" s="32"/>
      <c r="J312" s="32"/>
      <c r="K312" s="50"/>
      <c r="L312" s="50"/>
      <c r="M312" s="50"/>
      <c r="N312" s="50"/>
      <c r="O312" s="33"/>
      <c r="P312" s="120"/>
      <c r="Q312" s="120"/>
    </row>
    <row r="313" spans="1:17" s="31" customFormat="1" x14ac:dyDescent="0.25">
      <c r="A313" s="30" t="s">
        <v>213</v>
      </c>
      <c r="B313" s="43" t="s">
        <v>2</v>
      </c>
      <c r="C313" s="44"/>
      <c r="D313" s="3">
        <v>644.12480000000005</v>
      </c>
      <c r="E313" s="131">
        <f>E314</f>
        <v>38936</v>
      </c>
      <c r="F313" s="37">
        <f t="shared" ref="F313" si="73">F315</f>
        <v>0</v>
      </c>
      <c r="G313" s="37"/>
      <c r="H313" s="37">
        <f>H315</f>
        <v>5487735.7999999998</v>
      </c>
      <c r="I313" s="37">
        <f>I315</f>
        <v>-5487735.7999999998</v>
      </c>
      <c r="J313" s="37"/>
      <c r="K313" s="50"/>
      <c r="L313" s="50"/>
      <c r="M313" s="46">
        <f>M315</f>
        <v>32050236.092186801</v>
      </c>
      <c r="N313" s="37">
        <f t="shared" si="60"/>
        <v>32050236.092186801</v>
      </c>
      <c r="O313" s="33"/>
      <c r="P313" s="120"/>
      <c r="Q313" s="120"/>
    </row>
    <row r="314" spans="1:17" s="31" customFormat="1" x14ac:dyDescent="0.25">
      <c r="A314" s="30" t="s">
        <v>213</v>
      </c>
      <c r="B314" s="43" t="s">
        <v>3</v>
      </c>
      <c r="C314" s="44"/>
      <c r="D314" s="3">
        <v>644.12480000000005</v>
      </c>
      <c r="E314" s="131">
        <f>SUM(E316:E337)</f>
        <v>38936</v>
      </c>
      <c r="F314" s="37">
        <f t="shared" ref="F314" si="74">SUM(F316:F337)</f>
        <v>35847104.5</v>
      </c>
      <c r="G314" s="37"/>
      <c r="H314" s="37">
        <f>SUM(H316:H337)</f>
        <v>24871632.900000002</v>
      </c>
      <c r="I314" s="37">
        <f>SUM(I316:I337)</f>
        <v>10975471.6</v>
      </c>
      <c r="J314" s="37"/>
      <c r="K314" s="50"/>
      <c r="L314" s="37">
        <f>SUM(L316:L337)</f>
        <v>30358754.549795646</v>
      </c>
      <c r="M314" s="50"/>
      <c r="N314" s="37">
        <f t="shared" si="60"/>
        <v>30358754.549795646</v>
      </c>
      <c r="O314" s="33"/>
      <c r="P314" s="120"/>
      <c r="Q314" s="120"/>
    </row>
    <row r="315" spans="1:17" s="31" customFormat="1" x14ac:dyDescent="0.25">
      <c r="A315" s="35"/>
      <c r="B315" s="51" t="s">
        <v>26</v>
      </c>
      <c r="C315" s="35">
        <v>2</v>
      </c>
      <c r="D315" s="55">
        <v>0</v>
      </c>
      <c r="E315" s="132"/>
      <c r="F315" s="50"/>
      <c r="G315" s="41">
        <v>25</v>
      </c>
      <c r="H315" s="50">
        <f>F328*G315/100</f>
        <v>5487735.7999999998</v>
      </c>
      <c r="I315" s="50">
        <f t="shared" ref="I315:I337" si="75">F315-H315</f>
        <v>-5487735.7999999998</v>
      </c>
      <c r="J315" s="50"/>
      <c r="K315" s="50"/>
      <c r="L315" s="50"/>
      <c r="M315" s="50">
        <f>($L$7*$L$8*E313/$L$10)+($L$7*$L$9*D313/$L$11)</f>
        <v>32050236.092186801</v>
      </c>
      <c r="N315" s="50">
        <f t="shared" si="60"/>
        <v>32050236.092186801</v>
      </c>
      <c r="O315" s="33"/>
      <c r="P315" s="120"/>
      <c r="Q315" s="120"/>
    </row>
    <row r="316" spans="1:17" s="31" customFormat="1" x14ac:dyDescent="0.25">
      <c r="A316" s="35"/>
      <c r="B316" s="51" t="s">
        <v>214</v>
      </c>
      <c r="C316" s="35">
        <v>4</v>
      </c>
      <c r="D316" s="55">
        <v>39.805700000000002</v>
      </c>
      <c r="E316" s="128">
        <v>1296</v>
      </c>
      <c r="F316" s="154">
        <v>418435.9</v>
      </c>
      <c r="G316" s="41">
        <v>100</v>
      </c>
      <c r="H316" s="50">
        <f t="shared" ref="H316:H337" si="76">F316*G316/100</f>
        <v>418435.9</v>
      </c>
      <c r="I316" s="50">
        <f t="shared" si="75"/>
        <v>0</v>
      </c>
      <c r="J316" s="50">
        <f t="shared" si="66"/>
        <v>322.86720679012348</v>
      </c>
      <c r="K316" s="50">
        <f t="shared" ref="K316:K337" si="77">$J$11*$J$19-J316</f>
        <v>936.95527774685183</v>
      </c>
      <c r="L316" s="50">
        <f t="shared" ref="L316:L337" si="78">IF(K316&gt;0,$J$7*$J$8*(K316/$K$19),0)+$J$7*$J$9*(E316/$E$19)+$J$7*$J$10*(D316/$D$19)</f>
        <v>1509333.9649312561</v>
      </c>
      <c r="M316" s="50"/>
      <c r="N316" s="50">
        <f t="shared" si="60"/>
        <v>1509333.9649312561</v>
      </c>
      <c r="O316" s="33"/>
      <c r="P316" s="120"/>
      <c r="Q316" s="120"/>
    </row>
    <row r="317" spans="1:17" s="31" customFormat="1" x14ac:dyDescent="0.25">
      <c r="A317" s="35"/>
      <c r="B317" s="51" t="s">
        <v>215</v>
      </c>
      <c r="C317" s="35">
        <v>4</v>
      </c>
      <c r="D317" s="55">
        <v>50.628500000000003</v>
      </c>
      <c r="E317" s="128">
        <v>3005</v>
      </c>
      <c r="F317" s="154">
        <v>1212856</v>
      </c>
      <c r="G317" s="41">
        <v>100</v>
      </c>
      <c r="H317" s="50">
        <f t="shared" si="76"/>
        <v>1212856</v>
      </c>
      <c r="I317" s="50">
        <f t="shared" si="75"/>
        <v>0</v>
      </c>
      <c r="J317" s="50">
        <f t="shared" si="66"/>
        <v>403.61264559068218</v>
      </c>
      <c r="K317" s="50">
        <f t="shared" si="77"/>
        <v>856.20983894629308</v>
      </c>
      <c r="L317" s="50">
        <f t="shared" si="78"/>
        <v>1752878.1340470947</v>
      </c>
      <c r="M317" s="50"/>
      <c r="N317" s="50">
        <f t="shared" si="60"/>
        <v>1752878.1340470947</v>
      </c>
      <c r="O317" s="33"/>
      <c r="P317" s="120"/>
      <c r="Q317" s="120"/>
    </row>
    <row r="318" spans="1:17" s="31" customFormat="1" x14ac:dyDescent="0.25">
      <c r="A318" s="35"/>
      <c r="B318" s="51" t="s">
        <v>54</v>
      </c>
      <c r="C318" s="35">
        <v>4</v>
      </c>
      <c r="D318" s="55">
        <v>17.781400000000001</v>
      </c>
      <c r="E318" s="128">
        <v>670</v>
      </c>
      <c r="F318" s="154">
        <v>191709</v>
      </c>
      <c r="G318" s="41">
        <v>100</v>
      </c>
      <c r="H318" s="50">
        <f t="shared" si="76"/>
        <v>191709</v>
      </c>
      <c r="I318" s="50">
        <f t="shared" si="75"/>
        <v>0</v>
      </c>
      <c r="J318" s="50">
        <f t="shared" si="66"/>
        <v>286.13283582089554</v>
      </c>
      <c r="K318" s="50">
        <f t="shared" si="77"/>
        <v>973.68964871607977</v>
      </c>
      <c r="L318" s="50">
        <f t="shared" si="78"/>
        <v>1344501.372331711</v>
      </c>
      <c r="M318" s="50"/>
      <c r="N318" s="50">
        <f t="shared" si="60"/>
        <v>1344501.372331711</v>
      </c>
      <c r="O318" s="33"/>
      <c r="P318" s="120"/>
      <c r="Q318" s="120"/>
    </row>
    <row r="319" spans="1:17" s="31" customFormat="1" x14ac:dyDescent="0.25">
      <c r="A319" s="35"/>
      <c r="B319" s="51" t="s">
        <v>216</v>
      </c>
      <c r="C319" s="35">
        <v>4</v>
      </c>
      <c r="D319" s="55">
        <v>43.372099999999996</v>
      </c>
      <c r="E319" s="128">
        <v>1576</v>
      </c>
      <c r="F319" s="154">
        <v>449756.1</v>
      </c>
      <c r="G319" s="41">
        <v>100</v>
      </c>
      <c r="H319" s="50">
        <f t="shared" si="76"/>
        <v>449756.1</v>
      </c>
      <c r="I319" s="50">
        <f t="shared" si="75"/>
        <v>0</v>
      </c>
      <c r="J319" s="50">
        <f t="shared" si="66"/>
        <v>285.37823604060912</v>
      </c>
      <c r="K319" s="50">
        <f t="shared" si="77"/>
        <v>974.44424849636607</v>
      </c>
      <c r="L319" s="50">
        <f t="shared" si="78"/>
        <v>1617415.1180374986</v>
      </c>
      <c r="M319" s="50"/>
      <c r="N319" s="50">
        <f t="shared" si="60"/>
        <v>1617415.1180374986</v>
      </c>
      <c r="O319" s="33"/>
      <c r="P319" s="120"/>
      <c r="Q319" s="120"/>
    </row>
    <row r="320" spans="1:17" s="31" customFormat="1" x14ac:dyDescent="0.25">
      <c r="A320" s="35"/>
      <c r="B320" s="51" t="s">
        <v>217</v>
      </c>
      <c r="C320" s="35">
        <v>4</v>
      </c>
      <c r="D320" s="55">
        <v>24.393000000000001</v>
      </c>
      <c r="E320" s="128">
        <v>974</v>
      </c>
      <c r="F320" s="154">
        <v>1500703</v>
      </c>
      <c r="G320" s="41">
        <v>100</v>
      </c>
      <c r="H320" s="50">
        <f t="shared" si="76"/>
        <v>1500703</v>
      </c>
      <c r="I320" s="50">
        <f t="shared" si="75"/>
        <v>0</v>
      </c>
      <c r="J320" s="50">
        <f t="shared" si="66"/>
        <v>1540.7628336755647</v>
      </c>
      <c r="K320" s="50">
        <f t="shared" si="77"/>
        <v>-280.94034913858945</v>
      </c>
      <c r="L320" s="50">
        <f t="shared" si="78"/>
        <v>277924.43631107174</v>
      </c>
      <c r="M320" s="50"/>
      <c r="N320" s="50">
        <f t="shared" si="60"/>
        <v>277924.43631107174</v>
      </c>
      <c r="O320" s="33"/>
      <c r="P320" s="120"/>
      <c r="Q320" s="120"/>
    </row>
    <row r="321" spans="1:17" s="31" customFormat="1" x14ac:dyDescent="0.25">
      <c r="A321" s="35"/>
      <c r="B321" s="51" t="s">
        <v>218</v>
      </c>
      <c r="C321" s="35">
        <v>4</v>
      </c>
      <c r="D321" s="55">
        <v>23.819200000000002</v>
      </c>
      <c r="E321" s="128">
        <v>1300</v>
      </c>
      <c r="F321" s="154">
        <v>567087.69999999995</v>
      </c>
      <c r="G321" s="41">
        <v>100</v>
      </c>
      <c r="H321" s="50">
        <f t="shared" si="76"/>
        <v>567087.69999999995</v>
      </c>
      <c r="I321" s="50">
        <f t="shared" si="75"/>
        <v>0</v>
      </c>
      <c r="J321" s="50">
        <f t="shared" si="66"/>
        <v>436.22130769230768</v>
      </c>
      <c r="K321" s="50">
        <f t="shared" si="77"/>
        <v>823.60117684466763</v>
      </c>
      <c r="L321" s="50">
        <f t="shared" si="78"/>
        <v>1301870.170558874</v>
      </c>
      <c r="M321" s="50"/>
      <c r="N321" s="50">
        <f t="shared" ref="N321:N384" si="79">L321+M321</f>
        <v>1301870.170558874</v>
      </c>
      <c r="O321" s="33"/>
      <c r="P321" s="120"/>
      <c r="Q321" s="120"/>
    </row>
    <row r="322" spans="1:17" s="31" customFormat="1" x14ac:dyDescent="0.25">
      <c r="A322" s="35"/>
      <c r="B322" s="51" t="s">
        <v>219</v>
      </c>
      <c r="C322" s="35">
        <v>4</v>
      </c>
      <c r="D322" s="55">
        <v>26.022399999999998</v>
      </c>
      <c r="E322" s="128">
        <v>1023</v>
      </c>
      <c r="F322" s="154">
        <v>347665.9</v>
      </c>
      <c r="G322" s="41">
        <v>100</v>
      </c>
      <c r="H322" s="50">
        <f t="shared" si="76"/>
        <v>347665.9</v>
      </c>
      <c r="I322" s="50">
        <f t="shared" si="75"/>
        <v>0</v>
      </c>
      <c r="J322" s="50">
        <f t="shared" si="66"/>
        <v>339.84936461388077</v>
      </c>
      <c r="K322" s="50">
        <f t="shared" si="77"/>
        <v>919.97311992309449</v>
      </c>
      <c r="L322" s="50">
        <f t="shared" si="78"/>
        <v>1379067.3958474749</v>
      </c>
      <c r="M322" s="50"/>
      <c r="N322" s="50">
        <f t="shared" si="79"/>
        <v>1379067.3958474749</v>
      </c>
      <c r="O322" s="33"/>
      <c r="P322" s="120"/>
      <c r="Q322" s="120"/>
    </row>
    <row r="323" spans="1:17" s="31" customFormat="1" x14ac:dyDescent="0.25">
      <c r="A323" s="35"/>
      <c r="B323" s="51" t="s">
        <v>213</v>
      </c>
      <c r="C323" s="35">
        <v>4</v>
      </c>
      <c r="D323" s="55">
        <v>27.476400000000002</v>
      </c>
      <c r="E323" s="128">
        <v>1479</v>
      </c>
      <c r="F323" s="154">
        <v>473861.5</v>
      </c>
      <c r="G323" s="41">
        <v>100</v>
      </c>
      <c r="H323" s="50">
        <f t="shared" si="76"/>
        <v>473861.5</v>
      </c>
      <c r="I323" s="50">
        <f t="shared" si="75"/>
        <v>0</v>
      </c>
      <c r="J323" s="50">
        <f t="shared" si="66"/>
        <v>320.39317106152805</v>
      </c>
      <c r="K323" s="50">
        <f t="shared" si="77"/>
        <v>939.4293134754472</v>
      </c>
      <c r="L323" s="50">
        <f t="shared" si="78"/>
        <v>1485745.0845643906</v>
      </c>
      <c r="M323" s="50"/>
      <c r="N323" s="50">
        <f t="shared" si="79"/>
        <v>1485745.0845643906</v>
      </c>
      <c r="O323" s="33"/>
      <c r="P323" s="120"/>
      <c r="Q323" s="120"/>
    </row>
    <row r="324" spans="1:17" s="31" customFormat="1" x14ac:dyDescent="0.25">
      <c r="A324" s="35"/>
      <c r="B324" s="51" t="s">
        <v>220</v>
      </c>
      <c r="C324" s="35">
        <v>4</v>
      </c>
      <c r="D324" s="55">
        <v>15</v>
      </c>
      <c r="E324" s="128">
        <v>503</v>
      </c>
      <c r="F324" s="154">
        <v>167642.29999999999</v>
      </c>
      <c r="G324" s="41">
        <v>100</v>
      </c>
      <c r="H324" s="50">
        <f t="shared" si="76"/>
        <v>167642.29999999999</v>
      </c>
      <c r="I324" s="50">
        <f t="shared" si="75"/>
        <v>0</v>
      </c>
      <c r="J324" s="50">
        <f t="shared" si="66"/>
        <v>333.28489065606357</v>
      </c>
      <c r="K324" s="50">
        <f t="shared" si="77"/>
        <v>926.53759388091169</v>
      </c>
      <c r="L324" s="50">
        <f t="shared" si="78"/>
        <v>1247745.3110439896</v>
      </c>
      <c r="M324" s="50"/>
      <c r="N324" s="50">
        <f t="shared" si="79"/>
        <v>1247745.3110439896</v>
      </c>
      <c r="O324" s="33"/>
      <c r="P324" s="120"/>
      <c r="Q324" s="120"/>
    </row>
    <row r="325" spans="1:17" s="31" customFormat="1" x14ac:dyDescent="0.25">
      <c r="A325" s="35"/>
      <c r="B325" s="51" t="s">
        <v>221</v>
      </c>
      <c r="C325" s="35">
        <v>4</v>
      </c>
      <c r="D325" s="54">
        <v>39.362300000000005</v>
      </c>
      <c r="E325" s="128">
        <v>1650</v>
      </c>
      <c r="F325" s="154">
        <v>419067.2</v>
      </c>
      <c r="G325" s="41">
        <v>100</v>
      </c>
      <c r="H325" s="50">
        <f t="shared" si="76"/>
        <v>419067.2</v>
      </c>
      <c r="I325" s="50">
        <f t="shared" si="75"/>
        <v>0</v>
      </c>
      <c r="J325" s="50">
        <f t="shared" si="66"/>
        <v>253.98012121212122</v>
      </c>
      <c r="K325" s="50">
        <f t="shared" si="77"/>
        <v>1005.842363324854</v>
      </c>
      <c r="L325" s="50">
        <f t="shared" si="78"/>
        <v>1648278.8094843423</v>
      </c>
      <c r="M325" s="50"/>
      <c r="N325" s="50">
        <f t="shared" si="79"/>
        <v>1648278.8094843423</v>
      </c>
      <c r="O325" s="33"/>
      <c r="P325" s="120"/>
      <c r="Q325" s="120"/>
    </row>
    <row r="326" spans="1:17" s="31" customFormat="1" x14ac:dyDescent="0.25">
      <c r="A326" s="35"/>
      <c r="B326" s="51" t="s">
        <v>132</v>
      </c>
      <c r="C326" s="35">
        <v>4</v>
      </c>
      <c r="D326" s="55">
        <v>32.915100000000002</v>
      </c>
      <c r="E326" s="128">
        <v>778</v>
      </c>
      <c r="F326" s="154">
        <v>303462</v>
      </c>
      <c r="G326" s="41">
        <v>100</v>
      </c>
      <c r="H326" s="50">
        <f t="shared" si="76"/>
        <v>303462</v>
      </c>
      <c r="I326" s="50">
        <f t="shared" si="75"/>
        <v>0</v>
      </c>
      <c r="J326" s="50">
        <f t="shared" si="66"/>
        <v>390.0539845758355</v>
      </c>
      <c r="K326" s="50">
        <f t="shared" si="77"/>
        <v>869.7684999611397</v>
      </c>
      <c r="L326" s="50">
        <f t="shared" si="78"/>
        <v>1310578.4317196782</v>
      </c>
      <c r="M326" s="50"/>
      <c r="N326" s="50">
        <f t="shared" si="79"/>
        <v>1310578.4317196782</v>
      </c>
      <c r="O326" s="33"/>
      <c r="P326" s="120"/>
      <c r="Q326" s="120"/>
    </row>
    <row r="327" spans="1:17" s="31" customFormat="1" x14ac:dyDescent="0.25">
      <c r="A327" s="35"/>
      <c r="B327" s="51" t="s">
        <v>769</v>
      </c>
      <c r="C327" s="35">
        <v>4</v>
      </c>
      <c r="D327" s="55">
        <v>27.975200000000001</v>
      </c>
      <c r="E327" s="128">
        <v>1557</v>
      </c>
      <c r="F327" s="154">
        <v>475858.4</v>
      </c>
      <c r="G327" s="41">
        <v>100</v>
      </c>
      <c r="H327" s="50">
        <f t="shared" si="76"/>
        <v>475858.4</v>
      </c>
      <c r="I327" s="50">
        <f t="shared" si="75"/>
        <v>0</v>
      </c>
      <c r="J327" s="50">
        <f t="shared" si="66"/>
        <v>305.62517662170842</v>
      </c>
      <c r="K327" s="50">
        <f t="shared" si="77"/>
        <v>954.19730791526683</v>
      </c>
      <c r="L327" s="50">
        <f t="shared" si="78"/>
        <v>1518652.4024209534</v>
      </c>
      <c r="M327" s="50"/>
      <c r="N327" s="50">
        <f t="shared" si="79"/>
        <v>1518652.4024209534</v>
      </c>
      <c r="O327" s="33"/>
      <c r="P327" s="120"/>
      <c r="Q327" s="120"/>
    </row>
    <row r="328" spans="1:17" s="31" customFormat="1" x14ac:dyDescent="0.25">
      <c r="A328" s="35"/>
      <c r="B328" s="51" t="s">
        <v>222</v>
      </c>
      <c r="C328" s="35">
        <v>3</v>
      </c>
      <c r="D328" s="55">
        <v>6.8707000000000011</v>
      </c>
      <c r="E328" s="128">
        <v>8794</v>
      </c>
      <c r="F328" s="154">
        <v>21950943.199999999</v>
      </c>
      <c r="G328" s="41">
        <v>50</v>
      </c>
      <c r="H328" s="50">
        <f t="shared" si="76"/>
        <v>10975471.6</v>
      </c>
      <c r="I328" s="50">
        <f t="shared" si="75"/>
        <v>10975471.6</v>
      </c>
      <c r="J328" s="50">
        <f t="shared" si="66"/>
        <v>2496.1272685922218</v>
      </c>
      <c r="K328" s="50">
        <f t="shared" si="77"/>
        <v>-1236.3047840552465</v>
      </c>
      <c r="L328" s="50">
        <f t="shared" si="78"/>
        <v>1516106.345122505</v>
      </c>
      <c r="M328" s="50"/>
      <c r="N328" s="50">
        <f t="shared" si="79"/>
        <v>1516106.345122505</v>
      </c>
      <c r="O328" s="33"/>
      <c r="P328" s="120"/>
      <c r="Q328" s="120"/>
    </row>
    <row r="329" spans="1:17" s="31" customFormat="1" x14ac:dyDescent="0.25">
      <c r="A329" s="35"/>
      <c r="B329" s="51" t="s">
        <v>223</v>
      </c>
      <c r="C329" s="35">
        <v>4</v>
      </c>
      <c r="D329" s="55">
        <v>14.065399999999999</v>
      </c>
      <c r="E329" s="128">
        <v>568</v>
      </c>
      <c r="F329" s="154">
        <v>191335.4</v>
      </c>
      <c r="G329" s="41">
        <v>100</v>
      </c>
      <c r="H329" s="50">
        <f t="shared" si="76"/>
        <v>191335.4</v>
      </c>
      <c r="I329" s="50">
        <f t="shared" si="75"/>
        <v>0</v>
      </c>
      <c r="J329" s="50">
        <f t="shared" si="66"/>
        <v>336.85809859154926</v>
      </c>
      <c r="K329" s="50">
        <f t="shared" si="77"/>
        <v>922.96438594542599</v>
      </c>
      <c r="L329" s="50">
        <f t="shared" si="78"/>
        <v>1250149.3063790344</v>
      </c>
      <c r="M329" s="50"/>
      <c r="N329" s="50">
        <f t="shared" si="79"/>
        <v>1250149.3063790344</v>
      </c>
      <c r="O329" s="33"/>
      <c r="P329" s="120"/>
      <c r="Q329" s="120"/>
    </row>
    <row r="330" spans="1:17" s="31" customFormat="1" x14ac:dyDescent="0.25">
      <c r="A330" s="35"/>
      <c r="B330" s="51" t="s">
        <v>224</v>
      </c>
      <c r="C330" s="35">
        <v>4</v>
      </c>
      <c r="D330" s="55">
        <v>39.993099999999998</v>
      </c>
      <c r="E330" s="128">
        <v>1269</v>
      </c>
      <c r="F330" s="154">
        <v>465693.2</v>
      </c>
      <c r="G330" s="41">
        <v>100</v>
      </c>
      <c r="H330" s="50">
        <f t="shared" si="76"/>
        <v>465693.2</v>
      </c>
      <c r="I330" s="50">
        <f t="shared" si="75"/>
        <v>0</v>
      </c>
      <c r="J330" s="50">
        <f t="shared" si="66"/>
        <v>366.9765169424744</v>
      </c>
      <c r="K330" s="50">
        <f t="shared" si="77"/>
        <v>892.84596759450085</v>
      </c>
      <c r="L330" s="50">
        <f t="shared" si="78"/>
        <v>1453614.0388009953</v>
      </c>
      <c r="M330" s="50"/>
      <c r="N330" s="50">
        <f t="shared" si="79"/>
        <v>1453614.0388009953</v>
      </c>
      <c r="O330" s="33"/>
      <c r="P330" s="120"/>
      <c r="Q330" s="120"/>
    </row>
    <row r="331" spans="1:17" s="31" customFormat="1" x14ac:dyDescent="0.25">
      <c r="A331" s="35"/>
      <c r="B331" s="51" t="s">
        <v>225</v>
      </c>
      <c r="C331" s="35">
        <v>4</v>
      </c>
      <c r="D331" s="55">
        <v>8.6809999999999992</v>
      </c>
      <c r="E331" s="128">
        <v>1040</v>
      </c>
      <c r="F331" s="154">
        <v>576686.1</v>
      </c>
      <c r="G331" s="41">
        <v>100</v>
      </c>
      <c r="H331" s="50">
        <f t="shared" si="76"/>
        <v>576686.1</v>
      </c>
      <c r="I331" s="50">
        <f t="shared" si="75"/>
        <v>0</v>
      </c>
      <c r="J331" s="50">
        <f t="shared" si="66"/>
        <v>554.50586538461539</v>
      </c>
      <c r="K331" s="50">
        <f t="shared" si="77"/>
        <v>705.31661915235986</v>
      </c>
      <c r="L331" s="50">
        <f t="shared" si="78"/>
        <v>1047984.5847023989</v>
      </c>
      <c r="M331" s="50"/>
      <c r="N331" s="50">
        <f t="shared" si="79"/>
        <v>1047984.5847023989</v>
      </c>
      <c r="O331" s="33"/>
      <c r="P331" s="120"/>
      <c r="Q331" s="120"/>
    </row>
    <row r="332" spans="1:17" s="31" customFormat="1" x14ac:dyDescent="0.25">
      <c r="A332" s="35"/>
      <c r="B332" s="51" t="s">
        <v>226</v>
      </c>
      <c r="C332" s="35">
        <v>4</v>
      </c>
      <c r="D332" s="55">
        <v>23.636699999999998</v>
      </c>
      <c r="E332" s="128">
        <v>902</v>
      </c>
      <c r="F332" s="154">
        <v>285991.8</v>
      </c>
      <c r="G332" s="41">
        <v>100</v>
      </c>
      <c r="H332" s="50">
        <f t="shared" si="76"/>
        <v>285991.8</v>
      </c>
      <c r="I332" s="50">
        <f t="shared" si="75"/>
        <v>0</v>
      </c>
      <c r="J332" s="50">
        <f t="shared" si="66"/>
        <v>317.06407982261641</v>
      </c>
      <c r="K332" s="50">
        <f t="shared" si="77"/>
        <v>942.7584047143589</v>
      </c>
      <c r="L332" s="50">
        <f t="shared" si="78"/>
        <v>1374421.3014714003</v>
      </c>
      <c r="M332" s="50"/>
      <c r="N332" s="50">
        <f t="shared" si="79"/>
        <v>1374421.3014714003</v>
      </c>
      <c r="O332" s="33"/>
      <c r="P332" s="120"/>
      <c r="Q332" s="120"/>
    </row>
    <row r="333" spans="1:17" s="31" customFormat="1" x14ac:dyDescent="0.25">
      <c r="A333" s="35"/>
      <c r="B333" s="51" t="s">
        <v>227</v>
      </c>
      <c r="C333" s="35">
        <v>4</v>
      </c>
      <c r="D333" s="55">
        <v>35.176200000000001</v>
      </c>
      <c r="E333" s="128">
        <v>1556</v>
      </c>
      <c r="F333" s="154">
        <v>455476.5</v>
      </c>
      <c r="G333" s="41">
        <v>100</v>
      </c>
      <c r="H333" s="50">
        <f t="shared" si="76"/>
        <v>455476.5</v>
      </c>
      <c r="I333" s="50">
        <f t="shared" si="75"/>
        <v>0</v>
      </c>
      <c r="J333" s="50">
        <f t="shared" si="66"/>
        <v>292.72268637532136</v>
      </c>
      <c r="K333" s="50">
        <f t="shared" si="77"/>
        <v>967.09979816165389</v>
      </c>
      <c r="L333" s="50">
        <f t="shared" si="78"/>
        <v>1567224.5446222364</v>
      </c>
      <c r="M333" s="50"/>
      <c r="N333" s="50">
        <f t="shared" si="79"/>
        <v>1567224.5446222364</v>
      </c>
      <c r="O333" s="33"/>
      <c r="P333" s="120"/>
      <c r="Q333" s="120"/>
    </row>
    <row r="334" spans="1:17" s="31" customFormat="1" x14ac:dyDescent="0.25">
      <c r="A334" s="35"/>
      <c r="B334" s="51" t="s">
        <v>228</v>
      </c>
      <c r="C334" s="35">
        <v>4</v>
      </c>
      <c r="D334" s="55">
        <v>33.835300000000004</v>
      </c>
      <c r="E334" s="128">
        <v>1680</v>
      </c>
      <c r="F334" s="154">
        <v>714915</v>
      </c>
      <c r="G334" s="41">
        <v>100</v>
      </c>
      <c r="H334" s="50">
        <f t="shared" si="76"/>
        <v>714915</v>
      </c>
      <c r="I334" s="50">
        <f t="shared" si="75"/>
        <v>0</v>
      </c>
      <c r="J334" s="50">
        <f t="shared" si="66"/>
        <v>425.54464285714283</v>
      </c>
      <c r="K334" s="50">
        <f t="shared" si="77"/>
        <v>834.27784167983236</v>
      </c>
      <c r="L334" s="50">
        <f t="shared" si="78"/>
        <v>1425220.1686890547</v>
      </c>
      <c r="M334" s="50"/>
      <c r="N334" s="50">
        <f t="shared" si="79"/>
        <v>1425220.1686890547</v>
      </c>
      <c r="O334" s="33"/>
      <c r="P334" s="120"/>
      <c r="Q334" s="120"/>
    </row>
    <row r="335" spans="1:17" s="31" customFormat="1" x14ac:dyDescent="0.25">
      <c r="A335" s="35"/>
      <c r="B335" s="51" t="s">
        <v>770</v>
      </c>
      <c r="C335" s="35">
        <v>4</v>
      </c>
      <c r="D335" s="55">
        <v>47.278100000000009</v>
      </c>
      <c r="E335" s="128">
        <v>2973</v>
      </c>
      <c r="F335" s="154">
        <v>1505998.2</v>
      </c>
      <c r="G335" s="41">
        <v>100</v>
      </c>
      <c r="H335" s="50">
        <f t="shared" si="76"/>
        <v>1505998.2</v>
      </c>
      <c r="I335" s="50">
        <f t="shared" si="75"/>
        <v>0</v>
      </c>
      <c r="J335" s="50">
        <f t="shared" si="66"/>
        <v>506.55842583249239</v>
      </c>
      <c r="K335" s="50">
        <f t="shared" si="77"/>
        <v>753.26405870448286</v>
      </c>
      <c r="L335" s="50">
        <f t="shared" si="78"/>
        <v>1610437.1390822963</v>
      </c>
      <c r="M335" s="50"/>
      <c r="N335" s="50">
        <f t="shared" si="79"/>
        <v>1610437.1390822963</v>
      </c>
      <c r="O335" s="33"/>
      <c r="P335" s="120"/>
      <c r="Q335" s="120"/>
    </row>
    <row r="336" spans="1:17" s="31" customFormat="1" x14ac:dyDescent="0.25">
      <c r="A336" s="35"/>
      <c r="B336" s="51" t="s">
        <v>229</v>
      </c>
      <c r="C336" s="35">
        <v>4</v>
      </c>
      <c r="D336" s="55">
        <v>17.511099999999999</v>
      </c>
      <c r="E336" s="128">
        <v>604</v>
      </c>
      <c r="F336" s="154">
        <v>178529</v>
      </c>
      <c r="G336" s="41">
        <v>100</v>
      </c>
      <c r="H336" s="50">
        <f t="shared" si="76"/>
        <v>178529</v>
      </c>
      <c r="I336" s="50">
        <f t="shared" si="75"/>
        <v>0</v>
      </c>
      <c r="J336" s="50">
        <f t="shared" si="66"/>
        <v>295.57781456953643</v>
      </c>
      <c r="K336" s="50">
        <f t="shared" si="77"/>
        <v>964.24466996743877</v>
      </c>
      <c r="L336" s="50">
        <f t="shared" si="78"/>
        <v>1320962.4251195963</v>
      </c>
      <c r="M336" s="50"/>
      <c r="N336" s="50">
        <f t="shared" si="79"/>
        <v>1320962.4251195963</v>
      </c>
      <c r="O336" s="33"/>
      <c r="P336" s="120"/>
      <c r="Q336" s="120"/>
    </row>
    <row r="337" spans="1:17" s="31" customFormat="1" x14ac:dyDescent="0.25">
      <c r="A337" s="35"/>
      <c r="B337" s="51" t="s">
        <v>230</v>
      </c>
      <c r="C337" s="35">
        <v>4</v>
      </c>
      <c r="D337" s="55">
        <v>48.5259</v>
      </c>
      <c r="E337" s="128">
        <v>3739</v>
      </c>
      <c r="F337" s="154">
        <v>2993431.1</v>
      </c>
      <c r="G337" s="41">
        <v>100</v>
      </c>
      <c r="H337" s="50">
        <f t="shared" si="76"/>
        <v>2993431.1</v>
      </c>
      <c r="I337" s="50">
        <f t="shared" si="75"/>
        <v>0</v>
      </c>
      <c r="J337" s="50">
        <f t="shared" si="66"/>
        <v>800.59671035036104</v>
      </c>
      <c r="K337" s="50">
        <f t="shared" si="77"/>
        <v>459.22577418661422</v>
      </c>
      <c r="L337" s="50">
        <f t="shared" si="78"/>
        <v>1398644.0645077936</v>
      </c>
      <c r="M337" s="50"/>
      <c r="N337" s="50">
        <f t="shared" si="79"/>
        <v>1398644.0645077936</v>
      </c>
      <c r="O337" s="33"/>
      <c r="P337" s="120"/>
      <c r="Q337" s="120"/>
    </row>
    <row r="338" spans="1:17" s="31" customFormat="1" x14ac:dyDescent="0.25">
      <c r="A338" s="35"/>
      <c r="B338" s="51"/>
      <c r="C338" s="35"/>
      <c r="D338" s="55">
        <v>0</v>
      </c>
      <c r="E338" s="130"/>
      <c r="F338" s="42"/>
      <c r="G338" s="41"/>
      <c r="H338" s="42"/>
      <c r="I338" s="32"/>
      <c r="J338" s="32"/>
      <c r="K338" s="50"/>
      <c r="L338" s="50"/>
      <c r="M338" s="50"/>
      <c r="N338" s="50"/>
      <c r="O338" s="33"/>
      <c r="P338" s="120"/>
      <c r="Q338" s="120"/>
    </row>
    <row r="339" spans="1:17" s="31" customFormat="1" x14ac:dyDescent="0.25">
      <c r="A339" s="30" t="s">
        <v>231</v>
      </c>
      <c r="B339" s="43" t="s">
        <v>2</v>
      </c>
      <c r="C339" s="44"/>
      <c r="D339" s="3">
        <v>999.91469999999981</v>
      </c>
      <c r="E339" s="131">
        <f>E340</f>
        <v>77530</v>
      </c>
      <c r="F339" s="37">
        <f t="shared" ref="F339" si="80">F341</f>
        <v>0</v>
      </c>
      <c r="G339" s="37"/>
      <c r="H339" s="37">
        <f>H341</f>
        <v>10468003.050000001</v>
      </c>
      <c r="I339" s="37">
        <f>I341</f>
        <v>-10468003.050000001</v>
      </c>
      <c r="J339" s="37"/>
      <c r="K339" s="50"/>
      <c r="L339" s="50"/>
      <c r="M339" s="46">
        <f>M341</f>
        <v>57273882.672465891</v>
      </c>
      <c r="N339" s="37">
        <f t="shared" si="79"/>
        <v>57273882.672465891</v>
      </c>
      <c r="O339" s="33"/>
      <c r="P339" s="120"/>
      <c r="Q339" s="120"/>
    </row>
    <row r="340" spans="1:17" s="31" customFormat="1" x14ac:dyDescent="0.25">
      <c r="A340" s="30" t="s">
        <v>231</v>
      </c>
      <c r="B340" s="43" t="s">
        <v>3</v>
      </c>
      <c r="C340" s="44"/>
      <c r="D340" s="3">
        <v>999.91469999999981</v>
      </c>
      <c r="E340" s="131">
        <f>SUM(E342:E369)</f>
        <v>77530</v>
      </c>
      <c r="F340" s="37">
        <f t="shared" ref="F340" si="81">SUM(F342:F369)</f>
        <v>69702032.400000006</v>
      </c>
      <c r="G340" s="37"/>
      <c r="H340" s="37">
        <f>SUM(H342:H369)</f>
        <v>48766026.300000004</v>
      </c>
      <c r="I340" s="37">
        <f>SUM(I342:I369)</f>
        <v>20936006.100000001</v>
      </c>
      <c r="J340" s="37"/>
      <c r="K340" s="50"/>
      <c r="L340" s="37">
        <f>SUM(L342:L369)</f>
        <v>44505493.554458648</v>
      </c>
      <c r="M340" s="50"/>
      <c r="N340" s="37">
        <f t="shared" si="79"/>
        <v>44505493.554458648</v>
      </c>
      <c r="O340" s="33"/>
      <c r="P340" s="120"/>
      <c r="Q340" s="120"/>
    </row>
    <row r="341" spans="1:17" s="31" customFormat="1" x14ac:dyDescent="0.25">
      <c r="A341" s="35"/>
      <c r="B341" s="51" t="s">
        <v>26</v>
      </c>
      <c r="C341" s="35">
        <v>2</v>
      </c>
      <c r="D341" s="55">
        <v>0</v>
      </c>
      <c r="E341" s="132"/>
      <c r="F341" s="50"/>
      <c r="G341" s="41">
        <v>25</v>
      </c>
      <c r="H341" s="50">
        <f>F358*G341/100</f>
        <v>10468003.050000001</v>
      </c>
      <c r="I341" s="50">
        <f t="shared" ref="I341:I369" si="82">F341-H341</f>
        <v>-10468003.050000001</v>
      </c>
      <c r="J341" s="50"/>
      <c r="K341" s="50"/>
      <c r="L341" s="50"/>
      <c r="M341" s="50">
        <f>($L$7*$L$8*E339/$L$10)+($L$7*$L$9*D339/$L$11)</f>
        <v>57273882.672465891</v>
      </c>
      <c r="N341" s="50">
        <f t="shared" si="79"/>
        <v>57273882.672465891</v>
      </c>
      <c r="O341" s="33"/>
      <c r="P341" s="120"/>
      <c r="Q341" s="120"/>
    </row>
    <row r="342" spans="1:17" s="31" customFormat="1" x14ac:dyDescent="0.25">
      <c r="A342" s="35"/>
      <c r="B342" s="51" t="s">
        <v>232</v>
      </c>
      <c r="C342" s="35">
        <v>4</v>
      </c>
      <c r="D342" s="55">
        <v>11.5388</v>
      </c>
      <c r="E342" s="128">
        <v>475</v>
      </c>
      <c r="F342" s="155">
        <v>319193</v>
      </c>
      <c r="G342" s="41">
        <v>100</v>
      </c>
      <c r="H342" s="50">
        <f t="shared" ref="H342:H369" si="83">F342*G342/100</f>
        <v>319193</v>
      </c>
      <c r="I342" s="50">
        <f t="shared" si="82"/>
        <v>0</v>
      </c>
      <c r="J342" s="50">
        <f t="shared" ref="J342:J405" si="84">F342/E342</f>
        <v>671.98526315789479</v>
      </c>
      <c r="K342" s="50">
        <f t="shared" ref="K342:K369" si="85">$J$11*$J$19-J342</f>
        <v>587.83722137908046</v>
      </c>
      <c r="L342" s="50">
        <f t="shared" ref="L342:L369" si="86">IF(K342&gt;0,$J$7*$J$8*(K342/$K$19),0)+$J$7*$J$9*(E342/$E$19)+$J$7*$J$10*(D342/$D$19)</f>
        <v>827344.82656161697</v>
      </c>
      <c r="M342" s="50"/>
      <c r="N342" s="50">
        <f t="shared" si="79"/>
        <v>827344.82656161697</v>
      </c>
      <c r="O342" s="33"/>
      <c r="P342" s="120"/>
      <c r="Q342" s="120"/>
    </row>
    <row r="343" spans="1:17" s="31" customFormat="1" x14ac:dyDescent="0.25">
      <c r="A343" s="35"/>
      <c r="B343" s="51" t="s">
        <v>233</v>
      </c>
      <c r="C343" s="35">
        <v>4</v>
      </c>
      <c r="D343" s="55">
        <v>28.083100000000002</v>
      </c>
      <c r="E343" s="128">
        <v>1443</v>
      </c>
      <c r="F343" s="155">
        <v>557721.30000000005</v>
      </c>
      <c r="G343" s="41">
        <v>100</v>
      </c>
      <c r="H343" s="50">
        <f t="shared" si="83"/>
        <v>557721.30000000005</v>
      </c>
      <c r="I343" s="50">
        <f t="shared" si="82"/>
        <v>0</v>
      </c>
      <c r="J343" s="50">
        <f t="shared" si="84"/>
        <v>386.50124740124744</v>
      </c>
      <c r="K343" s="50">
        <f t="shared" si="85"/>
        <v>873.32123713572787</v>
      </c>
      <c r="L343" s="50">
        <f t="shared" si="86"/>
        <v>1404506.2054917263</v>
      </c>
      <c r="M343" s="50"/>
      <c r="N343" s="50">
        <f t="shared" si="79"/>
        <v>1404506.2054917263</v>
      </c>
      <c r="O343" s="33"/>
      <c r="P343" s="120"/>
      <c r="Q343" s="120"/>
    </row>
    <row r="344" spans="1:17" s="31" customFormat="1" x14ac:dyDescent="0.25">
      <c r="A344" s="35"/>
      <c r="B344" s="51" t="s">
        <v>30</v>
      </c>
      <c r="C344" s="35">
        <v>4</v>
      </c>
      <c r="D344" s="55">
        <v>59.606300000000005</v>
      </c>
      <c r="E344" s="128">
        <v>4700</v>
      </c>
      <c r="F344" s="155">
        <v>1947843.8</v>
      </c>
      <c r="G344" s="41">
        <v>100</v>
      </c>
      <c r="H344" s="50">
        <f t="shared" si="83"/>
        <v>1947843.8</v>
      </c>
      <c r="I344" s="50">
        <f t="shared" si="82"/>
        <v>0</v>
      </c>
      <c r="J344" s="50">
        <f t="shared" si="84"/>
        <v>414.4348510638298</v>
      </c>
      <c r="K344" s="50">
        <f t="shared" si="85"/>
        <v>845.38763347314546</v>
      </c>
      <c r="L344" s="50">
        <f t="shared" si="86"/>
        <v>2067959.4775626508</v>
      </c>
      <c r="M344" s="50"/>
      <c r="N344" s="50">
        <f t="shared" si="79"/>
        <v>2067959.4775626508</v>
      </c>
      <c r="O344" s="33"/>
      <c r="P344" s="120"/>
      <c r="Q344" s="120"/>
    </row>
    <row r="345" spans="1:17" s="31" customFormat="1" x14ac:dyDescent="0.25">
      <c r="A345" s="35"/>
      <c r="B345" s="51" t="s">
        <v>234</v>
      </c>
      <c r="C345" s="35">
        <v>4</v>
      </c>
      <c r="D345" s="55">
        <v>51.997199999999999</v>
      </c>
      <c r="E345" s="128">
        <v>2969</v>
      </c>
      <c r="F345" s="155">
        <v>816026</v>
      </c>
      <c r="G345" s="41">
        <v>100</v>
      </c>
      <c r="H345" s="50">
        <f t="shared" si="83"/>
        <v>816026</v>
      </c>
      <c r="I345" s="50">
        <f t="shared" si="82"/>
        <v>0</v>
      </c>
      <c r="J345" s="50">
        <f t="shared" si="84"/>
        <v>274.84877062984168</v>
      </c>
      <c r="K345" s="50">
        <f t="shared" si="85"/>
        <v>984.97371390713352</v>
      </c>
      <c r="L345" s="50">
        <f t="shared" si="86"/>
        <v>1905075.9784019806</v>
      </c>
      <c r="M345" s="50"/>
      <c r="N345" s="50">
        <f t="shared" si="79"/>
        <v>1905075.9784019806</v>
      </c>
      <c r="O345" s="33"/>
      <c r="P345" s="120"/>
      <c r="Q345" s="120"/>
    </row>
    <row r="346" spans="1:17" s="31" customFormat="1" x14ac:dyDescent="0.25">
      <c r="A346" s="35"/>
      <c r="B346" s="51" t="s">
        <v>235</v>
      </c>
      <c r="C346" s="35">
        <v>4</v>
      </c>
      <c r="D346" s="55">
        <v>25.761199999999999</v>
      </c>
      <c r="E346" s="128">
        <v>1123</v>
      </c>
      <c r="F346" s="155">
        <v>534981.6</v>
      </c>
      <c r="G346" s="41">
        <v>100</v>
      </c>
      <c r="H346" s="50">
        <f t="shared" si="83"/>
        <v>534981.6</v>
      </c>
      <c r="I346" s="50">
        <f t="shared" si="82"/>
        <v>0</v>
      </c>
      <c r="J346" s="50">
        <f t="shared" si="84"/>
        <v>476.38610863757788</v>
      </c>
      <c r="K346" s="50">
        <f t="shared" si="85"/>
        <v>783.43637589939738</v>
      </c>
      <c r="L346" s="50">
        <f t="shared" si="86"/>
        <v>1233656.2155528136</v>
      </c>
      <c r="M346" s="50"/>
      <c r="N346" s="50">
        <f t="shared" si="79"/>
        <v>1233656.2155528136</v>
      </c>
      <c r="O346" s="33"/>
      <c r="P346" s="120"/>
      <c r="Q346" s="120"/>
    </row>
    <row r="347" spans="1:17" s="31" customFormat="1" x14ac:dyDescent="0.25">
      <c r="A347" s="35"/>
      <c r="B347" s="51" t="s">
        <v>231</v>
      </c>
      <c r="C347" s="35">
        <v>4</v>
      </c>
      <c r="D347" s="55">
        <v>32.075200000000002</v>
      </c>
      <c r="E347" s="128">
        <v>2603</v>
      </c>
      <c r="F347" s="155">
        <v>783829.7</v>
      </c>
      <c r="G347" s="41">
        <v>100</v>
      </c>
      <c r="H347" s="50">
        <f t="shared" si="83"/>
        <v>783829.7</v>
      </c>
      <c r="I347" s="50">
        <f t="shared" si="82"/>
        <v>0</v>
      </c>
      <c r="J347" s="50">
        <f t="shared" si="84"/>
        <v>301.12550902804452</v>
      </c>
      <c r="K347" s="50">
        <f t="shared" si="85"/>
        <v>958.69697550893079</v>
      </c>
      <c r="L347" s="50">
        <f t="shared" si="86"/>
        <v>1719574.4391826177</v>
      </c>
      <c r="M347" s="50"/>
      <c r="N347" s="50">
        <f t="shared" si="79"/>
        <v>1719574.4391826177</v>
      </c>
      <c r="O347" s="33"/>
      <c r="P347" s="120"/>
      <c r="Q347" s="120"/>
    </row>
    <row r="348" spans="1:17" s="31" customFormat="1" x14ac:dyDescent="0.25">
      <c r="A348" s="35"/>
      <c r="B348" s="51" t="s">
        <v>236</v>
      </c>
      <c r="C348" s="35">
        <v>4</v>
      </c>
      <c r="D348" s="55">
        <v>30.424000000000003</v>
      </c>
      <c r="E348" s="128">
        <v>1114</v>
      </c>
      <c r="F348" s="155">
        <v>346377.5</v>
      </c>
      <c r="G348" s="41">
        <v>100</v>
      </c>
      <c r="H348" s="50">
        <f t="shared" si="83"/>
        <v>346377.5</v>
      </c>
      <c r="I348" s="50">
        <f t="shared" si="82"/>
        <v>0</v>
      </c>
      <c r="J348" s="50">
        <f t="shared" si="84"/>
        <v>310.93132854578096</v>
      </c>
      <c r="K348" s="50">
        <f t="shared" si="85"/>
        <v>948.8911559911943</v>
      </c>
      <c r="L348" s="50">
        <f t="shared" si="86"/>
        <v>1449028.5344052755</v>
      </c>
      <c r="M348" s="50"/>
      <c r="N348" s="50">
        <f t="shared" si="79"/>
        <v>1449028.5344052755</v>
      </c>
      <c r="O348" s="33"/>
      <c r="P348" s="120"/>
      <c r="Q348" s="120"/>
    </row>
    <row r="349" spans="1:17" s="31" customFormat="1" x14ac:dyDescent="0.25">
      <c r="A349" s="35"/>
      <c r="B349" s="51" t="s">
        <v>237</v>
      </c>
      <c r="C349" s="35">
        <v>4</v>
      </c>
      <c r="D349" s="55">
        <v>44.851599999999998</v>
      </c>
      <c r="E349" s="128">
        <v>1968</v>
      </c>
      <c r="F349" s="155">
        <v>827698.6</v>
      </c>
      <c r="G349" s="41">
        <v>100</v>
      </c>
      <c r="H349" s="50">
        <f t="shared" si="83"/>
        <v>827698.6</v>
      </c>
      <c r="I349" s="50">
        <f t="shared" si="82"/>
        <v>0</v>
      </c>
      <c r="J349" s="50">
        <f t="shared" si="84"/>
        <v>420.57855691056909</v>
      </c>
      <c r="K349" s="50">
        <f t="shared" si="85"/>
        <v>839.24392762640616</v>
      </c>
      <c r="L349" s="50">
        <f t="shared" si="86"/>
        <v>1530962.8157657234</v>
      </c>
      <c r="M349" s="50"/>
      <c r="N349" s="50">
        <f t="shared" si="79"/>
        <v>1530962.8157657234</v>
      </c>
      <c r="O349" s="33"/>
      <c r="P349" s="120"/>
      <c r="Q349" s="120"/>
    </row>
    <row r="350" spans="1:17" s="31" customFormat="1" x14ac:dyDescent="0.25">
      <c r="A350" s="35"/>
      <c r="B350" s="51" t="s">
        <v>771</v>
      </c>
      <c r="C350" s="35">
        <v>4</v>
      </c>
      <c r="D350" s="55">
        <v>31.656999999999996</v>
      </c>
      <c r="E350" s="128">
        <v>1485</v>
      </c>
      <c r="F350" s="155">
        <v>625463.6</v>
      </c>
      <c r="G350" s="41">
        <v>100</v>
      </c>
      <c r="H350" s="50">
        <f t="shared" si="83"/>
        <v>625463.6</v>
      </c>
      <c r="I350" s="50">
        <f t="shared" si="82"/>
        <v>0</v>
      </c>
      <c r="J350" s="50">
        <f t="shared" si="84"/>
        <v>421.1876094276094</v>
      </c>
      <c r="K350" s="50">
        <f t="shared" si="85"/>
        <v>838.63487510936579</v>
      </c>
      <c r="L350" s="50">
        <f t="shared" si="86"/>
        <v>1387311.1133780566</v>
      </c>
      <c r="M350" s="50"/>
      <c r="N350" s="50">
        <f t="shared" si="79"/>
        <v>1387311.1133780566</v>
      </c>
      <c r="O350" s="33"/>
      <c r="P350" s="120"/>
      <c r="Q350" s="120"/>
    </row>
    <row r="351" spans="1:17" s="31" customFormat="1" x14ac:dyDescent="0.25">
      <c r="A351" s="35"/>
      <c r="B351" s="51" t="s">
        <v>772</v>
      </c>
      <c r="C351" s="35">
        <v>4</v>
      </c>
      <c r="D351" s="55">
        <v>21.204299999999996</v>
      </c>
      <c r="E351" s="128">
        <v>1556</v>
      </c>
      <c r="F351" s="155">
        <v>532765.6</v>
      </c>
      <c r="G351" s="41">
        <v>100</v>
      </c>
      <c r="H351" s="50">
        <f t="shared" si="83"/>
        <v>532765.6</v>
      </c>
      <c r="I351" s="50">
        <f t="shared" si="82"/>
        <v>0</v>
      </c>
      <c r="J351" s="50">
        <f t="shared" si="84"/>
        <v>342.39434447300772</v>
      </c>
      <c r="K351" s="50">
        <f t="shared" si="85"/>
        <v>917.42814006396748</v>
      </c>
      <c r="L351" s="50">
        <f t="shared" si="86"/>
        <v>1443589.3708127108</v>
      </c>
      <c r="M351" s="50"/>
      <c r="N351" s="50">
        <f t="shared" si="79"/>
        <v>1443589.3708127108</v>
      </c>
      <c r="O351" s="33"/>
      <c r="P351" s="120"/>
      <c r="Q351" s="120"/>
    </row>
    <row r="352" spans="1:17" s="31" customFormat="1" x14ac:dyDescent="0.25">
      <c r="A352" s="35"/>
      <c r="B352" s="51" t="s">
        <v>238</v>
      </c>
      <c r="C352" s="35">
        <v>4</v>
      </c>
      <c r="D352" s="55">
        <v>60.041400000000003</v>
      </c>
      <c r="E352" s="128">
        <v>2086</v>
      </c>
      <c r="F352" s="155">
        <v>782876.3</v>
      </c>
      <c r="G352" s="41">
        <v>100</v>
      </c>
      <c r="H352" s="50">
        <f t="shared" si="83"/>
        <v>782876.3</v>
      </c>
      <c r="I352" s="50">
        <f t="shared" si="82"/>
        <v>0</v>
      </c>
      <c r="J352" s="50">
        <f t="shared" si="84"/>
        <v>375.30023969319274</v>
      </c>
      <c r="K352" s="50">
        <f t="shared" si="85"/>
        <v>884.52224484378257</v>
      </c>
      <c r="L352" s="50">
        <f t="shared" si="86"/>
        <v>1674998.7083318562</v>
      </c>
      <c r="M352" s="50"/>
      <c r="N352" s="50">
        <f t="shared" si="79"/>
        <v>1674998.7083318562</v>
      </c>
      <c r="O352" s="33"/>
      <c r="P352" s="120"/>
      <c r="Q352" s="120"/>
    </row>
    <row r="353" spans="1:17" s="31" customFormat="1" x14ac:dyDescent="0.25">
      <c r="A353" s="35"/>
      <c r="B353" s="51" t="s">
        <v>239</v>
      </c>
      <c r="C353" s="35">
        <v>4</v>
      </c>
      <c r="D353" s="55">
        <v>21.527699999999999</v>
      </c>
      <c r="E353" s="128">
        <v>1464</v>
      </c>
      <c r="F353" s="155">
        <v>423911.5</v>
      </c>
      <c r="G353" s="41">
        <v>100</v>
      </c>
      <c r="H353" s="50">
        <f t="shared" si="83"/>
        <v>423911.5</v>
      </c>
      <c r="I353" s="50">
        <f t="shared" si="82"/>
        <v>0</v>
      </c>
      <c r="J353" s="50">
        <f t="shared" si="84"/>
        <v>289.55703551912569</v>
      </c>
      <c r="K353" s="50">
        <f t="shared" si="85"/>
        <v>970.26544901784951</v>
      </c>
      <c r="L353" s="50">
        <f t="shared" si="86"/>
        <v>1491900.3067204063</v>
      </c>
      <c r="M353" s="50"/>
      <c r="N353" s="50">
        <f t="shared" si="79"/>
        <v>1491900.3067204063</v>
      </c>
      <c r="O353" s="33"/>
      <c r="P353" s="120"/>
      <c r="Q353" s="120"/>
    </row>
    <row r="354" spans="1:17" s="31" customFormat="1" x14ac:dyDescent="0.25">
      <c r="A354" s="35"/>
      <c r="B354" s="51" t="s">
        <v>773</v>
      </c>
      <c r="C354" s="35">
        <v>4</v>
      </c>
      <c r="D354" s="55">
        <v>46.965600000000009</v>
      </c>
      <c r="E354" s="128">
        <v>2880</v>
      </c>
      <c r="F354" s="155">
        <v>1195617.7</v>
      </c>
      <c r="G354" s="41">
        <v>100</v>
      </c>
      <c r="H354" s="50">
        <f t="shared" si="83"/>
        <v>1195617.7</v>
      </c>
      <c r="I354" s="50">
        <f t="shared" si="82"/>
        <v>0</v>
      </c>
      <c r="J354" s="50">
        <f t="shared" si="84"/>
        <v>415.14503472222219</v>
      </c>
      <c r="K354" s="50">
        <f t="shared" si="85"/>
        <v>844.67744981475312</v>
      </c>
      <c r="L354" s="50">
        <f t="shared" si="86"/>
        <v>1701127.3189238471</v>
      </c>
      <c r="M354" s="50"/>
      <c r="N354" s="50">
        <f t="shared" si="79"/>
        <v>1701127.3189238471</v>
      </c>
      <c r="O354" s="33"/>
      <c r="P354" s="120"/>
      <c r="Q354" s="120"/>
    </row>
    <row r="355" spans="1:17" s="31" customFormat="1" x14ac:dyDescent="0.25">
      <c r="A355" s="35"/>
      <c r="B355" s="51" t="s">
        <v>240</v>
      </c>
      <c r="C355" s="35">
        <v>4</v>
      </c>
      <c r="D355" s="55">
        <v>29.545500000000004</v>
      </c>
      <c r="E355" s="128">
        <v>1287</v>
      </c>
      <c r="F355" s="155">
        <v>347653</v>
      </c>
      <c r="G355" s="41">
        <v>100</v>
      </c>
      <c r="H355" s="50">
        <f t="shared" si="83"/>
        <v>347653</v>
      </c>
      <c r="I355" s="50">
        <f t="shared" si="82"/>
        <v>0</v>
      </c>
      <c r="J355" s="50">
        <f t="shared" si="84"/>
        <v>270.12665112665115</v>
      </c>
      <c r="K355" s="50">
        <f t="shared" si="85"/>
        <v>989.6958334103241</v>
      </c>
      <c r="L355" s="50">
        <f t="shared" si="86"/>
        <v>1522272.7665940325</v>
      </c>
      <c r="M355" s="50"/>
      <c r="N355" s="50">
        <f t="shared" si="79"/>
        <v>1522272.7665940325</v>
      </c>
      <c r="O355" s="33"/>
      <c r="P355" s="120"/>
      <c r="Q355" s="120"/>
    </row>
    <row r="356" spans="1:17" s="31" customFormat="1" x14ac:dyDescent="0.25">
      <c r="A356" s="35"/>
      <c r="B356" s="51" t="s">
        <v>241</v>
      </c>
      <c r="C356" s="35">
        <v>4</v>
      </c>
      <c r="D356" s="55">
        <v>52.421900000000001</v>
      </c>
      <c r="E356" s="128">
        <v>2984</v>
      </c>
      <c r="F356" s="155">
        <v>755524.3</v>
      </c>
      <c r="G356" s="41">
        <v>100</v>
      </c>
      <c r="H356" s="50">
        <f t="shared" si="83"/>
        <v>755524.3</v>
      </c>
      <c r="I356" s="50">
        <f t="shared" si="82"/>
        <v>0</v>
      </c>
      <c r="J356" s="50">
        <f t="shared" si="84"/>
        <v>253.19178954423595</v>
      </c>
      <c r="K356" s="50">
        <f t="shared" si="85"/>
        <v>1006.6306949927393</v>
      </c>
      <c r="L356" s="50">
        <f t="shared" si="86"/>
        <v>1935133.0521457465</v>
      </c>
      <c r="M356" s="50"/>
      <c r="N356" s="50">
        <f t="shared" si="79"/>
        <v>1935133.0521457465</v>
      </c>
      <c r="O356" s="33"/>
      <c r="P356" s="120"/>
      <c r="Q356" s="120"/>
    </row>
    <row r="357" spans="1:17" s="31" customFormat="1" x14ac:dyDescent="0.25">
      <c r="A357" s="35"/>
      <c r="B357" s="51" t="s">
        <v>242</v>
      </c>
      <c r="C357" s="35">
        <v>4</v>
      </c>
      <c r="D357" s="55">
        <v>38.638800000000003</v>
      </c>
      <c r="E357" s="128">
        <v>2679</v>
      </c>
      <c r="F357" s="155">
        <v>1292399.8</v>
      </c>
      <c r="G357" s="41">
        <v>100</v>
      </c>
      <c r="H357" s="50">
        <f t="shared" si="83"/>
        <v>1292399.8</v>
      </c>
      <c r="I357" s="50">
        <f t="shared" si="82"/>
        <v>0</v>
      </c>
      <c r="J357" s="50">
        <f t="shared" si="84"/>
        <v>482.41873833519969</v>
      </c>
      <c r="K357" s="50">
        <f t="shared" si="85"/>
        <v>777.40374620177556</v>
      </c>
      <c r="L357" s="50">
        <f t="shared" si="86"/>
        <v>1549082.5506124324</v>
      </c>
      <c r="M357" s="50"/>
      <c r="N357" s="50">
        <f t="shared" si="79"/>
        <v>1549082.5506124324</v>
      </c>
      <c r="O357" s="33"/>
      <c r="P357" s="120"/>
      <c r="Q357" s="120"/>
    </row>
    <row r="358" spans="1:17" s="31" customFormat="1" x14ac:dyDescent="0.25">
      <c r="A358" s="35"/>
      <c r="B358" s="51" t="s">
        <v>243</v>
      </c>
      <c r="C358" s="35">
        <v>3</v>
      </c>
      <c r="D358" s="55">
        <v>11.920599999999999</v>
      </c>
      <c r="E358" s="128">
        <v>16701</v>
      </c>
      <c r="F358" s="155">
        <v>41872012.200000003</v>
      </c>
      <c r="G358" s="41">
        <v>50</v>
      </c>
      <c r="H358" s="50">
        <f t="shared" si="83"/>
        <v>20936006.100000001</v>
      </c>
      <c r="I358" s="50">
        <f t="shared" si="82"/>
        <v>20936006.100000001</v>
      </c>
      <c r="J358" s="50">
        <f t="shared" si="84"/>
        <v>2507.155990659242</v>
      </c>
      <c r="K358" s="50">
        <f t="shared" si="85"/>
        <v>-1247.3335061222667</v>
      </c>
      <c r="L358" s="50">
        <f t="shared" si="86"/>
        <v>2874042.0451806062</v>
      </c>
      <c r="M358" s="50"/>
      <c r="N358" s="50">
        <f t="shared" si="79"/>
        <v>2874042.0451806062</v>
      </c>
      <c r="O358" s="33"/>
      <c r="P358" s="120"/>
      <c r="Q358" s="120"/>
    </row>
    <row r="359" spans="1:17" s="31" customFormat="1" x14ac:dyDescent="0.25">
      <c r="A359" s="35"/>
      <c r="B359" s="51" t="s">
        <v>244</v>
      </c>
      <c r="C359" s="35">
        <v>4</v>
      </c>
      <c r="D359" s="55">
        <v>15.653800000000002</v>
      </c>
      <c r="E359" s="128">
        <v>671</v>
      </c>
      <c r="F359" s="155">
        <v>154153.1</v>
      </c>
      <c r="G359" s="41">
        <v>100</v>
      </c>
      <c r="H359" s="50">
        <f t="shared" si="83"/>
        <v>154153.1</v>
      </c>
      <c r="I359" s="50">
        <f t="shared" si="82"/>
        <v>0</v>
      </c>
      <c r="J359" s="50">
        <f t="shared" si="84"/>
        <v>229.73636363636365</v>
      </c>
      <c r="K359" s="50">
        <f t="shared" si="85"/>
        <v>1030.0861209006116</v>
      </c>
      <c r="L359" s="50">
        <f t="shared" si="86"/>
        <v>1401297.0882475488</v>
      </c>
      <c r="M359" s="50"/>
      <c r="N359" s="50">
        <f t="shared" si="79"/>
        <v>1401297.0882475488</v>
      </c>
      <c r="O359" s="33"/>
      <c r="P359" s="120"/>
      <c r="Q359" s="120"/>
    </row>
    <row r="360" spans="1:17" s="31" customFormat="1" x14ac:dyDescent="0.25">
      <c r="A360" s="35"/>
      <c r="B360" s="51" t="s">
        <v>245</v>
      </c>
      <c r="C360" s="35">
        <v>4</v>
      </c>
      <c r="D360" s="55">
        <v>83.219699999999989</v>
      </c>
      <c r="E360" s="128">
        <v>7281</v>
      </c>
      <c r="F360" s="155">
        <v>3050183.6</v>
      </c>
      <c r="G360" s="41">
        <v>100</v>
      </c>
      <c r="H360" s="50">
        <f t="shared" si="83"/>
        <v>3050183.6</v>
      </c>
      <c r="I360" s="50">
        <f t="shared" si="82"/>
        <v>0</v>
      </c>
      <c r="J360" s="50">
        <f t="shared" si="84"/>
        <v>418.92371926933117</v>
      </c>
      <c r="K360" s="50">
        <f t="shared" si="85"/>
        <v>840.89876526764408</v>
      </c>
      <c r="L360" s="50">
        <f t="shared" si="86"/>
        <v>2608165.6458902014</v>
      </c>
      <c r="M360" s="50"/>
      <c r="N360" s="50">
        <f t="shared" si="79"/>
        <v>2608165.6458902014</v>
      </c>
      <c r="O360" s="33"/>
      <c r="P360" s="120"/>
      <c r="Q360" s="120"/>
    </row>
    <row r="361" spans="1:17" s="31" customFormat="1" x14ac:dyDescent="0.25">
      <c r="A361" s="35"/>
      <c r="B361" s="51" t="s">
        <v>246</v>
      </c>
      <c r="C361" s="35">
        <v>4</v>
      </c>
      <c r="D361" s="55">
        <v>17.054500000000001</v>
      </c>
      <c r="E361" s="128">
        <v>814</v>
      </c>
      <c r="F361" s="155">
        <v>260636.7</v>
      </c>
      <c r="G361" s="41">
        <v>100</v>
      </c>
      <c r="H361" s="50">
        <f t="shared" si="83"/>
        <v>260636.7</v>
      </c>
      <c r="I361" s="50">
        <f t="shared" si="82"/>
        <v>0</v>
      </c>
      <c r="J361" s="50">
        <f t="shared" si="84"/>
        <v>320.19250614250615</v>
      </c>
      <c r="K361" s="50">
        <f t="shared" si="85"/>
        <v>939.62997839446916</v>
      </c>
      <c r="L361" s="50">
        <f t="shared" si="86"/>
        <v>1325239.9021320587</v>
      </c>
      <c r="M361" s="50"/>
      <c r="N361" s="50">
        <f t="shared" si="79"/>
        <v>1325239.9021320587</v>
      </c>
      <c r="O361" s="33"/>
      <c r="P361" s="120"/>
      <c r="Q361" s="120"/>
    </row>
    <row r="362" spans="1:17" s="31" customFormat="1" x14ac:dyDescent="0.25">
      <c r="A362" s="35"/>
      <c r="B362" s="51" t="s">
        <v>247</v>
      </c>
      <c r="C362" s="35">
        <v>4</v>
      </c>
      <c r="D362" s="55">
        <v>28.305500000000002</v>
      </c>
      <c r="E362" s="128">
        <v>939</v>
      </c>
      <c r="F362" s="155">
        <v>524532.9</v>
      </c>
      <c r="G362" s="41">
        <v>100</v>
      </c>
      <c r="H362" s="50">
        <f t="shared" si="83"/>
        <v>524532.9</v>
      </c>
      <c r="I362" s="50">
        <f t="shared" si="82"/>
        <v>0</v>
      </c>
      <c r="J362" s="50">
        <f t="shared" si="84"/>
        <v>558.60798722044728</v>
      </c>
      <c r="K362" s="50">
        <f t="shared" si="85"/>
        <v>701.21449731652797</v>
      </c>
      <c r="L362" s="50">
        <f t="shared" si="86"/>
        <v>1117449.9710052088</v>
      </c>
      <c r="M362" s="50"/>
      <c r="N362" s="50">
        <f t="shared" si="79"/>
        <v>1117449.9710052088</v>
      </c>
      <c r="O362" s="33"/>
      <c r="P362" s="120"/>
      <c r="Q362" s="120"/>
    </row>
    <row r="363" spans="1:17" s="31" customFormat="1" x14ac:dyDescent="0.25">
      <c r="A363" s="35"/>
      <c r="B363" s="51" t="s">
        <v>248</v>
      </c>
      <c r="C363" s="35">
        <v>4</v>
      </c>
      <c r="D363" s="55">
        <v>24.119200000000003</v>
      </c>
      <c r="E363" s="128">
        <v>1634</v>
      </c>
      <c r="F363" s="155">
        <v>268598.8</v>
      </c>
      <c r="G363" s="41">
        <v>100</v>
      </c>
      <c r="H363" s="50">
        <f t="shared" si="83"/>
        <v>268598.8</v>
      </c>
      <c r="I363" s="50">
        <f t="shared" si="82"/>
        <v>0</v>
      </c>
      <c r="J363" s="50">
        <f t="shared" si="84"/>
        <v>164.38115055079558</v>
      </c>
      <c r="K363" s="50">
        <f t="shared" si="85"/>
        <v>1095.4413339861796</v>
      </c>
      <c r="L363" s="50">
        <f t="shared" si="86"/>
        <v>1680323.1137702998</v>
      </c>
      <c r="M363" s="50"/>
      <c r="N363" s="50">
        <f t="shared" si="79"/>
        <v>1680323.1137702998</v>
      </c>
      <c r="O363" s="33"/>
      <c r="P363" s="120"/>
      <c r="Q363" s="120"/>
    </row>
    <row r="364" spans="1:17" s="31" customFormat="1" x14ac:dyDescent="0.25">
      <c r="A364" s="35"/>
      <c r="B364" s="51" t="s">
        <v>249</v>
      </c>
      <c r="C364" s="35">
        <v>4</v>
      </c>
      <c r="D364" s="55">
        <v>35.9437</v>
      </c>
      <c r="E364" s="128">
        <v>1413</v>
      </c>
      <c r="F364" s="155">
        <v>613675.1</v>
      </c>
      <c r="G364" s="41">
        <v>100</v>
      </c>
      <c r="H364" s="50">
        <f t="shared" si="83"/>
        <v>613675.1</v>
      </c>
      <c r="I364" s="50">
        <f t="shared" si="82"/>
        <v>0</v>
      </c>
      <c r="J364" s="50">
        <f t="shared" si="84"/>
        <v>434.30651096956825</v>
      </c>
      <c r="K364" s="50">
        <f t="shared" si="85"/>
        <v>825.51597356740695</v>
      </c>
      <c r="L364" s="50">
        <f t="shared" si="86"/>
        <v>1379637.81091898</v>
      </c>
      <c r="M364" s="50"/>
      <c r="N364" s="50">
        <f t="shared" si="79"/>
        <v>1379637.81091898</v>
      </c>
      <c r="O364" s="33"/>
      <c r="P364" s="120"/>
      <c r="Q364" s="120"/>
    </row>
    <row r="365" spans="1:17" s="31" customFormat="1" x14ac:dyDescent="0.25">
      <c r="A365" s="35"/>
      <c r="B365" s="51" t="s">
        <v>774</v>
      </c>
      <c r="C365" s="35">
        <v>4</v>
      </c>
      <c r="D365" s="55">
        <v>23.410100000000003</v>
      </c>
      <c r="E365" s="128">
        <v>760</v>
      </c>
      <c r="F365" s="155">
        <v>238876.2</v>
      </c>
      <c r="G365" s="41">
        <v>100</v>
      </c>
      <c r="H365" s="50">
        <f t="shared" si="83"/>
        <v>238876.2</v>
      </c>
      <c r="I365" s="50">
        <f t="shared" si="82"/>
        <v>0</v>
      </c>
      <c r="J365" s="50">
        <f t="shared" si="84"/>
        <v>314.31078947368422</v>
      </c>
      <c r="K365" s="50">
        <f t="shared" si="85"/>
        <v>945.51169506329097</v>
      </c>
      <c r="L365" s="50">
        <f t="shared" si="86"/>
        <v>1352649.8450553175</v>
      </c>
      <c r="M365" s="50"/>
      <c r="N365" s="50">
        <f t="shared" si="79"/>
        <v>1352649.8450553175</v>
      </c>
      <c r="O365" s="33"/>
      <c r="P365" s="120"/>
      <c r="Q365" s="120"/>
    </row>
    <row r="366" spans="1:17" s="31" customFormat="1" x14ac:dyDescent="0.25">
      <c r="A366" s="35"/>
      <c r="B366" s="51" t="s">
        <v>250</v>
      </c>
      <c r="C366" s="35">
        <v>4</v>
      </c>
      <c r="D366" s="55">
        <v>56.730699999999999</v>
      </c>
      <c r="E366" s="128">
        <v>4158</v>
      </c>
      <c r="F366" s="155">
        <v>2008216.6</v>
      </c>
      <c r="G366" s="41">
        <v>100</v>
      </c>
      <c r="H366" s="50">
        <f t="shared" si="83"/>
        <v>2008216.6</v>
      </c>
      <c r="I366" s="50">
        <f t="shared" si="82"/>
        <v>0</v>
      </c>
      <c r="J366" s="50">
        <f t="shared" si="84"/>
        <v>482.97657527657532</v>
      </c>
      <c r="K366" s="50">
        <f t="shared" si="85"/>
        <v>776.84590926039994</v>
      </c>
      <c r="L366" s="50">
        <f t="shared" si="86"/>
        <v>1882244.5449367748</v>
      </c>
      <c r="M366" s="50"/>
      <c r="N366" s="50">
        <f t="shared" si="79"/>
        <v>1882244.5449367748</v>
      </c>
      <c r="O366" s="33"/>
      <c r="P366" s="120"/>
      <c r="Q366" s="120"/>
    </row>
    <row r="367" spans="1:17" s="31" customFormat="1" x14ac:dyDescent="0.25">
      <c r="A367" s="35"/>
      <c r="B367" s="51" t="s">
        <v>775</v>
      </c>
      <c r="C367" s="35">
        <v>4</v>
      </c>
      <c r="D367" s="55">
        <v>43.787799999999997</v>
      </c>
      <c r="E367" s="128">
        <v>4056</v>
      </c>
      <c r="F367" s="155">
        <v>2158491.7999999998</v>
      </c>
      <c r="G367" s="41">
        <v>100</v>
      </c>
      <c r="H367" s="50">
        <f t="shared" si="83"/>
        <v>2158491.7999999998</v>
      </c>
      <c r="I367" s="50">
        <f t="shared" si="82"/>
        <v>0</v>
      </c>
      <c r="J367" s="50">
        <f t="shared" si="84"/>
        <v>532.17253451676527</v>
      </c>
      <c r="K367" s="50">
        <f t="shared" si="85"/>
        <v>727.64995002020999</v>
      </c>
      <c r="L367" s="50">
        <f t="shared" si="86"/>
        <v>1746746.3539886405</v>
      </c>
      <c r="M367" s="50"/>
      <c r="N367" s="50">
        <f t="shared" si="79"/>
        <v>1746746.3539886405</v>
      </c>
      <c r="O367" s="33"/>
      <c r="P367" s="120"/>
      <c r="Q367" s="120"/>
    </row>
    <row r="368" spans="1:17" s="31" customFormat="1" x14ac:dyDescent="0.25">
      <c r="A368" s="35"/>
      <c r="B368" s="51" t="s">
        <v>251</v>
      </c>
      <c r="C368" s="35">
        <v>4</v>
      </c>
      <c r="D368" s="55">
        <v>40.653300000000002</v>
      </c>
      <c r="E368" s="128">
        <v>4024</v>
      </c>
      <c r="F368" s="155">
        <v>5321639.5</v>
      </c>
      <c r="G368" s="41">
        <v>100</v>
      </c>
      <c r="H368" s="50">
        <f t="shared" si="83"/>
        <v>5321639.5</v>
      </c>
      <c r="I368" s="50">
        <f t="shared" si="82"/>
        <v>0</v>
      </c>
      <c r="J368" s="50">
        <f t="shared" si="84"/>
        <v>1322.4750248508947</v>
      </c>
      <c r="K368" s="50">
        <f t="shared" si="85"/>
        <v>-62.652540313919417</v>
      </c>
      <c r="L368" s="50">
        <f t="shared" si="86"/>
        <v>868349.23457236472</v>
      </c>
      <c r="M368" s="50"/>
      <c r="N368" s="50">
        <f t="shared" si="79"/>
        <v>868349.23457236472</v>
      </c>
      <c r="O368" s="33"/>
      <c r="P368" s="120"/>
      <c r="Q368" s="120"/>
    </row>
    <row r="369" spans="1:17" s="31" customFormat="1" x14ac:dyDescent="0.25">
      <c r="A369" s="35"/>
      <c r="B369" s="51" t="s">
        <v>252</v>
      </c>
      <c r="C369" s="35">
        <v>4</v>
      </c>
      <c r="D369" s="55">
        <v>32.776199999999996</v>
      </c>
      <c r="E369" s="128">
        <v>2263</v>
      </c>
      <c r="F369" s="155">
        <v>1141132.6000000001</v>
      </c>
      <c r="G369" s="41">
        <v>100</v>
      </c>
      <c r="H369" s="50">
        <f t="shared" si="83"/>
        <v>1141132.6000000001</v>
      </c>
      <c r="I369" s="50">
        <f t="shared" si="82"/>
        <v>0</v>
      </c>
      <c r="J369" s="50">
        <f t="shared" si="84"/>
        <v>504.25656208572696</v>
      </c>
      <c r="K369" s="50">
        <f t="shared" si="85"/>
        <v>755.5659224512483</v>
      </c>
      <c r="L369" s="50">
        <f t="shared" si="86"/>
        <v>1425824.3183171423</v>
      </c>
      <c r="M369" s="50"/>
      <c r="N369" s="50">
        <f t="shared" si="79"/>
        <v>1425824.3183171423</v>
      </c>
      <c r="O369" s="33"/>
      <c r="P369" s="120"/>
      <c r="Q369" s="120"/>
    </row>
    <row r="370" spans="1:17" s="31" customFormat="1" x14ac:dyDescent="0.25">
      <c r="A370" s="35"/>
      <c r="B370" s="51"/>
      <c r="C370" s="35"/>
      <c r="D370" s="55">
        <v>0</v>
      </c>
      <c r="E370" s="130"/>
      <c r="F370" s="42"/>
      <c r="G370" s="41"/>
      <c r="H370" s="42"/>
      <c r="I370" s="32"/>
      <c r="J370" s="32"/>
      <c r="K370" s="50"/>
      <c r="L370" s="50"/>
      <c r="M370" s="50"/>
      <c r="N370" s="50"/>
      <c r="O370" s="33"/>
      <c r="P370" s="120"/>
      <c r="Q370" s="120"/>
    </row>
    <row r="371" spans="1:17" s="31" customFormat="1" x14ac:dyDescent="0.25">
      <c r="A371" s="30" t="s">
        <v>253</v>
      </c>
      <c r="B371" s="43" t="s">
        <v>2</v>
      </c>
      <c r="C371" s="44"/>
      <c r="D371" s="3">
        <v>327.73879300000004</v>
      </c>
      <c r="E371" s="131">
        <f>E372</f>
        <v>34723</v>
      </c>
      <c r="F371" s="37">
        <f t="shared" ref="F371" si="87">F373</f>
        <v>0</v>
      </c>
      <c r="G371" s="37"/>
      <c r="H371" s="37">
        <f>H373</f>
        <v>0</v>
      </c>
      <c r="I371" s="37">
        <f>I373</f>
        <v>0</v>
      </c>
      <c r="J371" s="37"/>
      <c r="K371" s="50"/>
      <c r="L371" s="50"/>
      <c r="M371" s="46">
        <f>M373</f>
        <v>22870476.284704946</v>
      </c>
      <c r="N371" s="37">
        <f t="shared" si="79"/>
        <v>22870476.284704946</v>
      </c>
      <c r="O371" s="33"/>
      <c r="P371" s="120"/>
      <c r="Q371" s="120"/>
    </row>
    <row r="372" spans="1:17" s="31" customFormat="1" x14ac:dyDescent="0.25">
      <c r="A372" s="30" t="s">
        <v>253</v>
      </c>
      <c r="B372" s="43" t="s">
        <v>3</v>
      </c>
      <c r="C372" s="44"/>
      <c r="D372" s="3">
        <v>327.73879300000004</v>
      </c>
      <c r="E372" s="131">
        <f>SUM(E374:E384)</f>
        <v>34723</v>
      </c>
      <c r="F372" s="37">
        <f t="shared" ref="F372" si="88">SUM(F374:F384)</f>
        <v>28798048.199999996</v>
      </c>
      <c r="G372" s="37"/>
      <c r="H372" s="37">
        <f>SUM(H374:H384)</f>
        <v>28798048.199999996</v>
      </c>
      <c r="I372" s="37">
        <f>SUM(I374:I384)</f>
        <v>0</v>
      </c>
      <c r="J372" s="37"/>
      <c r="K372" s="50"/>
      <c r="L372" s="37">
        <f>SUM(L374:L384)</f>
        <v>14054717.051856335</v>
      </c>
      <c r="M372" s="50"/>
      <c r="N372" s="37">
        <f t="shared" si="79"/>
        <v>14054717.051856335</v>
      </c>
      <c r="O372" s="33"/>
      <c r="P372" s="120"/>
      <c r="Q372" s="120"/>
    </row>
    <row r="373" spans="1:17" s="31" customFormat="1" x14ac:dyDescent="0.25">
      <c r="A373" s="35"/>
      <c r="B373" s="51" t="s">
        <v>26</v>
      </c>
      <c r="C373" s="35">
        <v>2</v>
      </c>
      <c r="D373" s="55">
        <v>0</v>
      </c>
      <c r="E373" s="132"/>
      <c r="F373" s="50"/>
      <c r="G373" s="41">
        <v>25</v>
      </c>
      <c r="H373" s="50"/>
      <c r="I373" s="50">
        <f t="shared" ref="I373:I384" si="89">F373-H373</f>
        <v>0</v>
      </c>
      <c r="J373" s="50"/>
      <c r="K373" s="50"/>
      <c r="L373" s="50"/>
      <c r="M373" s="50">
        <f>($L$7*$L$8*E371/$L$10)+($L$7*$L$9*D371/$L$11)</f>
        <v>22870476.284704946</v>
      </c>
      <c r="N373" s="50">
        <f t="shared" si="79"/>
        <v>22870476.284704946</v>
      </c>
      <c r="O373" s="33"/>
      <c r="P373" s="120"/>
      <c r="Q373" s="120"/>
    </row>
    <row r="374" spans="1:17" s="31" customFormat="1" x14ac:dyDescent="0.25">
      <c r="A374" s="35"/>
      <c r="B374" s="51" t="s">
        <v>254</v>
      </c>
      <c r="C374" s="35">
        <v>4</v>
      </c>
      <c r="D374" s="55">
        <v>30.5382</v>
      </c>
      <c r="E374" s="128">
        <v>3918</v>
      </c>
      <c r="F374" s="156">
        <v>4635223.2</v>
      </c>
      <c r="G374" s="41">
        <v>100</v>
      </c>
      <c r="H374" s="50">
        <f t="shared" ref="H374:H384" si="90">F374*G374/100</f>
        <v>4635223.2</v>
      </c>
      <c r="I374" s="50">
        <f t="shared" si="89"/>
        <v>0</v>
      </c>
      <c r="J374" s="50">
        <f t="shared" si="84"/>
        <v>1183.0584992343033</v>
      </c>
      <c r="K374" s="50">
        <f t="shared" ref="K374:K384" si="91">$J$11*$J$19-J374</f>
        <v>76.763985302671927</v>
      </c>
      <c r="L374" s="50">
        <f t="shared" ref="L374:L384" si="92">IF(K374&gt;0,$J$7*$J$8*(K374/$K$19),0)+$J$7*$J$9*(E374/$E$19)+$J$7*$J$10*(D374/$D$19)</f>
        <v>893933.55395980831</v>
      </c>
      <c r="M374" s="50"/>
      <c r="N374" s="50">
        <f t="shared" si="79"/>
        <v>893933.55395980831</v>
      </c>
      <c r="O374" s="33"/>
      <c r="P374" s="120"/>
      <c r="Q374" s="120"/>
    </row>
    <row r="375" spans="1:17" s="31" customFormat="1" x14ac:dyDescent="0.25">
      <c r="A375" s="35"/>
      <c r="B375" s="51" t="s">
        <v>196</v>
      </c>
      <c r="C375" s="35">
        <v>4</v>
      </c>
      <c r="D375" s="55">
        <v>18.514592999999998</v>
      </c>
      <c r="E375" s="128">
        <v>3791</v>
      </c>
      <c r="F375" s="156">
        <v>1312614.3</v>
      </c>
      <c r="G375" s="41">
        <v>100</v>
      </c>
      <c r="H375" s="50">
        <f t="shared" si="90"/>
        <v>1312614.3</v>
      </c>
      <c r="I375" s="50">
        <f t="shared" si="89"/>
        <v>0</v>
      </c>
      <c r="J375" s="50">
        <f t="shared" si="84"/>
        <v>346.24486942759165</v>
      </c>
      <c r="K375" s="50">
        <f t="shared" si="91"/>
        <v>913.5776151093836</v>
      </c>
      <c r="L375" s="50">
        <f t="shared" si="92"/>
        <v>1803717.5543445901</v>
      </c>
      <c r="M375" s="50"/>
      <c r="N375" s="50">
        <f t="shared" si="79"/>
        <v>1803717.5543445901</v>
      </c>
      <c r="O375" s="33"/>
      <c r="P375" s="120"/>
      <c r="Q375" s="120"/>
    </row>
    <row r="376" spans="1:17" s="31" customFormat="1" x14ac:dyDescent="0.25">
      <c r="A376" s="35"/>
      <c r="B376" s="51" t="s">
        <v>255</v>
      </c>
      <c r="C376" s="35">
        <v>4</v>
      </c>
      <c r="D376" s="55">
        <v>44.072099999999999</v>
      </c>
      <c r="E376" s="128">
        <v>5819</v>
      </c>
      <c r="F376" s="156">
        <v>6288765.2000000002</v>
      </c>
      <c r="G376" s="41">
        <v>100</v>
      </c>
      <c r="H376" s="50">
        <f t="shared" si="90"/>
        <v>6288765.2000000002</v>
      </c>
      <c r="I376" s="50">
        <f t="shared" si="89"/>
        <v>0</v>
      </c>
      <c r="J376" s="50">
        <f t="shared" si="84"/>
        <v>1080.7295411582747</v>
      </c>
      <c r="K376" s="50">
        <f t="shared" si="91"/>
        <v>179.09294337870051</v>
      </c>
      <c r="L376" s="50">
        <f t="shared" si="92"/>
        <v>1398472.7495134166</v>
      </c>
      <c r="M376" s="50"/>
      <c r="N376" s="50">
        <f t="shared" si="79"/>
        <v>1398472.7495134166</v>
      </c>
      <c r="O376" s="33"/>
      <c r="P376" s="120"/>
      <c r="Q376" s="120"/>
    </row>
    <row r="377" spans="1:17" s="31" customFormat="1" x14ac:dyDescent="0.25">
      <c r="A377" s="35"/>
      <c r="B377" s="51" t="s">
        <v>776</v>
      </c>
      <c r="C377" s="35">
        <v>4</v>
      </c>
      <c r="D377" s="55">
        <v>50.002099999999999</v>
      </c>
      <c r="E377" s="128">
        <v>3262</v>
      </c>
      <c r="F377" s="156">
        <v>1991841.5</v>
      </c>
      <c r="G377" s="41">
        <v>100</v>
      </c>
      <c r="H377" s="50">
        <f t="shared" si="90"/>
        <v>1991841.5</v>
      </c>
      <c r="I377" s="50">
        <f t="shared" si="89"/>
        <v>0</v>
      </c>
      <c r="J377" s="50">
        <f t="shared" si="84"/>
        <v>610.61971183323112</v>
      </c>
      <c r="K377" s="50">
        <f t="shared" si="91"/>
        <v>649.20277270374413</v>
      </c>
      <c r="L377" s="50">
        <f t="shared" si="92"/>
        <v>1549129.6037713448</v>
      </c>
      <c r="M377" s="50"/>
      <c r="N377" s="50">
        <f t="shared" si="79"/>
        <v>1549129.6037713448</v>
      </c>
      <c r="O377" s="33"/>
      <c r="P377" s="120"/>
      <c r="Q377" s="120"/>
    </row>
    <row r="378" spans="1:17" s="31" customFormat="1" x14ac:dyDescent="0.25">
      <c r="A378" s="35"/>
      <c r="B378" s="51" t="s">
        <v>256</v>
      </c>
      <c r="C378" s="35">
        <v>4</v>
      </c>
      <c r="D378" s="55">
        <v>19.601399999999998</v>
      </c>
      <c r="E378" s="128">
        <v>2314</v>
      </c>
      <c r="F378" s="156">
        <v>1133569.8999999999</v>
      </c>
      <c r="G378" s="41">
        <v>100</v>
      </c>
      <c r="H378" s="50">
        <f t="shared" si="90"/>
        <v>1133569.8999999999</v>
      </c>
      <c r="I378" s="50">
        <f t="shared" si="89"/>
        <v>0</v>
      </c>
      <c r="J378" s="50">
        <f t="shared" si="84"/>
        <v>489.87463267070007</v>
      </c>
      <c r="K378" s="50">
        <f t="shared" si="91"/>
        <v>769.94785186627519</v>
      </c>
      <c r="L378" s="50">
        <f t="shared" si="92"/>
        <v>1390070.3735048131</v>
      </c>
      <c r="M378" s="50"/>
      <c r="N378" s="50">
        <f t="shared" si="79"/>
        <v>1390070.3735048131</v>
      </c>
      <c r="O378" s="33"/>
      <c r="P378" s="120"/>
      <c r="Q378" s="120"/>
    </row>
    <row r="379" spans="1:17" s="31" customFormat="1" x14ac:dyDescent="0.25">
      <c r="A379" s="35"/>
      <c r="B379" s="51" t="s">
        <v>777</v>
      </c>
      <c r="C379" s="35">
        <v>4</v>
      </c>
      <c r="D379" s="55">
        <v>9.5202999999999989</v>
      </c>
      <c r="E379" s="128">
        <v>696</v>
      </c>
      <c r="F379" s="156">
        <v>161535.5</v>
      </c>
      <c r="G379" s="41">
        <v>100</v>
      </c>
      <c r="H379" s="50">
        <f t="shared" si="90"/>
        <v>161535.5</v>
      </c>
      <c r="I379" s="50">
        <f t="shared" si="89"/>
        <v>0</v>
      </c>
      <c r="J379" s="50">
        <f t="shared" si="84"/>
        <v>232.0912356321839</v>
      </c>
      <c r="K379" s="50">
        <f t="shared" si="91"/>
        <v>1027.7312489047913</v>
      </c>
      <c r="L379" s="50">
        <f t="shared" si="92"/>
        <v>1374187.4023332817</v>
      </c>
      <c r="M379" s="50"/>
      <c r="N379" s="50">
        <f t="shared" si="79"/>
        <v>1374187.4023332817</v>
      </c>
      <c r="O379" s="33"/>
      <c r="P379" s="120"/>
      <c r="Q379" s="120"/>
    </row>
    <row r="380" spans="1:17" s="31" customFormat="1" x14ac:dyDescent="0.25">
      <c r="A380" s="35"/>
      <c r="B380" s="51" t="s">
        <v>257</v>
      </c>
      <c r="C380" s="35">
        <v>4</v>
      </c>
      <c r="D380" s="55">
        <v>34.553199999999997</v>
      </c>
      <c r="E380" s="128">
        <v>2573</v>
      </c>
      <c r="F380" s="156">
        <v>3616691.6</v>
      </c>
      <c r="G380" s="41">
        <v>100</v>
      </c>
      <c r="H380" s="50">
        <f t="shared" si="90"/>
        <v>3616691.6</v>
      </c>
      <c r="I380" s="50">
        <f t="shared" si="89"/>
        <v>0</v>
      </c>
      <c r="J380" s="50">
        <f t="shared" si="84"/>
        <v>1405.6321803342403</v>
      </c>
      <c r="K380" s="50">
        <f t="shared" si="91"/>
        <v>-145.80969579726502</v>
      </c>
      <c r="L380" s="50">
        <f t="shared" si="92"/>
        <v>595075.15070755733</v>
      </c>
      <c r="M380" s="50"/>
      <c r="N380" s="50">
        <f t="shared" si="79"/>
        <v>595075.15070755733</v>
      </c>
      <c r="O380" s="33"/>
      <c r="P380" s="120"/>
      <c r="Q380" s="120"/>
    </row>
    <row r="381" spans="1:17" s="31" customFormat="1" x14ac:dyDescent="0.25">
      <c r="A381" s="35"/>
      <c r="B381" s="51" t="s">
        <v>258</v>
      </c>
      <c r="C381" s="35">
        <v>4</v>
      </c>
      <c r="D381" s="55">
        <v>30.720999999999997</v>
      </c>
      <c r="E381" s="128">
        <v>2738</v>
      </c>
      <c r="F381" s="156">
        <v>1799192</v>
      </c>
      <c r="G381" s="41">
        <v>100</v>
      </c>
      <c r="H381" s="50">
        <f t="shared" si="90"/>
        <v>1799192</v>
      </c>
      <c r="I381" s="50">
        <f t="shared" si="89"/>
        <v>0</v>
      </c>
      <c r="J381" s="50">
        <f t="shared" si="84"/>
        <v>657.11906501095689</v>
      </c>
      <c r="K381" s="50">
        <f t="shared" si="91"/>
        <v>602.70341952601837</v>
      </c>
      <c r="L381" s="50">
        <f t="shared" si="92"/>
        <v>1316089.8928485878</v>
      </c>
      <c r="M381" s="50"/>
      <c r="N381" s="50">
        <f t="shared" si="79"/>
        <v>1316089.8928485878</v>
      </c>
      <c r="O381" s="33"/>
      <c r="P381" s="120"/>
      <c r="Q381" s="120"/>
    </row>
    <row r="382" spans="1:17" s="31" customFormat="1" x14ac:dyDescent="0.25">
      <c r="A382" s="35"/>
      <c r="B382" s="51" t="s">
        <v>259</v>
      </c>
      <c r="C382" s="35">
        <v>4</v>
      </c>
      <c r="D382" s="55">
        <v>18.347899999999999</v>
      </c>
      <c r="E382" s="128">
        <v>2600</v>
      </c>
      <c r="F382" s="156">
        <v>1045471.4</v>
      </c>
      <c r="G382" s="41">
        <v>100</v>
      </c>
      <c r="H382" s="50">
        <f t="shared" si="90"/>
        <v>1045471.4</v>
      </c>
      <c r="I382" s="50">
        <f t="shared" si="89"/>
        <v>0</v>
      </c>
      <c r="J382" s="50">
        <f t="shared" si="84"/>
        <v>402.10438461538462</v>
      </c>
      <c r="K382" s="50">
        <f t="shared" si="91"/>
        <v>857.71809992159069</v>
      </c>
      <c r="L382" s="50">
        <f t="shared" si="92"/>
        <v>1536044.6278859922</v>
      </c>
      <c r="M382" s="50"/>
      <c r="N382" s="50">
        <f t="shared" si="79"/>
        <v>1536044.6278859922</v>
      </c>
      <c r="O382" s="33"/>
      <c r="P382" s="120"/>
      <c r="Q382" s="120"/>
    </row>
    <row r="383" spans="1:17" s="31" customFormat="1" x14ac:dyDescent="0.25">
      <c r="A383" s="35"/>
      <c r="B383" s="51" t="s">
        <v>778</v>
      </c>
      <c r="C383" s="35">
        <v>4</v>
      </c>
      <c r="D383" s="55">
        <v>41.204600000000006</v>
      </c>
      <c r="E383" s="128">
        <v>3505</v>
      </c>
      <c r="F383" s="156">
        <v>2675165.7000000002</v>
      </c>
      <c r="G383" s="41">
        <v>100</v>
      </c>
      <c r="H383" s="50">
        <f t="shared" si="90"/>
        <v>2675165.7000000002</v>
      </c>
      <c r="I383" s="50">
        <f t="shared" si="89"/>
        <v>0</v>
      </c>
      <c r="J383" s="50">
        <f t="shared" si="84"/>
        <v>763.24271041369479</v>
      </c>
      <c r="K383" s="50">
        <f t="shared" si="91"/>
        <v>496.57977412328046</v>
      </c>
      <c r="L383" s="50">
        <f t="shared" si="92"/>
        <v>1369139.4307667108</v>
      </c>
      <c r="M383" s="50"/>
      <c r="N383" s="50">
        <f t="shared" si="79"/>
        <v>1369139.4307667108</v>
      </c>
      <c r="O383" s="33"/>
      <c r="P383" s="120"/>
      <c r="Q383" s="120"/>
    </row>
    <row r="384" spans="1:17" s="31" customFormat="1" x14ac:dyDescent="0.25">
      <c r="A384" s="35"/>
      <c r="B384" s="51" t="s">
        <v>260</v>
      </c>
      <c r="C384" s="35">
        <v>4</v>
      </c>
      <c r="D384" s="55">
        <v>30.663400000000003</v>
      </c>
      <c r="E384" s="128">
        <v>3507</v>
      </c>
      <c r="F384" s="156">
        <v>4137977.9</v>
      </c>
      <c r="G384" s="41">
        <v>100</v>
      </c>
      <c r="H384" s="50">
        <f t="shared" si="90"/>
        <v>4137977.9</v>
      </c>
      <c r="I384" s="50">
        <f t="shared" si="89"/>
        <v>0</v>
      </c>
      <c r="J384" s="50">
        <f t="shared" si="84"/>
        <v>1179.9195608782434</v>
      </c>
      <c r="K384" s="50">
        <f t="shared" si="91"/>
        <v>79.902923658731879</v>
      </c>
      <c r="L384" s="50">
        <f t="shared" si="92"/>
        <v>828856.71222023282</v>
      </c>
      <c r="M384" s="50"/>
      <c r="N384" s="50">
        <f t="shared" si="79"/>
        <v>828856.71222023282</v>
      </c>
      <c r="O384" s="33"/>
      <c r="P384" s="120"/>
      <c r="Q384" s="120"/>
    </row>
    <row r="385" spans="1:17" s="31" customFormat="1" x14ac:dyDescent="0.25">
      <c r="A385" s="35"/>
      <c r="B385" s="51"/>
      <c r="C385" s="35"/>
      <c r="D385" s="55">
        <v>0</v>
      </c>
      <c r="E385" s="130"/>
      <c r="F385" s="42"/>
      <c r="G385" s="41"/>
      <c r="H385" s="42"/>
      <c r="I385" s="32"/>
      <c r="J385" s="32"/>
      <c r="K385" s="50"/>
      <c r="L385" s="50"/>
      <c r="M385" s="50"/>
      <c r="N385" s="50"/>
      <c r="O385" s="33"/>
      <c r="P385" s="120"/>
      <c r="Q385" s="120"/>
    </row>
    <row r="386" spans="1:17" s="31" customFormat="1" x14ac:dyDescent="0.25">
      <c r="A386" s="30" t="s">
        <v>261</v>
      </c>
      <c r="B386" s="43" t="s">
        <v>2</v>
      </c>
      <c r="C386" s="44"/>
      <c r="D386" s="3">
        <v>932.91639999999973</v>
      </c>
      <c r="E386" s="131">
        <f>E387</f>
        <v>75692</v>
      </c>
      <c r="F386" s="37">
        <f t="shared" ref="F386" si="93">F388</f>
        <v>0</v>
      </c>
      <c r="G386" s="37"/>
      <c r="H386" s="37">
        <f>H388</f>
        <v>12667168.6</v>
      </c>
      <c r="I386" s="37">
        <f>I388</f>
        <v>-12667168.6</v>
      </c>
      <c r="J386" s="37"/>
      <c r="K386" s="50"/>
      <c r="L386" s="50"/>
      <c r="M386" s="46">
        <f>M388</f>
        <v>54913684.116173595</v>
      </c>
      <c r="N386" s="37">
        <f t="shared" ref="N386:N449" si="94">L386+M386</f>
        <v>54913684.116173595</v>
      </c>
      <c r="O386" s="33"/>
      <c r="P386" s="120"/>
      <c r="Q386" s="120"/>
    </row>
    <row r="387" spans="1:17" s="31" customFormat="1" x14ac:dyDescent="0.25">
      <c r="A387" s="30" t="s">
        <v>261</v>
      </c>
      <c r="B387" s="43" t="s">
        <v>3</v>
      </c>
      <c r="C387" s="44"/>
      <c r="D387" s="3">
        <v>932.91639999999973</v>
      </c>
      <c r="E387" s="131">
        <f>SUM(E389:E420)</f>
        <v>75692</v>
      </c>
      <c r="F387" s="37">
        <f t="shared" ref="F387" si="95">SUM(F389:F420)</f>
        <v>85967410.900000021</v>
      </c>
      <c r="G387" s="37"/>
      <c r="H387" s="37">
        <f>SUM(H389:H420)</f>
        <v>60633073.699999996</v>
      </c>
      <c r="I387" s="37">
        <f>SUM(I389:I420)</f>
        <v>25334337.199999999</v>
      </c>
      <c r="J387" s="37"/>
      <c r="K387" s="50"/>
      <c r="L387" s="37">
        <f>SUM(L389:L420)</f>
        <v>46937313.33861398</v>
      </c>
      <c r="M387" s="50"/>
      <c r="N387" s="37">
        <f t="shared" si="94"/>
        <v>46937313.33861398</v>
      </c>
      <c r="O387" s="33"/>
      <c r="P387" s="120"/>
      <c r="Q387" s="120"/>
    </row>
    <row r="388" spans="1:17" s="31" customFormat="1" x14ac:dyDescent="0.25">
      <c r="A388" s="35"/>
      <c r="B388" s="51" t="s">
        <v>26</v>
      </c>
      <c r="C388" s="35">
        <v>2</v>
      </c>
      <c r="D388" s="55">
        <v>0</v>
      </c>
      <c r="E388" s="132"/>
      <c r="F388" s="50"/>
      <c r="G388" s="41">
        <v>25</v>
      </c>
      <c r="H388" s="50">
        <f>F402*G388/100</f>
        <v>12667168.6</v>
      </c>
      <c r="I388" s="50">
        <f t="shared" ref="I388:I420" si="96">F388-H388</f>
        <v>-12667168.6</v>
      </c>
      <c r="J388" s="50"/>
      <c r="K388" s="50"/>
      <c r="L388" s="50"/>
      <c r="M388" s="50">
        <f>($L$7*$L$8*E386/$L$10)+($L$7*$L$9*D386/$L$11)</f>
        <v>54913684.116173595</v>
      </c>
      <c r="N388" s="50">
        <f t="shared" si="94"/>
        <v>54913684.116173595</v>
      </c>
      <c r="O388" s="33"/>
      <c r="P388" s="120"/>
      <c r="Q388" s="120"/>
    </row>
    <row r="389" spans="1:17" s="31" customFormat="1" x14ac:dyDescent="0.25">
      <c r="A389" s="35"/>
      <c r="B389" s="51" t="s">
        <v>262</v>
      </c>
      <c r="C389" s="35">
        <v>4</v>
      </c>
      <c r="D389" s="55">
        <v>17.2576</v>
      </c>
      <c r="E389" s="128">
        <v>606</v>
      </c>
      <c r="F389" s="157">
        <v>106225.9</v>
      </c>
      <c r="G389" s="41">
        <v>100</v>
      </c>
      <c r="H389" s="50">
        <f t="shared" ref="H389:H420" si="97">F389*G389/100</f>
        <v>106225.9</v>
      </c>
      <c r="I389" s="50">
        <f t="shared" si="96"/>
        <v>0</v>
      </c>
      <c r="J389" s="50">
        <f t="shared" si="84"/>
        <v>175.29026402640264</v>
      </c>
      <c r="K389" s="50">
        <f t="shared" ref="K389:K420" si="98">$J$11*$J$19-J389</f>
        <v>1084.5322205105726</v>
      </c>
      <c r="L389" s="50">
        <f t="shared" ref="L389:L420" si="99">IF(K389&gt;0,$J$7*$J$8*(K389/$K$19),0)+$J$7*$J$9*(E389/$E$19)+$J$7*$J$10*(D389/$D$19)</f>
        <v>1462022.7031909823</v>
      </c>
      <c r="M389" s="50"/>
      <c r="N389" s="50">
        <f t="shared" si="94"/>
        <v>1462022.7031909823</v>
      </c>
      <c r="O389" s="33"/>
      <c r="P389" s="120"/>
      <c r="Q389" s="120"/>
    </row>
    <row r="390" spans="1:17" s="31" customFormat="1" x14ac:dyDescent="0.25">
      <c r="A390" s="35"/>
      <c r="B390" s="51" t="s">
        <v>263</v>
      </c>
      <c r="C390" s="35">
        <v>4</v>
      </c>
      <c r="D390" s="55">
        <v>17.919</v>
      </c>
      <c r="E390" s="128">
        <v>1036</v>
      </c>
      <c r="F390" s="157">
        <v>291956.90000000002</v>
      </c>
      <c r="G390" s="41">
        <v>100</v>
      </c>
      <c r="H390" s="50">
        <f t="shared" si="97"/>
        <v>291956.90000000002</v>
      </c>
      <c r="I390" s="50">
        <f t="shared" si="96"/>
        <v>0</v>
      </c>
      <c r="J390" s="50">
        <f t="shared" si="84"/>
        <v>281.81167953667955</v>
      </c>
      <c r="K390" s="50">
        <f t="shared" si="98"/>
        <v>978.0108050002957</v>
      </c>
      <c r="L390" s="50">
        <f t="shared" si="99"/>
        <v>1412007.7168808954</v>
      </c>
      <c r="M390" s="50"/>
      <c r="N390" s="50">
        <f t="shared" si="94"/>
        <v>1412007.7168808954</v>
      </c>
      <c r="O390" s="33"/>
      <c r="P390" s="120"/>
      <c r="Q390" s="120"/>
    </row>
    <row r="391" spans="1:17" s="31" customFormat="1" x14ac:dyDescent="0.25">
      <c r="A391" s="35"/>
      <c r="B391" s="51" t="s">
        <v>264</v>
      </c>
      <c r="C391" s="35">
        <v>4</v>
      </c>
      <c r="D391" s="55">
        <v>14.108099999999999</v>
      </c>
      <c r="E391" s="128">
        <v>639</v>
      </c>
      <c r="F391" s="157">
        <v>436705</v>
      </c>
      <c r="G391" s="41">
        <v>100</v>
      </c>
      <c r="H391" s="50">
        <f t="shared" si="97"/>
        <v>436705</v>
      </c>
      <c r="I391" s="50">
        <f t="shared" si="96"/>
        <v>0</v>
      </c>
      <c r="J391" s="50">
        <f t="shared" si="84"/>
        <v>683.41940532081378</v>
      </c>
      <c r="K391" s="50">
        <f t="shared" si="98"/>
        <v>576.40307921616147</v>
      </c>
      <c r="L391" s="50">
        <f t="shared" si="99"/>
        <v>853493.37617569882</v>
      </c>
      <c r="M391" s="50"/>
      <c r="N391" s="50">
        <f t="shared" si="94"/>
        <v>853493.37617569882</v>
      </c>
      <c r="O391" s="33"/>
      <c r="P391" s="120"/>
      <c r="Q391" s="120"/>
    </row>
    <row r="392" spans="1:17" s="31" customFormat="1" x14ac:dyDescent="0.25">
      <c r="A392" s="35"/>
      <c r="B392" s="51" t="s">
        <v>265</v>
      </c>
      <c r="C392" s="35">
        <v>4</v>
      </c>
      <c r="D392" s="55">
        <v>33.1967</v>
      </c>
      <c r="E392" s="128">
        <v>1503</v>
      </c>
      <c r="F392" s="157">
        <v>754390.5</v>
      </c>
      <c r="G392" s="41">
        <v>100</v>
      </c>
      <c r="H392" s="50">
        <f t="shared" si="97"/>
        <v>754390.5</v>
      </c>
      <c r="I392" s="50">
        <f t="shared" si="96"/>
        <v>0</v>
      </c>
      <c r="J392" s="50">
        <f t="shared" si="84"/>
        <v>501.92315369261479</v>
      </c>
      <c r="K392" s="50">
        <f t="shared" si="98"/>
        <v>757.89933084436052</v>
      </c>
      <c r="L392" s="50">
        <f t="shared" si="99"/>
        <v>1302272.6202163934</v>
      </c>
      <c r="M392" s="50"/>
      <c r="N392" s="50">
        <f t="shared" si="94"/>
        <v>1302272.6202163934</v>
      </c>
      <c r="O392" s="33"/>
      <c r="P392" s="120"/>
      <c r="Q392" s="120"/>
    </row>
    <row r="393" spans="1:17" s="31" customFormat="1" x14ac:dyDescent="0.25">
      <c r="A393" s="35"/>
      <c r="B393" s="51" t="s">
        <v>266</v>
      </c>
      <c r="C393" s="35">
        <v>4</v>
      </c>
      <c r="D393" s="55">
        <v>56.851199999999992</v>
      </c>
      <c r="E393" s="128">
        <v>4718</v>
      </c>
      <c r="F393" s="157">
        <v>2292494.9</v>
      </c>
      <c r="G393" s="41">
        <v>100</v>
      </c>
      <c r="H393" s="50">
        <f t="shared" si="97"/>
        <v>2292494.9</v>
      </c>
      <c r="I393" s="50">
        <f t="shared" si="96"/>
        <v>0</v>
      </c>
      <c r="J393" s="50">
        <f t="shared" si="84"/>
        <v>485.90396354387451</v>
      </c>
      <c r="K393" s="50">
        <f t="shared" si="98"/>
        <v>773.91852099310074</v>
      </c>
      <c r="L393" s="50">
        <f t="shared" si="99"/>
        <v>1973860.7210959576</v>
      </c>
      <c r="M393" s="50"/>
      <c r="N393" s="50">
        <f t="shared" si="94"/>
        <v>1973860.7210959576</v>
      </c>
      <c r="O393" s="33"/>
      <c r="P393" s="120"/>
      <c r="Q393" s="120"/>
    </row>
    <row r="394" spans="1:17" s="31" customFormat="1" x14ac:dyDescent="0.25">
      <c r="A394" s="35"/>
      <c r="B394" s="51" t="s">
        <v>267</v>
      </c>
      <c r="C394" s="35">
        <v>4</v>
      </c>
      <c r="D394" s="55">
        <v>25.022300000000001</v>
      </c>
      <c r="E394" s="128">
        <v>1438</v>
      </c>
      <c r="F394" s="157">
        <v>2237185.2999999998</v>
      </c>
      <c r="G394" s="41">
        <v>100</v>
      </c>
      <c r="H394" s="50">
        <f t="shared" si="97"/>
        <v>2237185.2999999998</v>
      </c>
      <c r="I394" s="50">
        <f t="shared" si="96"/>
        <v>0</v>
      </c>
      <c r="J394" s="50">
        <f t="shared" si="84"/>
        <v>1555.7616828929067</v>
      </c>
      <c r="K394" s="50">
        <f t="shared" si="98"/>
        <v>-295.93919835593147</v>
      </c>
      <c r="L394" s="50">
        <f t="shared" si="99"/>
        <v>359160.96135256201</v>
      </c>
      <c r="M394" s="50"/>
      <c r="N394" s="50">
        <f t="shared" si="94"/>
        <v>359160.96135256201</v>
      </c>
      <c r="O394" s="33"/>
      <c r="P394" s="120"/>
      <c r="Q394" s="120"/>
    </row>
    <row r="395" spans="1:17" s="31" customFormat="1" x14ac:dyDescent="0.25">
      <c r="A395" s="35"/>
      <c r="B395" s="51" t="s">
        <v>268</v>
      </c>
      <c r="C395" s="35">
        <v>4</v>
      </c>
      <c r="D395" s="55">
        <v>28.352600000000002</v>
      </c>
      <c r="E395" s="128">
        <v>1572</v>
      </c>
      <c r="F395" s="157">
        <v>507835.7</v>
      </c>
      <c r="G395" s="41">
        <v>100</v>
      </c>
      <c r="H395" s="50">
        <f t="shared" si="97"/>
        <v>507835.7</v>
      </c>
      <c r="I395" s="50">
        <f t="shared" si="96"/>
        <v>0</v>
      </c>
      <c r="J395" s="50">
        <f t="shared" si="84"/>
        <v>323.05069974554709</v>
      </c>
      <c r="K395" s="50">
        <f t="shared" si="98"/>
        <v>936.77178479142822</v>
      </c>
      <c r="L395" s="50">
        <f t="shared" si="99"/>
        <v>1502383.8191932898</v>
      </c>
      <c r="M395" s="50"/>
      <c r="N395" s="50">
        <f t="shared" si="94"/>
        <v>1502383.8191932898</v>
      </c>
      <c r="O395" s="33"/>
      <c r="P395" s="120"/>
      <c r="Q395" s="120"/>
    </row>
    <row r="396" spans="1:17" s="31" customFormat="1" x14ac:dyDescent="0.25">
      <c r="A396" s="35"/>
      <c r="B396" s="51" t="s">
        <v>269</v>
      </c>
      <c r="C396" s="35">
        <v>4</v>
      </c>
      <c r="D396" s="55">
        <v>36.885599999999997</v>
      </c>
      <c r="E396" s="128">
        <v>1154</v>
      </c>
      <c r="F396" s="157">
        <v>406428.3</v>
      </c>
      <c r="G396" s="41">
        <v>100</v>
      </c>
      <c r="H396" s="50">
        <f t="shared" si="97"/>
        <v>406428.3</v>
      </c>
      <c r="I396" s="50">
        <f t="shared" si="96"/>
        <v>0</v>
      </c>
      <c r="J396" s="50">
        <f t="shared" si="84"/>
        <v>352.19090121317157</v>
      </c>
      <c r="K396" s="50">
        <f t="shared" si="98"/>
        <v>907.63158332380362</v>
      </c>
      <c r="L396" s="50">
        <f t="shared" si="99"/>
        <v>1437183.4563270803</v>
      </c>
      <c r="M396" s="50"/>
      <c r="N396" s="50">
        <f t="shared" si="94"/>
        <v>1437183.4563270803</v>
      </c>
      <c r="O396" s="33"/>
      <c r="P396" s="120"/>
      <c r="Q396" s="120"/>
    </row>
    <row r="397" spans="1:17" s="31" customFormat="1" x14ac:dyDescent="0.25">
      <c r="A397" s="35"/>
      <c r="B397" s="51" t="s">
        <v>270</v>
      </c>
      <c r="C397" s="35">
        <v>4</v>
      </c>
      <c r="D397" s="55">
        <v>19.1204</v>
      </c>
      <c r="E397" s="128">
        <v>1029</v>
      </c>
      <c r="F397" s="157">
        <v>332334.3</v>
      </c>
      <c r="G397" s="41">
        <v>100</v>
      </c>
      <c r="H397" s="50">
        <f t="shared" si="97"/>
        <v>332334.3</v>
      </c>
      <c r="I397" s="50">
        <f t="shared" si="96"/>
        <v>0</v>
      </c>
      <c r="J397" s="50">
        <f t="shared" si="84"/>
        <v>322.968221574344</v>
      </c>
      <c r="K397" s="50">
        <f t="shared" si="98"/>
        <v>936.85426296263131</v>
      </c>
      <c r="L397" s="50">
        <f t="shared" si="99"/>
        <v>1367866.5325415856</v>
      </c>
      <c r="M397" s="50"/>
      <c r="N397" s="50">
        <f t="shared" si="94"/>
        <v>1367866.5325415856</v>
      </c>
      <c r="O397" s="33"/>
      <c r="P397" s="120"/>
      <c r="Q397" s="120"/>
    </row>
    <row r="398" spans="1:17" s="31" customFormat="1" x14ac:dyDescent="0.25">
      <c r="A398" s="35"/>
      <c r="B398" s="51" t="s">
        <v>271</v>
      </c>
      <c r="C398" s="35">
        <v>4</v>
      </c>
      <c r="D398" s="55">
        <v>7.6936999999999998</v>
      </c>
      <c r="E398" s="128">
        <v>508</v>
      </c>
      <c r="F398" s="157">
        <v>172538.1</v>
      </c>
      <c r="G398" s="41">
        <v>100</v>
      </c>
      <c r="H398" s="50">
        <f t="shared" si="97"/>
        <v>172538.1</v>
      </c>
      <c r="I398" s="50">
        <f t="shared" si="96"/>
        <v>0</v>
      </c>
      <c r="J398" s="50">
        <f t="shared" si="84"/>
        <v>339.6419291338583</v>
      </c>
      <c r="K398" s="50">
        <f t="shared" si="98"/>
        <v>920.18055540311695</v>
      </c>
      <c r="L398" s="50">
        <f t="shared" si="99"/>
        <v>1207079.714988214</v>
      </c>
      <c r="M398" s="50"/>
      <c r="N398" s="50">
        <f t="shared" si="94"/>
        <v>1207079.714988214</v>
      </c>
      <c r="O398" s="33"/>
      <c r="P398" s="120"/>
      <c r="Q398" s="120"/>
    </row>
    <row r="399" spans="1:17" s="31" customFormat="1" x14ac:dyDescent="0.25">
      <c r="A399" s="35"/>
      <c r="B399" s="51" t="s">
        <v>272</v>
      </c>
      <c r="C399" s="35">
        <v>4</v>
      </c>
      <c r="D399" s="55">
        <v>27.951700000000002</v>
      </c>
      <c r="E399" s="128">
        <v>1099</v>
      </c>
      <c r="F399" s="157">
        <v>315997.8</v>
      </c>
      <c r="G399" s="41">
        <v>100</v>
      </c>
      <c r="H399" s="50">
        <f t="shared" si="97"/>
        <v>315997.8</v>
      </c>
      <c r="I399" s="50">
        <f t="shared" si="96"/>
        <v>0</v>
      </c>
      <c r="J399" s="50">
        <f t="shared" si="84"/>
        <v>287.53212010919015</v>
      </c>
      <c r="K399" s="50">
        <f t="shared" si="98"/>
        <v>972.29036442778511</v>
      </c>
      <c r="L399" s="50">
        <f t="shared" si="99"/>
        <v>1462592.7145387959</v>
      </c>
      <c r="M399" s="50"/>
      <c r="N399" s="50">
        <f t="shared" si="94"/>
        <v>1462592.7145387959</v>
      </c>
      <c r="O399" s="33"/>
      <c r="P399" s="120"/>
      <c r="Q399" s="120"/>
    </row>
    <row r="400" spans="1:17" s="31" customFormat="1" x14ac:dyDescent="0.25">
      <c r="A400" s="35"/>
      <c r="B400" s="51" t="s">
        <v>273</v>
      </c>
      <c r="C400" s="35">
        <v>4</v>
      </c>
      <c r="D400" s="55">
        <v>31.550799999999999</v>
      </c>
      <c r="E400" s="128">
        <v>1820</v>
      </c>
      <c r="F400" s="157">
        <v>514303.3</v>
      </c>
      <c r="G400" s="41">
        <v>100</v>
      </c>
      <c r="H400" s="50">
        <f t="shared" si="97"/>
        <v>514303.3</v>
      </c>
      <c r="I400" s="50">
        <f t="shared" si="96"/>
        <v>0</v>
      </c>
      <c r="J400" s="50">
        <f t="shared" si="84"/>
        <v>282.58423076923077</v>
      </c>
      <c r="K400" s="50">
        <f t="shared" si="98"/>
        <v>977.23825376774448</v>
      </c>
      <c r="L400" s="50">
        <f t="shared" si="99"/>
        <v>1606863.0871154121</v>
      </c>
      <c r="M400" s="50"/>
      <c r="N400" s="50">
        <f t="shared" si="94"/>
        <v>1606863.0871154121</v>
      </c>
      <c r="O400" s="33"/>
      <c r="P400" s="120"/>
      <c r="Q400" s="120"/>
    </row>
    <row r="401" spans="1:17" s="31" customFormat="1" x14ac:dyDescent="0.25">
      <c r="A401" s="35"/>
      <c r="B401" s="51" t="s">
        <v>274</v>
      </c>
      <c r="C401" s="35">
        <v>4</v>
      </c>
      <c r="D401" s="55">
        <v>44.9495</v>
      </c>
      <c r="E401" s="128">
        <v>8528</v>
      </c>
      <c r="F401" s="157">
        <v>13522625.1</v>
      </c>
      <c r="G401" s="41">
        <v>100</v>
      </c>
      <c r="H401" s="50">
        <f t="shared" si="97"/>
        <v>13522625.1</v>
      </c>
      <c r="I401" s="50">
        <f t="shared" si="96"/>
        <v>0</v>
      </c>
      <c r="J401" s="50">
        <f t="shared" si="84"/>
        <v>1585.6736749530955</v>
      </c>
      <c r="K401" s="50">
        <f t="shared" si="98"/>
        <v>-325.85119041612029</v>
      </c>
      <c r="L401" s="50">
        <f t="shared" si="99"/>
        <v>1648467.482807575</v>
      </c>
      <c r="M401" s="50"/>
      <c r="N401" s="50">
        <f t="shared" si="94"/>
        <v>1648467.482807575</v>
      </c>
      <c r="O401" s="33"/>
      <c r="P401" s="120"/>
      <c r="Q401" s="120"/>
    </row>
    <row r="402" spans="1:17" s="31" customFormat="1" x14ac:dyDescent="0.25">
      <c r="A402" s="35"/>
      <c r="B402" s="51" t="s">
        <v>880</v>
      </c>
      <c r="C402" s="35">
        <v>3</v>
      </c>
      <c r="D402" s="55">
        <v>63.640900000000002</v>
      </c>
      <c r="E402" s="128">
        <v>19441</v>
      </c>
      <c r="F402" s="157">
        <v>50668674.399999999</v>
      </c>
      <c r="G402" s="41">
        <v>50</v>
      </c>
      <c r="H402" s="50">
        <f t="shared" si="97"/>
        <v>25334337.199999999</v>
      </c>
      <c r="I402" s="50">
        <f t="shared" si="96"/>
        <v>25334337.199999999</v>
      </c>
      <c r="J402" s="50">
        <f t="shared" si="84"/>
        <v>2606.2792243197364</v>
      </c>
      <c r="K402" s="50">
        <f t="shared" si="98"/>
        <v>-1346.4567397827611</v>
      </c>
      <c r="L402" s="50">
        <f t="shared" si="99"/>
        <v>3577212.0627521914</v>
      </c>
      <c r="M402" s="50"/>
      <c r="N402" s="50">
        <f t="shared" si="94"/>
        <v>3577212.0627521914</v>
      </c>
      <c r="O402" s="33"/>
      <c r="P402" s="120"/>
      <c r="Q402" s="120"/>
    </row>
    <row r="403" spans="1:17" s="31" customFormat="1" x14ac:dyDescent="0.25">
      <c r="A403" s="35"/>
      <c r="B403" s="51" t="s">
        <v>275</v>
      </c>
      <c r="C403" s="35">
        <v>4</v>
      </c>
      <c r="D403" s="55">
        <v>31.273899999999998</v>
      </c>
      <c r="E403" s="128">
        <v>2539</v>
      </c>
      <c r="F403" s="157">
        <v>1074317.8999999999</v>
      </c>
      <c r="G403" s="41">
        <v>100</v>
      </c>
      <c r="H403" s="50">
        <f t="shared" si="97"/>
        <v>1074317.8999999999</v>
      </c>
      <c r="I403" s="50">
        <f t="shared" si="96"/>
        <v>0</v>
      </c>
      <c r="J403" s="50">
        <f t="shared" si="84"/>
        <v>423.12638834186686</v>
      </c>
      <c r="K403" s="50">
        <f t="shared" si="98"/>
        <v>836.69609619510834</v>
      </c>
      <c r="L403" s="50">
        <f t="shared" si="99"/>
        <v>1561119.5097395377</v>
      </c>
      <c r="M403" s="50"/>
      <c r="N403" s="50">
        <f t="shared" si="94"/>
        <v>1561119.5097395377</v>
      </c>
      <c r="O403" s="33"/>
      <c r="P403" s="120"/>
      <c r="Q403" s="120"/>
    </row>
    <row r="404" spans="1:17" s="31" customFormat="1" x14ac:dyDescent="0.25">
      <c r="A404" s="35"/>
      <c r="B404" s="51" t="s">
        <v>779</v>
      </c>
      <c r="C404" s="35">
        <v>4</v>
      </c>
      <c r="D404" s="55">
        <v>21.880900000000004</v>
      </c>
      <c r="E404" s="128">
        <v>1230</v>
      </c>
      <c r="F404" s="157">
        <v>431834.9</v>
      </c>
      <c r="G404" s="41">
        <v>100</v>
      </c>
      <c r="H404" s="50">
        <f t="shared" si="97"/>
        <v>431834.9</v>
      </c>
      <c r="I404" s="50">
        <f t="shared" si="96"/>
        <v>0</v>
      </c>
      <c r="J404" s="50">
        <f t="shared" si="84"/>
        <v>351.08528455284556</v>
      </c>
      <c r="K404" s="50">
        <f t="shared" si="98"/>
        <v>908.73719998412969</v>
      </c>
      <c r="L404" s="50">
        <f t="shared" si="99"/>
        <v>1381468.6442233175</v>
      </c>
      <c r="M404" s="50"/>
      <c r="N404" s="50">
        <f t="shared" si="94"/>
        <v>1381468.6442233175</v>
      </c>
      <c r="O404" s="33"/>
      <c r="P404" s="120"/>
      <c r="Q404" s="120"/>
    </row>
    <row r="405" spans="1:17" s="31" customFormat="1" x14ac:dyDescent="0.25">
      <c r="A405" s="35"/>
      <c r="B405" s="51" t="s">
        <v>276</v>
      </c>
      <c r="C405" s="35">
        <v>4</v>
      </c>
      <c r="D405" s="55">
        <v>30.774899999999995</v>
      </c>
      <c r="E405" s="128">
        <v>933</v>
      </c>
      <c r="F405" s="157">
        <v>627744</v>
      </c>
      <c r="G405" s="41">
        <v>100</v>
      </c>
      <c r="H405" s="50">
        <f t="shared" si="97"/>
        <v>627744</v>
      </c>
      <c r="I405" s="50">
        <f t="shared" si="96"/>
        <v>0</v>
      </c>
      <c r="J405" s="50">
        <f t="shared" si="84"/>
        <v>672.82315112540198</v>
      </c>
      <c r="K405" s="50">
        <f t="shared" si="98"/>
        <v>586.99933341157328</v>
      </c>
      <c r="L405" s="50">
        <f t="shared" si="99"/>
        <v>993192.98102556355</v>
      </c>
      <c r="M405" s="50"/>
      <c r="N405" s="50">
        <f t="shared" si="94"/>
        <v>993192.98102556355</v>
      </c>
      <c r="O405" s="33"/>
      <c r="P405" s="120"/>
      <c r="Q405" s="120"/>
    </row>
    <row r="406" spans="1:17" s="31" customFormat="1" x14ac:dyDescent="0.25">
      <c r="A406" s="35"/>
      <c r="B406" s="51" t="s">
        <v>277</v>
      </c>
      <c r="C406" s="35">
        <v>4</v>
      </c>
      <c r="D406" s="55">
        <v>29.421599999999998</v>
      </c>
      <c r="E406" s="128">
        <v>3020</v>
      </c>
      <c r="F406" s="157">
        <v>840724</v>
      </c>
      <c r="G406" s="41">
        <v>100</v>
      </c>
      <c r="H406" s="50">
        <f t="shared" si="97"/>
        <v>840724</v>
      </c>
      <c r="I406" s="50">
        <f t="shared" si="96"/>
        <v>0</v>
      </c>
      <c r="J406" s="50">
        <f t="shared" ref="J406:J469" si="100">F406/E406</f>
        <v>278.38543046357614</v>
      </c>
      <c r="K406" s="50">
        <f t="shared" si="98"/>
        <v>981.43705407339917</v>
      </c>
      <c r="L406" s="50">
        <f t="shared" si="99"/>
        <v>1804423.817971451</v>
      </c>
      <c r="M406" s="50"/>
      <c r="N406" s="50">
        <f t="shared" si="94"/>
        <v>1804423.817971451</v>
      </c>
      <c r="O406" s="33"/>
      <c r="P406" s="120"/>
      <c r="Q406" s="120"/>
    </row>
    <row r="407" spans="1:17" s="31" customFormat="1" x14ac:dyDescent="0.25">
      <c r="A407" s="35"/>
      <c r="B407" s="51" t="s">
        <v>780</v>
      </c>
      <c r="C407" s="35">
        <v>4</v>
      </c>
      <c r="D407" s="55">
        <v>13.160600000000001</v>
      </c>
      <c r="E407" s="128">
        <v>980</v>
      </c>
      <c r="F407" s="157">
        <v>311887.90000000002</v>
      </c>
      <c r="G407" s="41">
        <v>100</v>
      </c>
      <c r="H407" s="50">
        <f t="shared" si="97"/>
        <v>311887.90000000002</v>
      </c>
      <c r="I407" s="50">
        <f t="shared" si="96"/>
        <v>0</v>
      </c>
      <c r="J407" s="50">
        <f t="shared" si="100"/>
        <v>318.25295918367351</v>
      </c>
      <c r="K407" s="50">
        <f t="shared" si="98"/>
        <v>941.56952535330174</v>
      </c>
      <c r="L407" s="50">
        <f t="shared" si="99"/>
        <v>1337417.3637643645</v>
      </c>
      <c r="M407" s="50"/>
      <c r="N407" s="50">
        <f t="shared" si="94"/>
        <v>1337417.3637643645</v>
      </c>
      <c r="O407" s="33"/>
      <c r="P407" s="120"/>
      <c r="Q407" s="120"/>
    </row>
    <row r="408" spans="1:17" s="31" customFormat="1" x14ac:dyDescent="0.25">
      <c r="A408" s="35"/>
      <c r="B408" s="51" t="s">
        <v>781</v>
      </c>
      <c r="C408" s="35">
        <v>4</v>
      </c>
      <c r="D408" s="55">
        <v>31.3569</v>
      </c>
      <c r="E408" s="128">
        <v>1436</v>
      </c>
      <c r="F408" s="157">
        <v>431873.6</v>
      </c>
      <c r="G408" s="41">
        <v>100</v>
      </c>
      <c r="H408" s="50">
        <f t="shared" si="97"/>
        <v>431873.6</v>
      </c>
      <c r="I408" s="50">
        <f t="shared" si="96"/>
        <v>0</v>
      </c>
      <c r="J408" s="50">
        <f t="shared" si="100"/>
        <v>300.74763231197772</v>
      </c>
      <c r="K408" s="50">
        <f t="shared" si="98"/>
        <v>959.07485222499758</v>
      </c>
      <c r="L408" s="50">
        <f t="shared" si="99"/>
        <v>1519727.2490190351</v>
      </c>
      <c r="M408" s="50"/>
      <c r="N408" s="50">
        <f t="shared" si="94"/>
        <v>1519727.2490190351</v>
      </c>
      <c r="O408" s="33"/>
      <c r="P408" s="120"/>
      <c r="Q408" s="120"/>
    </row>
    <row r="409" spans="1:17" s="31" customFormat="1" x14ac:dyDescent="0.25">
      <c r="A409" s="35"/>
      <c r="B409" s="51" t="s">
        <v>278</v>
      </c>
      <c r="C409" s="35">
        <v>4</v>
      </c>
      <c r="D409" s="55">
        <v>29.774799999999999</v>
      </c>
      <c r="E409" s="128">
        <v>1681</v>
      </c>
      <c r="F409" s="157">
        <v>580602.69999999995</v>
      </c>
      <c r="G409" s="41">
        <v>100</v>
      </c>
      <c r="H409" s="50">
        <f t="shared" si="97"/>
        <v>580602.69999999995</v>
      </c>
      <c r="I409" s="50">
        <f t="shared" si="96"/>
        <v>0</v>
      </c>
      <c r="J409" s="50">
        <f t="shared" si="100"/>
        <v>345.39125520523493</v>
      </c>
      <c r="K409" s="50">
        <f t="shared" si="98"/>
        <v>914.43122933174027</v>
      </c>
      <c r="L409" s="50">
        <f t="shared" si="99"/>
        <v>1501044.3827773565</v>
      </c>
      <c r="M409" s="50"/>
      <c r="N409" s="50">
        <f t="shared" si="94"/>
        <v>1501044.3827773565</v>
      </c>
      <c r="O409" s="33"/>
      <c r="P409" s="120"/>
      <c r="Q409" s="120"/>
    </row>
    <row r="410" spans="1:17" s="31" customFormat="1" x14ac:dyDescent="0.25">
      <c r="A410" s="35"/>
      <c r="B410" s="51" t="s">
        <v>279</v>
      </c>
      <c r="C410" s="35">
        <v>4</v>
      </c>
      <c r="D410" s="55">
        <v>17.8398</v>
      </c>
      <c r="E410" s="128">
        <v>1214</v>
      </c>
      <c r="F410" s="157">
        <v>326510.90000000002</v>
      </c>
      <c r="G410" s="41">
        <v>100</v>
      </c>
      <c r="H410" s="50">
        <f t="shared" si="97"/>
        <v>326510.90000000002</v>
      </c>
      <c r="I410" s="50">
        <f t="shared" si="96"/>
        <v>0</v>
      </c>
      <c r="J410" s="50">
        <f t="shared" si="100"/>
        <v>268.95461285008241</v>
      </c>
      <c r="K410" s="50">
        <f t="shared" si="98"/>
        <v>990.86787168689284</v>
      </c>
      <c r="L410" s="50">
        <f t="shared" si="99"/>
        <v>1456846.7438598415</v>
      </c>
      <c r="M410" s="50"/>
      <c r="N410" s="50">
        <f t="shared" si="94"/>
        <v>1456846.7438598415</v>
      </c>
      <c r="O410" s="33"/>
      <c r="P410" s="120"/>
      <c r="Q410" s="120"/>
    </row>
    <row r="411" spans="1:17" s="31" customFormat="1" x14ac:dyDescent="0.25">
      <c r="A411" s="35"/>
      <c r="B411" s="51" t="s">
        <v>280</v>
      </c>
      <c r="C411" s="35">
        <v>4</v>
      </c>
      <c r="D411" s="55">
        <v>43.423200000000001</v>
      </c>
      <c r="E411" s="128">
        <v>2085</v>
      </c>
      <c r="F411" s="157">
        <v>3720778.8</v>
      </c>
      <c r="G411" s="41">
        <v>100</v>
      </c>
      <c r="H411" s="50">
        <f t="shared" si="97"/>
        <v>3720778.8</v>
      </c>
      <c r="I411" s="50">
        <f t="shared" si="96"/>
        <v>0</v>
      </c>
      <c r="J411" s="50">
        <f t="shared" si="100"/>
        <v>1784.5461870503595</v>
      </c>
      <c r="K411" s="50">
        <f t="shared" si="98"/>
        <v>-524.7237025133843</v>
      </c>
      <c r="L411" s="50">
        <f t="shared" si="99"/>
        <v>554006.48477998166</v>
      </c>
      <c r="M411" s="50"/>
      <c r="N411" s="50">
        <f t="shared" si="94"/>
        <v>554006.48477998166</v>
      </c>
      <c r="O411" s="33"/>
      <c r="P411" s="120"/>
      <c r="Q411" s="120"/>
    </row>
    <row r="412" spans="1:17" s="31" customFormat="1" x14ac:dyDescent="0.25">
      <c r="A412" s="35"/>
      <c r="B412" s="51" t="s">
        <v>281</v>
      </c>
      <c r="C412" s="35">
        <v>4</v>
      </c>
      <c r="D412" s="55">
        <v>23.677600000000002</v>
      </c>
      <c r="E412" s="128">
        <v>1147</v>
      </c>
      <c r="F412" s="157">
        <v>299661.3</v>
      </c>
      <c r="G412" s="41">
        <v>100</v>
      </c>
      <c r="H412" s="50">
        <f t="shared" si="97"/>
        <v>299661.3</v>
      </c>
      <c r="I412" s="50">
        <f t="shared" si="96"/>
        <v>0</v>
      </c>
      <c r="J412" s="50">
        <f t="shared" si="100"/>
        <v>261.25658238884046</v>
      </c>
      <c r="K412" s="50">
        <f t="shared" si="98"/>
        <v>998.5659021481348</v>
      </c>
      <c r="L412" s="50">
        <f t="shared" si="99"/>
        <v>1481795.1295210829</v>
      </c>
      <c r="M412" s="50"/>
      <c r="N412" s="50">
        <f t="shared" si="94"/>
        <v>1481795.1295210829</v>
      </c>
      <c r="O412" s="33"/>
      <c r="P412" s="120"/>
      <c r="Q412" s="120"/>
    </row>
    <row r="413" spans="1:17" s="31" customFormat="1" x14ac:dyDescent="0.25">
      <c r="A413" s="35"/>
      <c r="B413" s="51" t="s">
        <v>782</v>
      </c>
      <c r="C413" s="35">
        <v>4</v>
      </c>
      <c r="D413" s="55">
        <v>35.131500000000003</v>
      </c>
      <c r="E413" s="128">
        <v>1992</v>
      </c>
      <c r="F413" s="157">
        <v>621611.4</v>
      </c>
      <c r="G413" s="41">
        <v>100</v>
      </c>
      <c r="H413" s="50">
        <f t="shared" si="97"/>
        <v>621611.4</v>
      </c>
      <c r="I413" s="50">
        <f t="shared" si="96"/>
        <v>0</v>
      </c>
      <c r="J413" s="50">
        <f t="shared" si="100"/>
        <v>312.05391566265064</v>
      </c>
      <c r="K413" s="50">
        <f t="shared" si="98"/>
        <v>947.76856887432461</v>
      </c>
      <c r="L413" s="50">
        <f t="shared" si="99"/>
        <v>1617793.2596754632</v>
      </c>
      <c r="M413" s="50"/>
      <c r="N413" s="50">
        <f t="shared" si="94"/>
        <v>1617793.2596754632</v>
      </c>
      <c r="O413" s="33"/>
      <c r="P413" s="120"/>
      <c r="Q413" s="120"/>
    </row>
    <row r="414" spans="1:17" s="31" customFormat="1" x14ac:dyDescent="0.25">
      <c r="A414" s="35"/>
      <c r="B414" s="51" t="s">
        <v>282</v>
      </c>
      <c r="C414" s="35">
        <v>4</v>
      </c>
      <c r="D414" s="55">
        <v>21.135199999999998</v>
      </c>
      <c r="E414" s="128">
        <v>1173</v>
      </c>
      <c r="F414" s="157">
        <v>430585.2</v>
      </c>
      <c r="G414" s="41">
        <v>100</v>
      </c>
      <c r="H414" s="50">
        <f t="shared" si="97"/>
        <v>430585.2</v>
      </c>
      <c r="I414" s="50">
        <f t="shared" si="96"/>
        <v>0</v>
      </c>
      <c r="J414" s="50">
        <f t="shared" si="100"/>
        <v>367.08030690537083</v>
      </c>
      <c r="K414" s="50">
        <f t="shared" si="98"/>
        <v>892.74217763160436</v>
      </c>
      <c r="L414" s="50">
        <f t="shared" si="99"/>
        <v>1349508.5888708888</v>
      </c>
      <c r="M414" s="50"/>
      <c r="N414" s="50">
        <f t="shared" si="94"/>
        <v>1349508.5888708888</v>
      </c>
      <c r="O414" s="33"/>
      <c r="P414" s="120"/>
      <c r="Q414" s="120"/>
    </row>
    <row r="415" spans="1:17" s="31" customFormat="1" x14ac:dyDescent="0.25">
      <c r="A415" s="35"/>
      <c r="B415" s="51" t="s">
        <v>783</v>
      </c>
      <c r="C415" s="35">
        <v>4</v>
      </c>
      <c r="D415" s="55">
        <v>33.507600000000004</v>
      </c>
      <c r="E415" s="128">
        <v>1813</v>
      </c>
      <c r="F415" s="157">
        <v>694868</v>
      </c>
      <c r="G415" s="41">
        <v>100</v>
      </c>
      <c r="H415" s="50">
        <f t="shared" si="97"/>
        <v>694868</v>
      </c>
      <c r="I415" s="50">
        <f t="shared" si="96"/>
        <v>0</v>
      </c>
      <c r="J415" s="50">
        <f t="shared" si="100"/>
        <v>383.26971869829015</v>
      </c>
      <c r="K415" s="50">
        <f t="shared" si="98"/>
        <v>876.5527658386851</v>
      </c>
      <c r="L415" s="50">
        <f t="shared" si="99"/>
        <v>1496012.1400361615</v>
      </c>
      <c r="M415" s="50"/>
      <c r="N415" s="50">
        <f t="shared" si="94"/>
        <v>1496012.1400361615</v>
      </c>
      <c r="O415" s="33"/>
      <c r="P415" s="120"/>
      <c r="Q415" s="120"/>
    </row>
    <row r="416" spans="1:17" s="31" customFormat="1" x14ac:dyDescent="0.25">
      <c r="A416" s="35"/>
      <c r="B416" s="51" t="s">
        <v>283</v>
      </c>
      <c r="C416" s="35">
        <v>4</v>
      </c>
      <c r="D416" s="55">
        <v>26.096699999999998</v>
      </c>
      <c r="E416" s="128">
        <v>1253</v>
      </c>
      <c r="F416" s="157">
        <v>536927</v>
      </c>
      <c r="G416" s="41">
        <v>100</v>
      </c>
      <c r="H416" s="50">
        <f t="shared" si="97"/>
        <v>536927</v>
      </c>
      <c r="I416" s="50">
        <f t="shared" si="96"/>
        <v>0</v>
      </c>
      <c r="J416" s="50">
        <f t="shared" si="100"/>
        <v>428.51316839584996</v>
      </c>
      <c r="K416" s="50">
        <f t="shared" si="98"/>
        <v>831.30931614112524</v>
      </c>
      <c r="L416" s="50">
        <f t="shared" si="99"/>
        <v>1313632.973963351</v>
      </c>
      <c r="M416" s="50"/>
      <c r="N416" s="50">
        <f t="shared" si="94"/>
        <v>1313632.973963351</v>
      </c>
      <c r="O416" s="33"/>
      <c r="P416" s="120"/>
      <c r="Q416" s="120"/>
    </row>
    <row r="417" spans="1:17" s="31" customFormat="1" x14ac:dyDescent="0.25">
      <c r="A417" s="35"/>
      <c r="B417" s="51" t="s">
        <v>230</v>
      </c>
      <c r="C417" s="35">
        <v>4</v>
      </c>
      <c r="D417" s="54">
        <v>24.5121</v>
      </c>
      <c r="E417" s="128">
        <v>1939</v>
      </c>
      <c r="F417" s="157">
        <v>435481</v>
      </c>
      <c r="G417" s="41">
        <v>100</v>
      </c>
      <c r="H417" s="50">
        <f t="shared" si="97"/>
        <v>435481</v>
      </c>
      <c r="I417" s="50">
        <f t="shared" si="96"/>
        <v>0</v>
      </c>
      <c r="J417" s="50">
        <f t="shared" si="100"/>
        <v>224.59051057246003</v>
      </c>
      <c r="K417" s="50">
        <f t="shared" si="98"/>
        <v>1035.2319739645152</v>
      </c>
      <c r="L417" s="50">
        <f t="shared" si="99"/>
        <v>1662596.7531805802</v>
      </c>
      <c r="M417" s="50"/>
      <c r="N417" s="50">
        <f t="shared" si="94"/>
        <v>1662596.7531805802</v>
      </c>
      <c r="O417" s="33"/>
      <c r="P417" s="120"/>
      <c r="Q417" s="120"/>
    </row>
    <row r="418" spans="1:17" s="31" customFormat="1" x14ac:dyDescent="0.25">
      <c r="A418" s="35"/>
      <c r="B418" s="51" t="s">
        <v>284</v>
      </c>
      <c r="C418" s="35">
        <v>4</v>
      </c>
      <c r="D418" s="55">
        <v>32.277900000000002</v>
      </c>
      <c r="E418" s="128">
        <v>2806</v>
      </c>
      <c r="F418" s="157">
        <v>750345.1</v>
      </c>
      <c r="G418" s="41">
        <v>100</v>
      </c>
      <c r="H418" s="50">
        <f t="shared" si="97"/>
        <v>750345.1</v>
      </c>
      <c r="I418" s="50">
        <f t="shared" si="96"/>
        <v>0</v>
      </c>
      <c r="J418" s="50">
        <f t="shared" si="100"/>
        <v>267.4073770491803</v>
      </c>
      <c r="K418" s="50">
        <f t="shared" si="98"/>
        <v>992.41510748779501</v>
      </c>
      <c r="L418" s="50">
        <f t="shared" si="99"/>
        <v>1794554.537457197</v>
      </c>
      <c r="M418" s="50"/>
      <c r="N418" s="50">
        <f t="shared" si="94"/>
        <v>1794554.537457197</v>
      </c>
      <c r="O418" s="33"/>
      <c r="P418" s="120"/>
      <c r="Q418" s="120"/>
    </row>
    <row r="419" spans="1:17" s="31" customFormat="1" x14ac:dyDescent="0.25">
      <c r="A419" s="35"/>
      <c r="B419" s="51" t="s">
        <v>285</v>
      </c>
      <c r="C419" s="35">
        <v>4</v>
      </c>
      <c r="D419" s="55">
        <v>17.488699999999998</v>
      </c>
      <c r="E419" s="128">
        <v>1300</v>
      </c>
      <c r="F419" s="157">
        <v>459844</v>
      </c>
      <c r="G419" s="41">
        <v>100</v>
      </c>
      <c r="H419" s="50">
        <f t="shared" si="97"/>
        <v>459844</v>
      </c>
      <c r="I419" s="50">
        <f t="shared" si="96"/>
        <v>0</v>
      </c>
      <c r="J419" s="50">
        <f t="shared" si="100"/>
        <v>353.72615384615386</v>
      </c>
      <c r="K419" s="50">
        <f t="shared" si="98"/>
        <v>906.09633069082133</v>
      </c>
      <c r="L419" s="50">
        <f t="shared" si="99"/>
        <v>1369721.5830800559</v>
      </c>
      <c r="M419" s="50"/>
      <c r="N419" s="50">
        <f t="shared" si="94"/>
        <v>1369721.5830800559</v>
      </c>
      <c r="O419" s="33"/>
      <c r="P419" s="120"/>
      <c r="Q419" s="120"/>
    </row>
    <row r="420" spans="1:17" s="31" customFormat="1" x14ac:dyDescent="0.25">
      <c r="A420" s="35"/>
      <c r="B420" s="51" t="s">
        <v>286</v>
      </c>
      <c r="C420" s="35">
        <v>4</v>
      </c>
      <c r="D420" s="55">
        <v>45.682399999999994</v>
      </c>
      <c r="E420" s="128">
        <v>2060</v>
      </c>
      <c r="F420" s="157">
        <v>832117.7</v>
      </c>
      <c r="G420" s="41">
        <v>100</v>
      </c>
      <c r="H420" s="50">
        <f t="shared" si="97"/>
        <v>832117.7</v>
      </c>
      <c r="I420" s="50">
        <f t="shared" si="96"/>
        <v>0</v>
      </c>
      <c r="J420" s="50">
        <f t="shared" si="100"/>
        <v>403.94063106796114</v>
      </c>
      <c r="K420" s="50">
        <f t="shared" si="98"/>
        <v>855.88185346901412</v>
      </c>
      <c r="L420" s="50">
        <f t="shared" si="99"/>
        <v>1569984.2264921197</v>
      </c>
      <c r="M420" s="50"/>
      <c r="N420" s="50">
        <f t="shared" si="94"/>
        <v>1569984.2264921197</v>
      </c>
      <c r="O420" s="33"/>
      <c r="P420" s="120"/>
      <c r="Q420" s="120"/>
    </row>
    <row r="421" spans="1:17" s="31" customFormat="1" x14ac:dyDescent="0.25">
      <c r="A421" s="35"/>
      <c r="B421" s="51"/>
      <c r="C421" s="35"/>
      <c r="D421" s="55">
        <v>0</v>
      </c>
      <c r="E421" s="130"/>
      <c r="F421" s="42"/>
      <c r="G421" s="41"/>
      <c r="H421" s="42"/>
      <c r="I421" s="32"/>
      <c r="J421" s="32"/>
      <c r="K421" s="50"/>
      <c r="L421" s="50"/>
      <c r="M421" s="50"/>
      <c r="N421" s="50"/>
      <c r="O421" s="33"/>
      <c r="P421" s="120"/>
      <c r="Q421" s="120"/>
    </row>
    <row r="422" spans="1:17" s="31" customFormat="1" x14ac:dyDescent="0.25">
      <c r="A422" s="30" t="s">
        <v>287</v>
      </c>
      <c r="B422" s="43" t="s">
        <v>2</v>
      </c>
      <c r="C422" s="44"/>
      <c r="D422" s="3">
        <v>1072.5956999999999</v>
      </c>
      <c r="E422" s="131">
        <f>E423</f>
        <v>82062</v>
      </c>
      <c r="F422" s="37">
        <f t="shared" ref="F422" si="101">F424</f>
        <v>0</v>
      </c>
      <c r="G422" s="37"/>
      <c r="H422" s="37">
        <f>H424</f>
        <v>9081462.25</v>
      </c>
      <c r="I422" s="37">
        <f>I424</f>
        <v>-9081462.25</v>
      </c>
      <c r="J422" s="37"/>
      <c r="K422" s="50"/>
      <c r="L422" s="50"/>
      <c r="M422" s="46">
        <f>M424</f>
        <v>60951322.879037902</v>
      </c>
      <c r="N422" s="37">
        <f t="shared" si="94"/>
        <v>60951322.879037902</v>
      </c>
      <c r="O422" s="33"/>
      <c r="P422" s="120"/>
      <c r="Q422" s="120"/>
    </row>
    <row r="423" spans="1:17" s="31" customFormat="1" x14ac:dyDescent="0.25">
      <c r="A423" s="30" t="s">
        <v>287</v>
      </c>
      <c r="B423" s="43" t="s">
        <v>3</v>
      </c>
      <c r="C423" s="44"/>
      <c r="D423" s="3">
        <v>1072.5956999999999</v>
      </c>
      <c r="E423" s="131">
        <f>SUM(E425:E457)</f>
        <v>82062</v>
      </c>
      <c r="F423" s="37">
        <f t="shared" ref="F423" si="102">SUM(F425:F457)</f>
        <v>66035030.399999999</v>
      </c>
      <c r="G423" s="37"/>
      <c r="H423" s="37">
        <f>SUM(H425:H457)</f>
        <v>47872105.899999991</v>
      </c>
      <c r="I423" s="37">
        <f>SUM(I425:I457)</f>
        <v>18162924.5</v>
      </c>
      <c r="J423" s="37"/>
      <c r="K423" s="50"/>
      <c r="L423" s="37">
        <f>SUM(L425:L457)</f>
        <v>50456538.013868861</v>
      </c>
      <c r="M423" s="50"/>
      <c r="N423" s="37">
        <f t="shared" si="94"/>
        <v>50456538.013868861</v>
      </c>
      <c r="O423" s="33"/>
      <c r="P423" s="120"/>
      <c r="Q423" s="120"/>
    </row>
    <row r="424" spans="1:17" s="31" customFormat="1" x14ac:dyDescent="0.25">
      <c r="A424" s="35"/>
      <c r="B424" s="51" t="s">
        <v>26</v>
      </c>
      <c r="C424" s="35">
        <v>2</v>
      </c>
      <c r="D424" s="55">
        <v>0</v>
      </c>
      <c r="E424" s="133"/>
      <c r="F424" s="50"/>
      <c r="G424" s="41">
        <v>25</v>
      </c>
      <c r="H424" s="50">
        <f>F433*G424/100</f>
        <v>9081462.25</v>
      </c>
      <c r="I424" s="50">
        <f t="shared" ref="I424:I457" si="103">F424-H424</f>
        <v>-9081462.25</v>
      </c>
      <c r="J424" s="50"/>
      <c r="K424" s="50"/>
      <c r="L424" s="50"/>
      <c r="M424" s="50">
        <f>($L$7*$L$8*E422/$L$10)+($L$7*$L$9*D422/$L$11)</f>
        <v>60951322.879037902</v>
      </c>
      <c r="N424" s="50">
        <f t="shared" si="94"/>
        <v>60951322.879037902</v>
      </c>
      <c r="O424" s="33"/>
      <c r="P424" s="120"/>
      <c r="Q424" s="120"/>
    </row>
    <row r="425" spans="1:17" s="31" customFormat="1" x14ac:dyDescent="0.25">
      <c r="A425" s="35"/>
      <c r="B425" s="51" t="s">
        <v>288</v>
      </c>
      <c r="C425" s="35">
        <v>4</v>
      </c>
      <c r="D425" s="55">
        <v>34.587399999999995</v>
      </c>
      <c r="E425" s="128">
        <v>2450</v>
      </c>
      <c r="F425" s="158">
        <v>3549168.3</v>
      </c>
      <c r="G425" s="41">
        <v>100</v>
      </c>
      <c r="H425" s="50">
        <f t="shared" ref="H425:H457" si="104">F425*G425/100</f>
        <v>3549168.3</v>
      </c>
      <c r="I425" s="50">
        <f t="shared" si="103"/>
        <v>0</v>
      </c>
      <c r="J425" s="50">
        <f t="shared" si="100"/>
        <v>1448.6401224489796</v>
      </c>
      <c r="K425" s="50">
        <f t="shared" ref="K425:K457" si="105">$J$11*$J$19-J425</f>
        <v>-188.81763791200433</v>
      </c>
      <c r="L425" s="50">
        <f t="shared" ref="L425:L457" si="106">IF(K425&gt;0,$J$7*$J$8*(K425/$K$19),0)+$J$7*$J$9*(E425/$E$19)+$J$7*$J$10*(D425/$D$19)</f>
        <v>574476.18933213619</v>
      </c>
      <c r="M425" s="50"/>
      <c r="N425" s="50">
        <f t="shared" si="94"/>
        <v>574476.18933213619</v>
      </c>
      <c r="O425" s="33"/>
      <c r="P425" s="120"/>
      <c r="Q425" s="120"/>
    </row>
    <row r="426" spans="1:17" s="31" customFormat="1" x14ac:dyDescent="0.25">
      <c r="A426" s="35"/>
      <c r="B426" s="51" t="s">
        <v>289</v>
      </c>
      <c r="C426" s="35">
        <v>4</v>
      </c>
      <c r="D426" s="55">
        <v>23.7818</v>
      </c>
      <c r="E426" s="128">
        <v>1167</v>
      </c>
      <c r="F426" s="158">
        <v>395412.8</v>
      </c>
      <c r="G426" s="41">
        <v>100</v>
      </c>
      <c r="H426" s="50">
        <f t="shared" si="104"/>
        <v>395412.8</v>
      </c>
      <c r="I426" s="50">
        <f t="shared" si="103"/>
        <v>0</v>
      </c>
      <c r="J426" s="50">
        <f t="shared" si="100"/>
        <v>338.82844901456724</v>
      </c>
      <c r="K426" s="50">
        <f t="shared" si="105"/>
        <v>920.99403552240801</v>
      </c>
      <c r="L426" s="50">
        <f t="shared" si="106"/>
        <v>1394144.2459074827</v>
      </c>
      <c r="M426" s="50"/>
      <c r="N426" s="50">
        <f t="shared" si="94"/>
        <v>1394144.2459074827</v>
      </c>
      <c r="O426" s="33"/>
      <c r="P426" s="120"/>
      <c r="Q426" s="120"/>
    </row>
    <row r="427" spans="1:17" s="31" customFormat="1" x14ac:dyDescent="0.25">
      <c r="A427" s="35"/>
      <c r="B427" s="51" t="s">
        <v>784</v>
      </c>
      <c r="C427" s="35">
        <v>4</v>
      </c>
      <c r="D427" s="55">
        <v>19.7803</v>
      </c>
      <c r="E427" s="128">
        <v>1186</v>
      </c>
      <c r="F427" s="158">
        <v>444654.2</v>
      </c>
      <c r="G427" s="41">
        <v>100</v>
      </c>
      <c r="H427" s="50">
        <f t="shared" si="104"/>
        <v>444654.2</v>
      </c>
      <c r="I427" s="50">
        <f t="shared" si="103"/>
        <v>0</v>
      </c>
      <c r="J427" s="50">
        <f t="shared" si="100"/>
        <v>374.91922428330525</v>
      </c>
      <c r="K427" s="50">
        <f t="shared" si="105"/>
        <v>884.90326025366994</v>
      </c>
      <c r="L427" s="50">
        <f t="shared" si="106"/>
        <v>1336148.0843564332</v>
      </c>
      <c r="M427" s="50"/>
      <c r="N427" s="50">
        <f t="shared" si="94"/>
        <v>1336148.0843564332</v>
      </c>
      <c r="O427" s="33"/>
      <c r="P427" s="120"/>
      <c r="Q427" s="120"/>
    </row>
    <row r="428" spans="1:17" s="31" customFormat="1" x14ac:dyDescent="0.25">
      <c r="A428" s="35"/>
      <c r="B428" s="51" t="s">
        <v>290</v>
      </c>
      <c r="C428" s="35">
        <v>4</v>
      </c>
      <c r="D428" s="55">
        <v>46.573199999999993</v>
      </c>
      <c r="E428" s="128">
        <v>2472</v>
      </c>
      <c r="F428" s="158">
        <v>832130.6</v>
      </c>
      <c r="G428" s="41">
        <v>100</v>
      </c>
      <c r="H428" s="50">
        <f t="shared" si="104"/>
        <v>832130.6</v>
      </c>
      <c r="I428" s="50">
        <f t="shared" si="103"/>
        <v>0</v>
      </c>
      <c r="J428" s="50">
        <f t="shared" si="100"/>
        <v>336.62241100323621</v>
      </c>
      <c r="K428" s="50">
        <f t="shared" si="105"/>
        <v>923.20007353373899</v>
      </c>
      <c r="L428" s="50">
        <f t="shared" si="106"/>
        <v>1723077.2456152474</v>
      </c>
      <c r="M428" s="50"/>
      <c r="N428" s="50">
        <f t="shared" si="94"/>
        <v>1723077.2456152474</v>
      </c>
      <c r="O428" s="33"/>
      <c r="P428" s="120"/>
      <c r="Q428" s="120"/>
    </row>
    <row r="429" spans="1:17" s="31" customFormat="1" x14ac:dyDescent="0.25">
      <c r="A429" s="35"/>
      <c r="B429" s="51" t="s">
        <v>291</v>
      </c>
      <c r="C429" s="35">
        <v>4</v>
      </c>
      <c r="D429" s="55">
        <v>31.337299999999999</v>
      </c>
      <c r="E429" s="128">
        <v>2622</v>
      </c>
      <c r="F429" s="158">
        <v>1177889.7</v>
      </c>
      <c r="G429" s="41">
        <v>100</v>
      </c>
      <c r="H429" s="50">
        <f t="shared" si="104"/>
        <v>1177889.7</v>
      </c>
      <c r="I429" s="50">
        <f t="shared" si="103"/>
        <v>0</v>
      </c>
      <c r="J429" s="50">
        <f t="shared" si="100"/>
        <v>449.233295194508</v>
      </c>
      <c r="K429" s="50">
        <f t="shared" si="105"/>
        <v>810.58918934246731</v>
      </c>
      <c r="L429" s="50">
        <f t="shared" si="106"/>
        <v>1544623.9500052261</v>
      </c>
      <c r="M429" s="50"/>
      <c r="N429" s="50">
        <f t="shared" si="94"/>
        <v>1544623.9500052261</v>
      </c>
      <c r="O429" s="33"/>
      <c r="P429" s="120"/>
      <c r="Q429" s="120"/>
    </row>
    <row r="430" spans="1:17" s="31" customFormat="1" x14ac:dyDescent="0.25">
      <c r="A430" s="35"/>
      <c r="B430" s="51" t="s">
        <v>292</v>
      </c>
      <c r="C430" s="35">
        <v>4</v>
      </c>
      <c r="D430" s="55">
        <v>18.4437</v>
      </c>
      <c r="E430" s="128">
        <v>1481</v>
      </c>
      <c r="F430" s="158">
        <v>584802.80000000005</v>
      </c>
      <c r="G430" s="41">
        <v>100</v>
      </c>
      <c r="H430" s="50">
        <f t="shared" si="104"/>
        <v>584802.80000000005</v>
      </c>
      <c r="I430" s="50">
        <f t="shared" si="103"/>
        <v>0</v>
      </c>
      <c r="J430" s="50">
        <f t="shared" si="100"/>
        <v>394.8702228224173</v>
      </c>
      <c r="K430" s="50">
        <f t="shared" si="105"/>
        <v>864.95226171455795</v>
      </c>
      <c r="L430" s="50">
        <f t="shared" si="106"/>
        <v>1356176.0647830467</v>
      </c>
      <c r="M430" s="50"/>
      <c r="N430" s="50">
        <f t="shared" si="94"/>
        <v>1356176.0647830467</v>
      </c>
      <c r="O430" s="33"/>
      <c r="P430" s="120"/>
      <c r="Q430" s="120"/>
    </row>
    <row r="431" spans="1:17" s="31" customFormat="1" x14ac:dyDescent="0.25">
      <c r="A431" s="35"/>
      <c r="B431" s="51" t="s">
        <v>293</v>
      </c>
      <c r="C431" s="35">
        <v>4</v>
      </c>
      <c r="D431" s="55">
        <v>52.673500000000004</v>
      </c>
      <c r="E431" s="128">
        <v>2908</v>
      </c>
      <c r="F431" s="158">
        <v>880302.7</v>
      </c>
      <c r="G431" s="41">
        <v>100</v>
      </c>
      <c r="H431" s="50">
        <f t="shared" si="104"/>
        <v>880302.7</v>
      </c>
      <c r="I431" s="50">
        <f t="shared" si="103"/>
        <v>0</v>
      </c>
      <c r="J431" s="50">
        <f t="shared" si="100"/>
        <v>302.71757221458046</v>
      </c>
      <c r="K431" s="50">
        <f t="shared" si="105"/>
        <v>957.10491232239474</v>
      </c>
      <c r="L431" s="50">
        <f t="shared" si="106"/>
        <v>1865052.6679174751</v>
      </c>
      <c r="M431" s="50"/>
      <c r="N431" s="50">
        <f t="shared" si="94"/>
        <v>1865052.6679174751</v>
      </c>
      <c r="O431" s="33"/>
      <c r="P431" s="120"/>
      <c r="Q431" s="120"/>
    </row>
    <row r="432" spans="1:17" s="31" customFormat="1" x14ac:dyDescent="0.25">
      <c r="A432" s="35"/>
      <c r="B432" s="51" t="s">
        <v>294</v>
      </c>
      <c r="C432" s="35">
        <v>4</v>
      </c>
      <c r="D432" s="55">
        <v>25.634499999999999</v>
      </c>
      <c r="E432" s="128">
        <v>1600</v>
      </c>
      <c r="F432" s="158">
        <v>472186.6</v>
      </c>
      <c r="G432" s="41">
        <v>100</v>
      </c>
      <c r="H432" s="50">
        <f t="shared" si="104"/>
        <v>472186.6</v>
      </c>
      <c r="I432" s="50">
        <f t="shared" si="103"/>
        <v>0</v>
      </c>
      <c r="J432" s="50">
        <f t="shared" si="100"/>
        <v>295.116625</v>
      </c>
      <c r="K432" s="50">
        <f t="shared" si="105"/>
        <v>964.70585953697525</v>
      </c>
      <c r="L432" s="50">
        <f t="shared" si="106"/>
        <v>1527410.5081554013</v>
      </c>
      <c r="M432" s="50"/>
      <c r="N432" s="50">
        <f t="shared" si="94"/>
        <v>1527410.5081554013</v>
      </c>
      <c r="O432" s="33"/>
      <c r="P432" s="120"/>
      <c r="Q432" s="120"/>
    </row>
    <row r="433" spans="1:17" s="31" customFormat="1" x14ac:dyDescent="0.25">
      <c r="A433" s="35"/>
      <c r="B433" s="51" t="s">
        <v>877</v>
      </c>
      <c r="C433" s="35">
        <v>3</v>
      </c>
      <c r="D433" s="55">
        <v>21.541399999999999</v>
      </c>
      <c r="E433" s="128">
        <v>16110</v>
      </c>
      <c r="F433" s="158">
        <v>36325849</v>
      </c>
      <c r="G433" s="41">
        <v>50</v>
      </c>
      <c r="H433" s="50">
        <f t="shared" si="104"/>
        <v>18162924.5</v>
      </c>
      <c r="I433" s="50">
        <f t="shared" si="103"/>
        <v>18162924.5</v>
      </c>
      <c r="J433" s="50">
        <f t="shared" si="100"/>
        <v>2254.8633767846059</v>
      </c>
      <c r="K433" s="50">
        <f t="shared" si="105"/>
        <v>-995.04089224763061</v>
      </c>
      <c r="L433" s="50">
        <f t="shared" si="106"/>
        <v>2819085.4250540575</v>
      </c>
      <c r="M433" s="50"/>
      <c r="N433" s="50">
        <f t="shared" si="94"/>
        <v>2819085.4250540575</v>
      </c>
      <c r="O433" s="33"/>
      <c r="P433" s="120"/>
      <c r="Q433" s="120"/>
    </row>
    <row r="434" spans="1:17" s="31" customFormat="1" x14ac:dyDescent="0.25">
      <c r="A434" s="35"/>
      <c r="B434" s="51" t="s">
        <v>295</v>
      </c>
      <c r="C434" s="35">
        <v>4</v>
      </c>
      <c r="D434" s="55">
        <v>22.109099999999998</v>
      </c>
      <c r="E434" s="128">
        <v>2113</v>
      </c>
      <c r="F434" s="158">
        <v>1518598.5</v>
      </c>
      <c r="G434" s="41">
        <v>100</v>
      </c>
      <c r="H434" s="50">
        <f t="shared" si="104"/>
        <v>1518598.5</v>
      </c>
      <c r="I434" s="50">
        <f t="shared" si="103"/>
        <v>0</v>
      </c>
      <c r="J434" s="50">
        <f t="shared" si="100"/>
        <v>718.69309039280643</v>
      </c>
      <c r="K434" s="50">
        <f t="shared" si="105"/>
        <v>541.12939414416883</v>
      </c>
      <c r="L434" s="50">
        <f t="shared" si="106"/>
        <v>1097885.3232043502</v>
      </c>
      <c r="M434" s="50"/>
      <c r="N434" s="50">
        <f t="shared" si="94"/>
        <v>1097885.3232043502</v>
      </c>
      <c r="O434" s="33"/>
      <c r="P434" s="120"/>
      <c r="Q434" s="120"/>
    </row>
    <row r="435" spans="1:17" s="31" customFormat="1" x14ac:dyDescent="0.25">
      <c r="A435" s="35"/>
      <c r="B435" s="51" t="s">
        <v>296</v>
      </c>
      <c r="C435" s="35">
        <v>4</v>
      </c>
      <c r="D435" s="55">
        <v>62.467600000000004</v>
      </c>
      <c r="E435" s="128">
        <v>3189</v>
      </c>
      <c r="F435" s="158">
        <v>1784465.9</v>
      </c>
      <c r="G435" s="41">
        <v>100</v>
      </c>
      <c r="H435" s="50">
        <f t="shared" si="104"/>
        <v>1784465.9</v>
      </c>
      <c r="I435" s="50">
        <f t="shared" si="103"/>
        <v>0</v>
      </c>
      <c r="J435" s="50">
        <f t="shared" si="100"/>
        <v>559.56911257447473</v>
      </c>
      <c r="K435" s="50">
        <f t="shared" si="105"/>
        <v>700.25337196250052</v>
      </c>
      <c r="L435" s="50">
        <f t="shared" si="106"/>
        <v>1655059.4945150004</v>
      </c>
      <c r="M435" s="50"/>
      <c r="N435" s="50">
        <f t="shared" si="94"/>
        <v>1655059.4945150004</v>
      </c>
      <c r="O435" s="33"/>
      <c r="P435" s="120"/>
      <c r="Q435" s="120"/>
    </row>
    <row r="436" spans="1:17" s="31" customFormat="1" x14ac:dyDescent="0.25">
      <c r="A436" s="35"/>
      <c r="B436" s="51" t="s">
        <v>297</v>
      </c>
      <c r="C436" s="35">
        <v>4</v>
      </c>
      <c r="D436" s="55">
        <v>27.094299999999997</v>
      </c>
      <c r="E436" s="128">
        <v>1955</v>
      </c>
      <c r="F436" s="158">
        <v>653511.4</v>
      </c>
      <c r="G436" s="41">
        <v>100</v>
      </c>
      <c r="H436" s="50">
        <f t="shared" si="104"/>
        <v>653511.4</v>
      </c>
      <c r="I436" s="50">
        <f t="shared" si="103"/>
        <v>0</v>
      </c>
      <c r="J436" s="50">
        <f t="shared" si="100"/>
        <v>334.2769309462916</v>
      </c>
      <c r="K436" s="50">
        <f t="shared" si="105"/>
        <v>925.54555359068365</v>
      </c>
      <c r="L436" s="50">
        <f t="shared" si="106"/>
        <v>1547920.2180039133</v>
      </c>
      <c r="M436" s="50"/>
      <c r="N436" s="50">
        <f t="shared" si="94"/>
        <v>1547920.2180039133</v>
      </c>
      <c r="O436" s="33"/>
      <c r="P436" s="120"/>
      <c r="Q436" s="120"/>
    </row>
    <row r="437" spans="1:17" s="31" customFormat="1" x14ac:dyDescent="0.25">
      <c r="A437" s="35"/>
      <c r="B437" s="51" t="s">
        <v>298</v>
      </c>
      <c r="C437" s="35">
        <v>4</v>
      </c>
      <c r="D437" s="55">
        <v>30.487299999999998</v>
      </c>
      <c r="E437" s="128">
        <v>976</v>
      </c>
      <c r="F437" s="158">
        <v>214654.9</v>
      </c>
      <c r="G437" s="41">
        <v>100</v>
      </c>
      <c r="H437" s="50">
        <f t="shared" si="104"/>
        <v>214654.9</v>
      </c>
      <c r="I437" s="50">
        <f t="shared" si="103"/>
        <v>0</v>
      </c>
      <c r="J437" s="50">
        <f t="shared" si="100"/>
        <v>219.93329918032785</v>
      </c>
      <c r="K437" s="50">
        <f t="shared" si="105"/>
        <v>1039.8891853566474</v>
      </c>
      <c r="L437" s="50">
        <f t="shared" si="106"/>
        <v>1533383.5743139395</v>
      </c>
      <c r="M437" s="50"/>
      <c r="N437" s="50">
        <f t="shared" si="94"/>
        <v>1533383.5743139395</v>
      </c>
      <c r="O437" s="33"/>
      <c r="P437" s="120"/>
      <c r="Q437" s="120"/>
    </row>
    <row r="438" spans="1:17" s="31" customFormat="1" x14ac:dyDescent="0.25">
      <c r="A438" s="35"/>
      <c r="B438" s="51" t="s">
        <v>299</v>
      </c>
      <c r="C438" s="35">
        <v>4</v>
      </c>
      <c r="D438" s="55">
        <v>25.811999999999998</v>
      </c>
      <c r="E438" s="128">
        <v>1041</v>
      </c>
      <c r="F438" s="158">
        <v>311230.90000000002</v>
      </c>
      <c r="G438" s="41">
        <v>100</v>
      </c>
      <c r="H438" s="50">
        <f t="shared" si="104"/>
        <v>311230.90000000002</v>
      </c>
      <c r="I438" s="50">
        <f t="shared" si="103"/>
        <v>0</v>
      </c>
      <c r="J438" s="50">
        <f t="shared" si="100"/>
        <v>298.97300672430356</v>
      </c>
      <c r="K438" s="50">
        <f t="shared" si="105"/>
        <v>960.84947781267169</v>
      </c>
      <c r="L438" s="50">
        <f t="shared" si="106"/>
        <v>1429347.4683594648</v>
      </c>
      <c r="M438" s="50"/>
      <c r="N438" s="50">
        <f t="shared" si="94"/>
        <v>1429347.4683594648</v>
      </c>
      <c r="O438" s="33"/>
      <c r="P438" s="120"/>
      <c r="Q438" s="120"/>
    </row>
    <row r="439" spans="1:17" s="31" customFormat="1" x14ac:dyDescent="0.25">
      <c r="A439" s="35"/>
      <c r="B439" s="51" t="s">
        <v>300</v>
      </c>
      <c r="C439" s="35">
        <v>4</v>
      </c>
      <c r="D439" s="55">
        <v>18.983499999999999</v>
      </c>
      <c r="E439" s="128">
        <v>1415</v>
      </c>
      <c r="F439" s="158">
        <v>910656.6</v>
      </c>
      <c r="G439" s="41">
        <v>100</v>
      </c>
      <c r="H439" s="50">
        <f t="shared" si="104"/>
        <v>910656.6</v>
      </c>
      <c r="I439" s="50">
        <f t="shared" si="103"/>
        <v>0</v>
      </c>
      <c r="J439" s="50">
        <f t="shared" si="100"/>
        <v>643.57356890459357</v>
      </c>
      <c r="K439" s="50">
        <f t="shared" si="105"/>
        <v>616.24891563238168</v>
      </c>
      <c r="L439" s="50">
        <f t="shared" si="106"/>
        <v>1054155.8675399271</v>
      </c>
      <c r="M439" s="50"/>
      <c r="N439" s="50">
        <f t="shared" si="94"/>
        <v>1054155.8675399271</v>
      </c>
      <c r="O439" s="33"/>
      <c r="P439" s="120"/>
      <c r="Q439" s="120"/>
    </row>
    <row r="440" spans="1:17" s="31" customFormat="1" x14ac:dyDescent="0.25">
      <c r="A440" s="35"/>
      <c r="B440" s="51" t="s">
        <v>785</v>
      </c>
      <c r="C440" s="35">
        <v>4</v>
      </c>
      <c r="D440" s="55">
        <v>35.002099999999999</v>
      </c>
      <c r="E440" s="128">
        <v>2350</v>
      </c>
      <c r="F440" s="158">
        <v>495377.2</v>
      </c>
      <c r="G440" s="41">
        <v>100</v>
      </c>
      <c r="H440" s="50">
        <f t="shared" si="104"/>
        <v>495377.2</v>
      </c>
      <c r="I440" s="50">
        <f t="shared" si="103"/>
        <v>0</v>
      </c>
      <c r="J440" s="50">
        <f t="shared" si="100"/>
        <v>210.79880851063831</v>
      </c>
      <c r="K440" s="50">
        <f t="shared" si="105"/>
        <v>1049.0236760263369</v>
      </c>
      <c r="L440" s="50">
        <f t="shared" si="106"/>
        <v>1797059.2339742533</v>
      </c>
      <c r="M440" s="50"/>
      <c r="N440" s="50">
        <f t="shared" si="94"/>
        <v>1797059.2339742533</v>
      </c>
      <c r="O440" s="33"/>
      <c r="P440" s="120"/>
      <c r="Q440" s="120"/>
    </row>
    <row r="441" spans="1:17" s="31" customFormat="1" x14ac:dyDescent="0.25">
      <c r="A441" s="35"/>
      <c r="B441" s="51" t="s">
        <v>301</v>
      </c>
      <c r="C441" s="35">
        <v>4</v>
      </c>
      <c r="D441" s="55">
        <v>22.695900000000002</v>
      </c>
      <c r="E441" s="128">
        <v>1870</v>
      </c>
      <c r="F441" s="158">
        <v>724152.6</v>
      </c>
      <c r="G441" s="41">
        <v>100</v>
      </c>
      <c r="H441" s="50">
        <f t="shared" si="104"/>
        <v>724152.6</v>
      </c>
      <c r="I441" s="50">
        <f t="shared" si="103"/>
        <v>0</v>
      </c>
      <c r="J441" s="50">
        <f t="shared" si="100"/>
        <v>387.24737967914439</v>
      </c>
      <c r="K441" s="50">
        <f t="shared" si="105"/>
        <v>872.57510485783087</v>
      </c>
      <c r="L441" s="50">
        <f t="shared" si="106"/>
        <v>1450612.0291334828</v>
      </c>
      <c r="M441" s="50"/>
      <c r="N441" s="50">
        <f t="shared" si="94"/>
        <v>1450612.0291334828</v>
      </c>
      <c r="O441" s="33"/>
      <c r="P441" s="120"/>
      <c r="Q441" s="120"/>
    </row>
    <row r="442" spans="1:17" s="31" customFormat="1" x14ac:dyDescent="0.25">
      <c r="A442" s="35"/>
      <c r="B442" s="51" t="s">
        <v>302</v>
      </c>
      <c r="C442" s="35">
        <v>4</v>
      </c>
      <c r="D442" s="55">
        <v>29.061799999999998</v>
      </c>
      <c r="E442" s="128">
        <v>1153</v>
      </c>
      <c r="F442" s="158">
        <v>460926.3</v>
      </c>
      <c r="G442" s="41">
        <v>100</v>
      </c>
      <c r="H442" s="50">
        <f t="shared" si="104"/>
        <v>460926.3</v>
      </c>
      <c r="I442" s="50">
        <f t="shared" si="103"/>
        <v>0</v>
      </c>
      <c r="J442" s="50">
        <f t="shared" si="100"/>
        <v>399.76261925411967</v>
      </c>
      <c r="K442" s="50">
        <f t="shared" si="105"/>
        <v>860.05986528285553</v>
      </c>
      <c r="L442" s="50">
        <f t="shared" si="106"/>
        <v>1344475.5600845662</v>
      </c>
      <c r="M442" s="50"/>
      <c r="N442" s="50">
        <f t="shared" si="94"/>
        <v>1344475.5600845662</v>
      </c>
      <c r="O442" s="33"/>
      <c r="P442" s="120"/>
      <c r="Q442" s="120"/>
    </row>
    <row r="443" spans="1:17" s="31" customFormat="1" x14ac:dyDescent="0.25">
      <c r="A443" s="35"/>
      <c r="B443" s="51" t="s">
        <v>303</v>
      </c>
      <c r="C443" s="35">
        <v>4</v>
      </c>
      <c r="D443" s="55">
        <v>43.259</v>
      </c>
      <c r="E443" s="128">
        <v>2437</v>
      </c>
      <c r="F443" s="158">
        <v>1499801.2</v>
      </c>
      <c r="G443" s="41">
        <v>100</v>
      </c>
      <c r="H443" s="50">
        <f t="shared" si="104"/>
        <v>1499801.2</v>
      </c>
      <c r="I443" s="50">
        <f t="shared" si="103"/>
        <v>0</v>
      </c>
      <c r="J443" s="50">
        <f t="shared" si="100"/>
        <v>615.42929831760364</v>
      </c>
      <c r="K443" s="50">
        <f t="shared" si="105"/>
        <v>644.39318621937161</v>
      </c>
      <c r="L443" s="50">
        <f t="shared" si="106"/>
        <v>1372835.7869148776</v>
      </c>
      <c r="M443" s="50"/>
      <c r="N443" s="50">
        <f t="shared" si="94"/>
        <v>1372835.7869148776</v>
      </c>
      <c r="O443" s="33"/>
      <c r="P443" s="120"/>
      <c r="Q443" s="120"/>
    </row>
    <row r="444" spans="1:17" s="31" customFormat="1" x14ac:dyDescent="0.25">
      <c r="A444" s="35"/>
      <c r="B444" s="51" t="s">
        <v>304</v>
      </c>
      <c r="C444" s="35">
        <v>4</v>
      </c>
      <c r="D444" s="55">
        <v>19.787700000000001</v>
      </c>
      <c r="E444" s="128">
        <v>1428</v>
      </c>
      <c r="F444" s="158">
        <v>364388.9</v>
      </c>
      <c r="G444" s="41">
        <v>100</v>
      </c>
      <c r="H444" s="50">
        <f t="shared" si="104"/>
        <v>364388.9</v>
      </c>
      <c r="I444" s="50">
        <f t="shared" si="103"/>
        <v>0</v>
      </c>
      <c r="J444" s="50">
        <f t="shared" si="100"/>
        <v>255.17429971988798</v>
      </c>
      <c r="K444" s="50">
        <f t="shared" si="105"/>
        <v>1004.6481848170872</v>
      </c>
      <c r="L444" s="50">
        <f t="shared" si="106"/>
        <v>1518286.4147692162</v>
      </c>
      <c r="M444" s="50"/>
      <c r="N444" s="50">
        <f t="shared" si="94"/>
        <v>1518286.4147692162</v>
      </c>
      <c r="O444" s="33"/>
      <c r="P444" s="120"/>
      <c r="Q444" s="120"/>
    </row>
    <row r="445" spans="1:17" s="31" customFormat="1" x14ac:dyDescent="0.25">
      <c r="A445" s="35"/>
      <c r="B445" s="51" t="s">
        <v>305</v>
      </c>
      <c r="C445" s="35">
        <v>4</v>
      </c>
      <c r="D445" s="55">
        <v>50.122700000000002</v>
      </c>
      <c r="E445" s="128">
        <v>1911</v>
      </c>
      <c r="F445" s="158">
        <v>1095756.3</v>
      </c>
      <c r="G445" s="41">
        <v>100</v>
      </c>
      <c r="H445" s="50">
        <f t="shared" si="104"/>
        <v>1095756.3</v>
      </c>
      <c r="I445" s="50">
        <f t="shared" si="103"/>
        <v>0</v>
      </c>
      <c r="J445" s="50">
        <f t="shared" si="100"/>
        <v>573.39419152276298</v>
      </c>
      <c r="K445" s="50">
        <f t="shared" si="105"/>
        <v>686.42829301421227</v>
      </c>
      <c r="L445" s="50">
        <f t="shared" si="106"/>
        <v>1365603.5725613902</v>
      </c>
      <c r="M445" s="50"/>
      <c r="N445" s="50">
        <f t="shared" si="94"/>
        <v>1365603.5725613902</v>
      </c>
      <c r="O445" s="33"/>
      <c r="P445" s="120"/>
      <c r="Q445" s="120"/>
    </row>
    <row r="446" spans="1:17" s="31" customFormat="1" x14ac:dyDescent="0.25">
      <c r="A446" s="35"/>
      <c r="B446" s="51" t="s">
        <v>786</v>
      </c>
      <c r="C446" s="35">
        <v>4</v>
      </c>
      <c r="D446" s="55">
        <v>36.563299999999998</v>
      </c>
      <c r="E446" s="128">
        <v>2439</v>
      </c>
      <c r="F446" s="158">
        <v>918618.7</v>
      </c>
      <c r="G446" s="41">
        <v>100</v>
      </c>
      <c r="H446" s="50">
        <f t="shared" si="104"/>
        <v>918618.7</v>
      </c>
      <c r="I446" s="50">
        <f t="shared" si="103"/>
        <v>0</v>
      </c>
      <c r="J446" s="50">
        <f t="shared" si="100"/>
        <v>376.63743337433374</v>
      </c>
      <c r="K446" s="50">
        <f t="shared" si="105"/>
        <v>883.18505116264146</v>
      </c>
      <c r="L446" s="50">
        <f t="shared" si="106"/>
        <v>1623707.3946463657</v>
      </c>
      <c r="M446" s="50"/>
      <c r="N446" s="50">
        <f t="shared" si="94"/>
        <v>1623707.3946463657</v>
      </c>
      <c r="O446" s="33"/>
      <c r="P446" s="120"/>
      <c r="Q446" s="120"/>
    </row>
    <row r="447" spans="1:17" s="31" customFormat="1" x14ac:dyDescent="0.25">
      <c r="A447" s="35"/>
      <c r="B447" s="51" t="s">
        <v>306</v>
      </c>
      <c r="C447" s="35">
        <v>4</v>
      </c>
      <c r="D447" s="55">
        <v>44.360399999999998</v>
      </c>
      <c r="E447" s="128">
        <v>2428</v>
      </c>
      <c r="F447" s="158">
        <v>596204.80000000005</v>
      </c>
      <c r="G447" s="41">
        <v>100</v>
      </c>
      <c r="H447" s="50">
        <f t="shared" si="104"/>
        <v>596204.80000000005</v>
      </c>
      <c r="I447" s="50">
        <f t="shared" si="103"/>
        <v>0</v>
      </c>
      <c r="J447" s="50">
        <f t="shared" si="100"/>
        <v>245.5538714991763</v>
      </c>
      <c r="K447" s="50">
        <f t="shared" si="105"/>
        <v>1014.268613037799</v>
      </c>
      <c r="L447" s="50">
        <f t="shared" si="106"/>
        <v>1812784.421266696</v>
      </c>
      <c r="M447" s="50"/>
      <c r="N447" s="50">
        <f t="shared" si="94"/>
        <v>1812784.421266696</v>
      </c>
      <c r="O447" s="33"/>
      <c r="P447" s="120"/>
      <c r="Q447" s="120"/>
    </row>
    <row r="448" spans="1:17" s="31" customFormat="1" x14ac:dyDescent="0.25">
      <c r="A448" s="35"/>
      <c r="B448" s="51" t="s">
        <v>307</v>
      </c>
      <c r="C448" s="35">
        <v>4</v>
      </c>
      <c r="D448" s="55">
        <v>21.852300000000003</v>
      </c>
      <c r="E448" s="128">
        <v>781</v>
      </c>
      <c r="F448" s="158">
        <v>114703.3</v>
      </c>
      <c r="G448" s="41">
        <v>100</v>
      </c>
      <c r="H448" s="50">
        <f t="shared" si="104"/>
        <v>114703.3</v>
      </c>
      <c r="I448" s="50">
        <f t="shared" si="103"/>
        <v>0</v>
      </c>
      <c r="J448" s="50">
        <f t="shared" si="100"/>
        <v>146.8672215108835</v>
      </c>
      <c r="K448" s="50">
        <f t="shared" si="105"/>
        <v>1112.9552630260919</v>
      </c>
      <c r="L448" s="50">
        <f t="shared" si="106"/>
        <v>1546475.0632502481</v>
      </c>
      <c r="M448" s="50"/>
      <c r="N448" s="50">
        <f t="shared" si="94"/>
        <v>1546475.0632502481</v>
      </c>
      <c r="O448" s="33"/>
      <c r="P448" s="120"/>
      <c r="Q448" s="120"/>
    </row>
    <row r="449" spans="1:17" s="31" customFormat="1" x14ac:dyDescent="0.25">
      <c r="A449" s="35"/>
      <c r="B449" s="51" t="s">
        <v>308</v>
      </c>
      <c r="C449" s="35">
        <v>4</v>
      </c>
      <c r="D449" s="55">
        <v>22.801199999999998</v>
      </c>
      <c r="E449" s="128">
        <v>1248</v>
      </c>
      <c r="F449" s="158">
        <v>313743.2</v>
      </c>
      <c r="G449" s="41">
        <v>100</v>
      </c>
      <c r="H449" s="50">
        <f t="shared" si="104"/>
        <v>313743.2</v>
      </c>
      <c r="I449" s="50">
        <f t="shared" si="103"/>
        <v>0</v>
      </c>
      <c r="J449" s="50">
        <f t="shared" si="100"/>
        <v>251.39679487179487</v>
      </c>
      <c r="K449" s="50">
        <f t="shared" si="105"/>
        <v>1008.4256896651804</v>
      </c>
      <c r="L449" s="50">
        <f t="shared" si="106"/>
        <v>1506392.4516006226</v>
      </c>
      <c r="M449" s="50"/>
      <c r="N449" s="50">
        <f t="shared" si="94"/>
        <v>1506392.4516006226</v>
      </c>
      <c r="O449" s="33"/>
      <c r="P449" s="120"/>
      <c r="Q449" s="120"/>
    </row>
    <row r="450" spans="1:17" s="31" customFormat="1" x14ac:dyDescent="0.25">
      <c r="A450" s="35"/>
      <c r="B450" s="51" t="s">
        <v>309</v>
      </c>
      <c r="C450" s="35">
        <v>4</v>
      </c>
      <c r="D450" s="55">
        <v>31.886900000000004</v>
      </c>
      <c r="E450" s="128">
        <v>3276</v>
      </c>
      <c r="F450" s="158">
        <v>775932</v>
      </c>
      <c r="G450" s="41">
        <v>100</v>
      </c>
      <c r="H450" s="50">
        <f t="shared" si="104"/>
        <v>775932</v>
      </c>
      <c r="I450" s="50">
        <f t="shared" si="103"/>
        <v>0</v>
      </c>
      <c r="J450" s="50">
        <f t="shared" si="100"/>
        <v>236.85347985347985</v>
      </c>
      <c r="K450" s="50">
        <f t="shared" si="105"/>
        <v>1022.9690046834954</v>
      </c>
      <c r="L450" s="50">
        <f t="shared" si="106"/>
        <v>1908098.5830616497</v>
      </c>
      <c r="M450" s="50"/>
      <c r="N450" s="50">
        <f t="shared" ref="N450:N513" si="107">L450+M450</f>
        <v>1908098.5830616497</v>
      </c>
      <c r="O450" s="33"/>
      <c r="P450" s="120"/>
      <c r="Q450" s="120"/>
    </row>
    <row r="451" spans="1:17" s="31" customFormat="1" x14ac:dyDescent="0.25">
      <c r="A451" s="35"/>
      <c r="B451" s="51" t="s">
        <v>310</v>
      </c>
      <c r="C451" s="35">
        <v>4</v>
      </c>
      <c r="D451" s="55">
        <v>28.262299999999996</v>
      </c>
      <c r="E451" s="128">
        <v>1004</v>
      </c>
      <c r="F451" s="158">
        <v>692536</v>
      </c>
      <c r="G451" s="41">
        <v>100</v>
      </c>
      <c r="H451" s="50">
        <f t="shared" si="104"/>
        <v>692536</v>
      </c>
      <c r="I451" s="50">
        <f t="shared" si="103"/>
        <v>0</v>
      </c>
      <c r="J451" s="50">
        <f t="shared" si="100"/>
        <v>689.77689243027885</v>
      </c>
      <c r="K451" s="50">
        <f t="shared" si="105"/>
        <v>570.0455921066964</v>
      </c>
      <c r="L451" s="50">
        <f t="shared" si="106"/>
        <v>973479.18328178301</v>
      </c>
      <c r="M451" s="50"/>
      <c r="N451" s="50">
        <f t="shared" si="107"/>
        <v>973479.18328178301</v>
      </c>
      <c r="O451" s="33"/>
      <c r="P451" s="120"/>
      <c r="Q451" s="120"/>
    </row>
    <row r="452" spans="1:17" s="31" customFormat="1" x14ac:dyDescent="0.25">
      <c r="A452" s="35"/>
      <c r="B452" s="51" t="s">
        <v>311</v>
      </c>
      <c r="C452" s="35">
        <v>4</v>
      </c>
      <c r="D452" s="55">
        <v>58.896599999999999</v>
      </c>
      <c r="E452" s="128">
        <v>2216</v>
      </c>
      <c r="F452" s="158">
        <v>760317</v>
      </c>
      <c r="G452" s="41">
        <v>100</v>
      </c>
      <c r="H452" s="50">
        <f t="shared" si="104"/>
        <v>760317</v>
      </c>
      <c r="I452" s="50">
        <f t="shared" si="103"/>
        <v>0</v>
      </c>
      <c r="J452" s="50">
        <f t="shared" si="100"/>
        <v>343.10333935018053</v>
      </c>
      <c r="K452" s="50">
        <f t="shared" si="105"/>
        <v>916.71914518679478</v>
      </c>
      <c r="L452" s="50">
        <f t="shared" si="106"/>
        <v>1729591.8634079222</v>
      </c>
      <c r="M452" s="50"/>
      <c r="N452" s="50">
        <f t="shared" si="107"/>
        <v>1729591.8634079222</v>
      </c>
      <c r="O452" s="33"/>
      <c r="P452" s="120"/>
      <c r="Q452" s="120"/>
    </row>
    <row r="453" spans="1:17" s="31" customFormat="1" x14ac:dyDescent="0.25">
      <c r="A453" s="35"/>
      <c r="B453" s="51" t="s">
        <v>312</v>
      </c>
      <c r="C453" s="35">
        <v>4</v>
      </c>
      <c r="D453" s="55">
        <v>18.635300000000001</v>
      </c>
      <c r="E453" s="128">
        <v>3897</v>
      </c>
      <c r="F453" s="158">
        <v>3913956.6</v>
      </c>
      <c r="G453" s="41">
        <v>100</v>
      </c>
      <c r="H453" s="50">
        <f t="shared" si="104"/>
        <v>3913956.6</v>
      </c>
      <c r="I453" s="50">
        <f t="shared" si="103"/>
        <v>0</v>
      </c>
      <c r="J453" s="50">
        <f t="shared" si="100"/>
        <v>1004.3511932255582</v>
      </c>
      <c r="K453" s="50">
        <f t="shared" si="105"/>
        <v>255.47129131141708</v>
      </c>
      <c r="L453" s="50">
        <f t="shared" si="106"/>
        <v>1045803.0683873728</v>
      </c>
      <c r="M453" s="50"/>
      <c r="N453" s="50">
        <f t="shared" si="107"/>
        <v>1045803.0683873728</v>
      </c>
      <c r="O453" s="33"/>
      <c r="P453" s="120"/>
      <c r="Q453" s="120"/>
    </row>
    <row r="454" spans="1:17" s="31" customFormat="1" x14ac:dyDescent="0.25">
      <c r="A454" s="35"/>
      <c r="B454" s="51" t="s">
        <v>313</v>
      </c>
      <c r="C454" s="35">
        <v>4</v>
      </c>
      <c r="D454" s="55">
        <v>32.360300000000002</v>
      </c>
      <c r="E454" s="128">
        <v>1859</v>
      </c>
      <c r="F454" s="158">
        <v>896110.9</v>
      </c>
      <c r="G454" s="41">
        <v>100</v>
      </c>
      <c r="H454" s="50">
        <f t="shared" si="104"/>
        <v>896110.9</v>
      </c>
      <c r="I454" s="50">
        <f t="shared" si="103"/>
        <v>0</v>
      </c>
      <c r="J454" s="50">
        <f t="shared" si="100"/>
        <v>482.03921463152233</v>
      </c>
      <c r="K454" s="50">
        <f t="shared" si="105"/>
        <v>777.78326990545293</v>
      </c>
      <c r="L454" s="50">
        <f t="shared" si="106"/>
        <v>1381916.7983621464</v>
      </c>
      <c r="M454" s="50"/>
      <c r="N454" s="50">
        <f t="shared" si="107"/>
        <v>1381916.7983621464</v>
      </c>
      <c r="O454" s="33"/>
      <c r="P454" s="120"/>
      <c r="Q454" s="120"/>
    </row>
    <row r="455" spans="1:17" s="31" customFormat="1" x14ac:dyDescent="0.25">
      <c r="A455" s="35"/>
      <c r="B455" s="51" t="s">
        <v>314</v>
      </c>
      <c r="C455" s="35">
        <v>4</v>
      </c>
      <c r="D455" s="55">
        <v>50.483599999999996</v>
      </c>
      <c r="E455" s="128">
        <v>4310</v>
      </c>
      <c r="F455" s="158">
        <v>1195952.6000000001</v>
      </c>
      <c r="G455" s="41">
        <v>100</v>
      </c>
      <c r="H455" s="50">
        <f t="shared" si="104"/>
        <v>1195952.6000000001</v>
      </c>
      <c r="I455" s="50">
        <f t="shared" si="103"/>
        <v>0</v>
      </c>
      <c r="J455" s="50">
        <f t="shared" si="100"/>
        <v>277.48320185614853</v>
      </c>
      <c r="K455" s="50">
        <f t="shared" si="105"/>
        <v>982.33928268082673</v>
      </c>
      <c r="L455" s="50">
        <f t="shared" si="106"/>
        <v>2121237.0628137346</v>
      </c>
      <c r="M455" s="50"/>
      <c r="N455" s="50">
        <f t="shared" si="107"/>
        <v>2121237.0628137346</v>
      </c>
      <c r="O455" s="33"/>
      <c r="P455" s="120"/>
      <c r="Q455" s="120"/>
    </row>
    <row r="456" spans="1:17" s="31" customFormat="1" x14ac:dyDescent="0.25">
      <c r="A456" s="35"/>
      <c r="B456" s="51" t="s">
        <v>315</v>
      </c>
      <c r="C456" s="35">
        <v>4</v>
      </c>
      <c r="D456" s="55">
        <v>42.430799999999998</v>
      </c>
      <c r="E456" s="128">
        <v>3295</v>
      </c>
      <c r="F456" s="158">
        <v>786908.9</v>
      </c>
      <c r="G456" s="41">
        <v>100</v>
      </c>
      <c r="H456" s="50">
        <f t="shared" si="104"/>
        <v>786908.9</v>
      </c>
      <c r="I456" s="50">
        <f t="shared" si="103"/>
        <v>0</v>
      </c>
      <c r="J456" s="50">
        <f t="shared" si="100"/>
        <v>238.81908952959029</v>
      </c>
      <c r="K456" s="50">
        <f t="shared" si="105"/>
        <v>1021.0033950073849</v>
      </c>
      <c r="L456" s="50">
        <f t="shared" si="106"/>
        <v>1958067.0391932235</v>
      </c>
      <c r="M456" s="50"/>
      <c r="N456" s="50">
        <f t="shared" si="107"/>
        <v>1958067.0391932235</v>
      </c>
      <c r="O456" s="33"/>
      <c r="P456" s="120"/>
      <c r="Q456" s="120"/>
    </row>
    <row r="457" spans="1:17" s="31" customFormat="1" x14ac:dyDescent="0.25">
      <c r="A457" s="35"/>
      <c r="B457" s="51" t="s">
        <v>316</v>
      </c>
      <c r="C457" s="35">
        <v>4</v>
      </c>
      <c r="D457" s="55">
        <v>22.826599999999999</v>
      </c>
      <c r="E457" s="128">
        <v>1475</v>
      </c>
      <c r="F457" s="158">
        <v>374129</v>
      </c>
      <c r="G457" s="41">
        <v>100</v>
      </c>
      <c r="H457" s="50">
        <f t="shared" si="104"/>
        <v>374129</v>
      </c>
      <c r="I457" s="50">
        <f t="shared" si="103"/>
        <v>0</v>
      </c>
      <c r="J457" s="50">
        <f t="shared" si="100"/>
        <v>253.64677966101695</v>
      </c>
      <c r="K457" s="50">
        <f t="shared" si="105"/>
        <v>1006.1757048759583</v>
      </c>
      <c r="L457" s="50">
        <f t="shared" si="106"/>
        <v>1542166.1600961983</v>
      </c>
      <c r="M457" s="50"/>
      <c r="N457" s="50">
        <f t="shared" si="107"/>
        <v>1542166.1600961983</v>
      </c>
      <c r="O457" s="33"/>
      <c r="P457" s="120"/>
      <c r="Q457" s="120"/>
    </row>
    <row r="458" spans="1:17" s="31" customFormat="1" x14ac:dyDescent="0.25">
      <c r="A458" s="35"/>
      <c r="B458" s="51"/>
      <c r="C458" s="35"/>
      <c r="D458" s="55">
        <v>0</v>
      </c>
      <c r="E458" s="130"/>
      <c r="F458" s="42"/>
      <c r="G458" s="41"/>
      <c r="H458" s="42"/>
      <c r="I458" s="32"/>
      <c r="J458" s="32"/>
      <c r="K458" s="50"/>
      <c r="L458" s="50"/>
      <c r="M458" s="50"/>
      <c r="N458" s="50"/>
      <c r="O458" s="33"/>
      <c r="P458" s="120"/>
      <c r="Q458" s="120"/>
    </row>
    <row r="459" spans="1:17" s="31" customFormat="1" x14ac:dyDescent="0.25">
      <c r="A459" s="30" t="s">
        <v>317</v>
      </c>
      <c r="B459" s="43" t="s">
        <v>2</v>
      </c>
      <c r="C459" s="44"/>
      <c r="D459" s="3">
        <v>1108.1904</v>
      </c>
      <c r="E459" s="131">
        <f>E460</f>
        <v>77800</v>
      </c>
      <c r="F459" s="37">
        <f t="shared" ref="F459" si="108">F461</f>
        <v>0</v>
      </c>
      <c r="G459" s="37"/>
      <c r="H459" s="37">
        <f>H461</f>
        <v>8603916.0500000007</v>
      </c>
      <c r="I459" s="37">
        <f>I461</f>
        <v>-8603916.0500000007</v>
      </c>
      <c r="J459" s="37"/>
      <c r="K459" s="50"/>
      <c r="L459" s="50"/>
      <c r="M459" s="46">
        <f>M461</f>
        <v>59899715.479940698</v>
      </c>
      <c r="N459" s="37">
        <f t="shared" si="107"/>
        <v>59899715.479940698</v>
      </c>
      <c r="O459" s="33"/>
      <c r="P459" s="120"/>
      <c r="Q459" s="120"/>
    </row>
    <row r="460" spans="1:17" s="31" customFormat="1" x14ac:dyDescent="0.25">
      <c r="A460" s="30" t="s">
        <v>317</v>
      </c>
      <c r="B460" s="43" t="s">
        <v>3</v>
      </c>
      <c r="C460" s="44"/>
      <c r="D460" s="3">
        <v>1108.1904</v>
      </c>
      <c r="E460" s="131">
        <f>SUM(E462:E501)</f>
        <v>77800</v>
      </c>
      <c r="F460" s="37">
        <f t="shared" ref="F460" si="109">SUM(F462:F501)</f>
        <v>73477708.600000009</v>
      </c>
      <c r="G460" s="37"/>
      <c r="H460" s="37">
        <f>SUM(H462:H501)</f>
        <v>56269876.500000007</v>
      </c>
      <c r="I460" s="37">
        <f>SUM(I462:I501)</f>
        <v>17207832.100000001</v>
      </c>
      <c r="J460" s="37"/>
      <c r="K460" s="50"/>
      <c r="L460" s="37">
        <f>SUM(L462:L501)</f>
        <v>51826406.93632748</v>
      </c>
      <c r="M460" s="46"/>
      <c r="N460" s="37">
        <f t="shared" si="107"/>
        <v>51826406.93632748</v>
      </c>
      <c r="O460" s="33"/>
      <c r="P460" s="120"/>
      <c r="Q460" s="120"/>
    </row>
    <row r="461" spans="1:17" s="31" customFormat="1" x14ac:dyDescent="0.25">
      <c r="A461" s="35"/>
      <c r="B461" s="51" t="s">
        <v>26</v>
      </c>
      <c r="C461" s="35">
        <v>2</v>
      </c>
      <c r="D461" s="55">
        <v>0</v>
      </c>
      <c r="E461" s="132"/>
      <c r="F461" s="50"/>
      <c r="G461" s="41">
        <v>25</v>
      </c>
      <c r="H461" s="50">
        <f>F473*G461/100</f>
        <v>8603916.0500000007</v>
      </c>
      <c r="I461" s="50">
        <f t="shared" ref="I461:I501" si="110">F461-H461</f>
        <v>-8603916.0500000007</v>
      </c>
      <c r="J461" s="50"/>
      <c r="K461" s="50"/>
      <c r="L461" s="50"/>
      <c r="M461" s="50">
        <f>($L$7*$L$8*E459/$L$10)+($L$7*$L$9*D459/$L$11)</f>
        <v>59899715.479940698</v>
      </c>
      <c r="N461" s="50">
        <f t="shared" si="107"/>
        <v>59899715.479940698</v>
      </c>
      <c r="O461" s="33"/>
      <c r="P461" s="120"/>
      <c r="Q461" s="120"/>
    </row>
    <row r="462" spans="1:17" s="31" customFormat="1" x14ac:dyDescent="0.25">
      <c r="A462" s="35"/>
      <c r="B462" s="51" t="s">
        <v>262</v>
      </c>
      <c r="C462" s="35">
        <v>4</v>
      </c>
      <c r="D462" s="55">
        <v>45.602799999999995</v>
      </c>
      <c r="E462" s="128">
        <v>1185</v>
      </c>
      <c r="F462" s="159">
        <v>370933.8</v>
      </c>
      <c r="G462" s="41">
        <v>100</v>
      </c>
      <c r="H462" s="50">
        <f t="shared" ref="H462:H501" si="111">F462*G462/100</f>
        <v>370933.8</v>
      </c>
      <c r="I462" s="50">
        <f t="shared" si="110"/>
        <v>0</v>
      </c>
      <c r="J462" s="50">
        <f t="shared" si="100"/>
        <v>313.02430379746835</v>
      </c>
      <c r="K462" s="50">
        <f t="shared" ref="K462:K501" si="112">$J$11*$J$19-J462</f>
        <v>946.79818073950696</v>
      </c>
      <c r="L462" s="50">
        <f t="shared" ref="L462:L501" si="113">IF(K462&gt;0,$J$7*$J$8*(K462/$K$19),0)+$J$7*$J$9*(E462/$E$19)+$J$7*$J$10*(D462/$D$19)</f>
        <v>1529197.5115274095</v>
      </c>
      <c r="M462" s="50"/>
      <c r="N462" s="50">
        <f t="shared" si="107"/>
        <v>1529197.5115274095</v>
      </c>
      <c r="O462" s="33"/>
      <c r="P462" s="120"/>
      <c r="Q462" s="120"/>
    </row>
    <row r="463" spans="1:17" s="31" customFormat="1" x14ac:dyDescent="0.25">
      <c r="A463" s="35"/>
      <c r="B463" s="51" t="s">
        <v>318</v>
      </c>
      <c r="C463" s="35">
        <v>4</v>
      </c>
      <c r="D463" s="55">
        <v>27.1677</v>
      </c>
      <c r="E463" s="128">
        <v>2024</v>
      </c>
      <c r="F463" s="159">
        <v>754339</v>
      </c>
      <c r="G463" s="41">
        <v>100</v>
      </c>
      <c r="H463" s="50">
        <f t="shared" si="111"/>
        <v>754339</v>
      </c>
      <c r="I463" s="50">
        <f t="shared" si="110"/>
        <v>0</v>
      </c>
      <c r="J463" s="50">
        <f t="shared" si="100"/>
        <v>372.69713438735175</v>
      </c>
      <c r="K463" s="50">
        <f t="shared" si="112"/>
        <v>887.1253501496235</v>
      </c>
      <c r="L463" s="50">
        <f t="shared" si="113"/>
        <v>1514582.5411354313</v>
      </c>
      <c r="M463" s="50"/>
      <c r="N463" s="50">
        <f t="shared" si="107"/>
        <v>1514582.5411354313</v>
      </c>
      <c r="O463" s="33"/>
      <c r="P463" s="120"/>
      <c r="Q463" s="120"/>
    </row>
    <row r="464" spans="1:17" s="31" customFormat="1" x14ac:dyDescent="0.25">
      <c r="A464" s="35"/>
      <c r="B464" s="51" t="s">
        <v>787</v>
      </c>
      <c r="C464" s="35">
        <v>4</v>
      </c>
      <c r="D464" s="55">
        <v>26.518599999999999</v>
      </c>
      <c r="E464" s="128">
        <v>1749</v>
      </c>
      <c r="F464" s="159">
        <v>740862.7</v>
      </c>
      <c r="G464" s="41">
        <v>100</v>
      </c>
      <c r="H464" s="50">
        <f t="shared" si="111"/>
        <v>740862.7</v>
      </c>
      <c r="I464" s="50">
        <f t="shared" si="110"/>
        <v>0</v>
      </c>
      <c r="J464" s="50">
        <f t="shared" si="100"/>
        <v>423.59216695254429</v>
      </c>
      <c r="K464" s="50">
        <f t="shared" si="112"/>
        <v>836.23031758443096</v>
      </c>
      <c r="L464" s="50">
        <f t="shared" si="113"/>
        <v>1405109.8571893466</v>
      </c>
      <c r="M464" s="50"/>
      <c r="N464" s="50">
        <f t="shared" si="107"/>
        <v>1405109.8571893466</v>
      </c>
      <c r="O464" s="33"/>
      <c r="P464" s="120"/>
      <c r="Q464" s="120"/>
    </row>
    <row r="465" spans="1:17" s="31" customFormat="1" x14ac:dyDescent="0.25">
      <c r="A465" s="35"/>
      <c r="B465" s="51" t="s">
        <v>319</v>
      </c>
      <c r="C465" s="35">
        <v>4</v>
      </c>
      <c r="D465" s="55">
        <v>22.964099999999998</v>
      </c>
      <c r="E465" s="128">
        <v>893</v>
      </c>
      <c r="F465" s="159">
        <v>325531.7</v>
      </c>
      <c r="G465" s="41">
        <v>100</v>
      </c>
      <c r="H465" s="50">
        <f t="shared" si="111"/>
        <v>325531.7</v>
      </c>
      <c r="I465" s="50">
        <f t="shared" si="110"/>
        <v>0</v>
      </c>
      <c r="J465" s="50">
        <f t="shared" si="100"/>
        <v>364.53717805151177</v>
      </c>
      <c r="K465" s="50">
        <f t="shared" si="112"/>
        <v>895.28530648546348</v>
      </c>
      <c r="L465" s="50">
        <f t="shared" si="113"/>
        <v>1313767.6981945164</v>
      </c>
      <c r="M465" s="50"/>
      <c r="N465" s="50">
        <f t="shared" si="107"/>
        <v>1313767.6981945164</v>
      </c>
      <c r="O465" s="33"/>
      <c r="P465" s="120"/>
      <c r="Q465" s="120"/>
    </row>
    <row r="466" spans="1:17" s="31" customFormat="1" x14ac:dyDescent="0.25">
      <c r="A466" s="35"/>
      <c r="B466" s="51" t="s">
        <v>320</v>
      </c>
      <c r="C466" s="35">
        <v>4</v>
      </c>
      <c r="D466" s="55">
        <v>23.157800000000002</v>
      </c>
      <c r="E466" s="128">
        <v>1063</v>
      </c>
      <c r="F466" s="159">
        <v>743684.2</v>
      </c>
      <c r="G466" s="41">
        <v>100</v>
      </c>
      <c r="H466" s="50">
        <f t="shared" si="111"/>
        <v>743684.2</v>
      </c>
      <c r="I466" s="50">
        <f t="shared" si="110"/>
        <v>0</v>
      </c>
      <c r="J466" s="50">
        <f t="shared" si="100"/>
        <v>699.60884289746002</v>
      </c>
      <c r="K466" s="50">
        <f t="shared" si="112"/>
        <v>560.21364163951523</v>
      </c>
      <c r="L466" s="50">
        <f t="shared" si="113"/>
        <v>948076.72975523002</v>
      </c>
      <c r="M466" s="50"/>
      <c r="N466" s="50">
        <f t="shared" si="107"/>
        <v>948076.72975523002</v>
      </c>
      <c r="O466" s="33"/>
      <c r="P466" s="120"/>
      <c r="Q466" s="120"/>
    </row>
    <row r="467" spans="1:17" s="31" customFormat="1" x14ac:dyDescent="0.25">
      <c r="A467" s="35"/>
      <c r="B467" s="51" t="s">
        <v>321</v>
      </c>
      <c r="C467" s="35">
        <v>4</v>
      </c>
      <c r="D467" s="55">
        <v>52.364100000000001</v>
      </c>
      <c r="E467" s="128">
        <v>2919</v>
      </c>
      <c r="F467" s="159">
        <v>1120724.8999999999</v>
      </c>
      <c r="G467" s="41">
        <v>100</v>
      </c>
      <c r="H467" s="50">
        <f t="shared" si="111"/>
        <v>1120724.8999999999</v>
      </c>
      <c r="I467" s="50">
        <f t="shared" si="110"/>
        <v>0</v>
      </c>
      <c r="J467" s="50">
        <f t="shared" si="100"/>
        <v>383.94138403562863</v>
      </c>
      <c r="K467" s="50">
        <f t="shared" si="112"/>
        <v>875.88110050134662</v>
      </c>
      <c r="L467" s="50">
        <f t="shared" si="113"/>
        <v>1769649.4448560539</v>
      </c>
      <c r="M467" s="50"/>
      <c r="N467" s="50">
        <f t="shared" si="107"/>
        <v>1769649.4448560539</v>
      </c>
      <c r="O467" s="33"/>
      <c r="P467" s="120"/>
      <c r="Q467" s="120"/>
    </row>
    <row r="468" spans="1:17" s="31" customFormat="1" x14ac:dyDescent="0.25">
      <c r="A468" s="35"/>
      <c r="B468" s="51" t="s">
        <v>197</v>
      </c>
      <c r="C468" s="35">
        <v>4</v>
      </c>
      <c r="D468" s="55">
        <v>28.741099999999999</v>
      </c>
      <c r="E468" s="128">
        <v>1475</v>
      </c>
      <c r="F468" s="159">
        <v>420162.3</v>
      </c>
      <c r="G468" s="41">
        <v>100</v>
      </c>
      <c r="H468" s="50">
        <f t="shared" si="111"/>
        <v>420162.3</v>
      </c>
      <c r="I468" s="50">
        <f t="shared" si="110"/>
        <v>0</v>
      </c>
      <c r="J468" s="50">
        <f t="shared" si="100"/>
        <v>284.85579661016948</v>
      </c>
      <c r="K468" s="50">
        <f t="shared" si="112"/>
        <v>974.96668792680578</v>
      </c>
      <c r="L468" s="50">
        <f t="shared" si="113"/>
        <v>1532880.3710360527</v>
      </c>
      <c r="M468" s="50"/>
      <c r="N468" s="50">
        <f t="shared" si="107"/>
        <v>1532880.3710360527</v>
      </c>
      <c r="O468" s="33"/>
      <c r="P468" s="120"/>
      <c r="Q468" s="120"/>
    </row>
    <row r="469" spans="1:17" s="31" customFormat="1" x14ac:dyDescent="0.25">
      <c r="A469" s="35"/>
      <c r="B469" s="51" t="s">
        <v>322</v>
      </c>
      <c r="C469" s="35">
        <v>4</v>
      </c>
      <c r="D469" s="55">
        <v>30.527899999999999</v>
      </c>
      <c r="E469" s="128">
        <v>1928</v>
      </c>
      <c r="F469" s="159">
        <v>526272.19999999995</v>
      </c>
      <c r="G469" s="41">
        <v>100</v>
      </c>
      <c r="H469" s="50">
        <f t="shared" si="111"/>
        <v>526272.19999999995</v>
      </c>
      <c r="I469" s="50">
        <f t="shared" si="110"/>
        <v>0</v>
      </c>
      <c r="J469" s="50">
        <f t="shared" si="100"/>
        <v>272.96275933609957</v>
      </c>
      <c r="K469" s="50">
        <f t="shared" si="112"/>
        <v>986.85972520087569</v>
      </c>
      <c r="L469" s="50">
        <f t="shared" si="113"/>
        <v>1631678.6853267576</v>
      </c>
      <c r="M469" s="50"/>
      <c r="N469" s="50">
        <f t="shared" si="107"/>
        <v>1631678.6853267576</v>
      </c>
      <c r="O469" s="33"/>
      <c r="P469" s="120"/>
      <c r="Q469" s="120"/>
    </row>
    <row r="470" spans="1:17" s="31" customFormat="1" x14ac:dyDescent="0.25">
      <c r="A470" s="35"/>
      <c r="B470" s="51" t="s">
        <v>323</v>
      </c>
      <c r="C470" s="35">
        <v>4</v>
      </c>
      <c r="D470" s="55">
        <v>35.814700000000002</v>
      </c>
      <c r="E470" s="128">
        <v>2122</v>
      </c>
      <c r="F470" s="159">
        <v>1833101.8</v>
      </c>
      <c r="G470" s="41">
        <v>100</v>
      </c>
      <c r="H470" s="50">
        <f t="shared" si="111"/>
        <v>1833101.8</v>
      </c>
      <c r="I470" s="50">
        <f t="shared" si="110"/>
        <v>0</v>
      </c>
      <c r="J470" s="50">
        <f t="shared" ref="J470:J533" si="114">F470/E470</f>
        <v>863.85570216776625</v>
      </c>
      <c r="K470" s="50">
        <f t="shared" si="112"/>
        <v>395.966782369209</v>
      </c>
      <c r="L470" s="50">
        <f t="shared" si="113"/>
        <v>991954.54668437457</v>
      </c>
      <c r="M470" s="50"/>
      <c r="N470" s="50">
        <f t="shared" si="107"/>
        <v>991954.54668437457</v>
      </c>
      <c r="O470" s="33"/>
      <c r="P470" s="120"/>
      <c r="Q470" s="120"/>
    </row>
    <row r="471" spans="1:17" s="31" customFormat="1" x14ac:dyDescent="0.25">
      <c r="A471" s="35"/>
      <c r="B471" s="51" t="s">
        <v>324</v>
      </c>
      <c r="C471" s="35">
        <v>4</v>
      </c>
      <c r="D471" s="55">
        <v>50.043500000000009</v>
      </c>
      <c r="E471" s="128">
        <v>3059</v>
      </c>
      <c r="F471" s="159">
        <v>622964.19999999995</v>
      </c>
      <c r="G471" s="41">
        <v>100</v>
      </c>
      <c r="H471" s="50">
        <f t="shared" si="111"/>
        <v>622964.19999999995</v>
      </c>
      <c r="I471" s="50">
        <f t="shared" si="110"/>
        <v>0</v>
      </c>
      <c r="J471" s="50">
        <f t="shared" si="114"/>
        <v>203.64962406015036</v>
      </c>
      <c r="K471" s="50">
        <f t="shared" si="112"/>
        <v>1056.172860476825</v>
      </c>
      <c r="L471" s="50">
        <f t="shared" si="113"/>
        <v>1995163.9697161203</v>
      </c>
      <c r="M471" s="50"/>
      <c r="N471" s="50">
        <f t="shared" si="107"/>
        <v>1995163.9697161203</v>
      </c>
      <c r="O471" s="33"/>
      <c r="P471" s="120"/>
      <c r="Q471" s="120"/>
    </row>
    <row r="472" spans="1:17" s="31" customFormat="1" x14ac:dyDescent="0.25">
      <c r="A472" s="35"/>
      <c r="B472" s="51" t="s">
        <v>325</v>
      </c>
      <c r="C472" s="35">
        <v>4</v>
      </c>
      <c r="D472" s="55">
        <v>22.613199999999999</v>
      </c>
      <c r="E472" s="128">
        <v>1336</v>
      </c>
      <c r="F472" s="159">
        <v>726974.1</v>
      </c>
      <c r="G472" s="41">
        <v>100</v>
      </c>
      <c r="H472" s="50">
        <f t="shared" si="111"/>
        <v>726974.1</v>
      </c>
      <c r="I472" s="50">
        <f t="shared" si="110"/>
        <v>0</v>
      </c>
      <c r="J472" s="50">
        <f t="shared" si="114"/>
        <v>544.14229041916167</v>
      </c>
      <c r="K472" s="50">
        <f t="shared" si="112"/>
        <v>715.68019411781358</v>
      </c>
      <c r="L472" s="50">
        <f t="shared" si="113"/>
        <v>1175017.9575303728</v>
      </c>
      <c r="M472" s="50"/>
      <c r="N472" s="50">
        <f t="shared" si="107"/>
        <v>1175017.9575303728</v>
      </c>
      <c r="O472" s="33"/>
      <c r="P472" s="120"/>
      <c r="Q472" s="120"/>
    </row>
    <row r="473" spans="1:17" s="31" customFormat="1" x14ac:dyDescent="0.25">
      <c r="A473" s="35"/>
      <c r="B473" s="51" t="s">
        <v>869</v>
      </c>
      <c r="C473" s="35">
        <v>3</v>
      </c>
      <c r="D473" s="55">
        <v>15.1205</v>
      </c>
      <c r="E473" s="128">
        <v>12639</v>
      </c>
      <c r="F473" s="159">
        <v>34415664.200000003</v>
      </c>
      <c r="G473" s="41">
        <v>50</v>
      </c>
      <c r="H473" s="50">
        <f t="shared" si="111"/>
        <v>17207832.100000001</v>
      </c>
      <c r="I473" s="50">
        <f t="shared" si="110"/>
        <v>17207832.100000001</v>
      </c>
      <c r="J473" s="50">
        <f t="shared" si="114"/>
        <v>2722.973668802912</v>
      </c>
      <c r="K473" s="50">
        <f t="shared" si="112"/>
        <v>-1463.1511842659368</v>
      </c>
      <c r="L473" s="50">
        <f t="shared" si="113"/>
        <v>2203411.7045200588</v>
      </c>
      <c r="M473" s="50"/>
      <c r="N473" s="50">
        <f t="shared" si="107"/>
        <v>2203411.7045200588</v>
      </c>
      <c r="O473" s="33"/>
      <c r="P473" s="120"/>
      <c r="Q473" s="120"/>
    </row>
    <row r="474" spans="1:17" s="31" customFormat="1" x14ac:dyDescent="0.25">
      <c r="A474" s="35"/>
      <c r="B474" s="51" t="s">
        <v>326</v>
      </c>
      <c r="C474" s="35">
        <v>4</v>
      </c>
      <c r="D474" s="55">
        <v>24.532899999999998</v>
      </c>
      <c r="E474" s="128">
        <v>1478</v>
      </c>
      <c r="F474" s="159">
        <v>340567</v>
      </c>
      <c r="G474" s="41">
        <v>100</v>
      </c>
      <c r="H474" s="50">
        <f t="shared" si="111"/>
        <v>340567</v>
      </c>
      <c r="I474" s="50">
        <f t="shared" si="110"/>
        <v>0</v>
      </c>
      <c r="J474" s="50">
        <f t="shared" si="114"/>
        <v>230.42422192151557</v>
      </c>
      <c r="K474" s="50">
        <f t="shared" si="112"/>
        <v>1029.3982626154598</v>
      </c>
      <c r="L474" s="50">
        <f t="shared" si="113"/>
        <v>1578010.6641452536</v>
      </c>
      <c r="M474" s="50"/>
      <c r="N474" s="50">
        <f t="shared" si="107"/>
        <v>1578010.6641452536</v>
      </c>
      <c r="O474" s="33"/>
      <c r="P474" s="120"/>
      <c r="Q474" s="120"/>
    </row>
    <row r="475" spans="1:17" s="31" customFormat="1" x14ac:dyDescent="0.25">
      <c r="A475" s="35"/>
      <c r="B475" s="51" t="s">
        <v>327</v>
      </c>
      <c r="C475" s="35">
        <v>4</v>
      </c>
      <c r="D475" s="55">
        <v>34.783699999999996</v>
      </c>
      <c r="E475" s="128">
        <v>2121</v>
      </c>
      <c r="F475" s="159">
        <v>1149558.5</v>
      </c>
      <c r="G475" s="41">
        <v>100</v>
      </c>
      <c r="H475" s="50">
        <f t="shared" si="111"/>
        <v>1149558.5</v>
      </c>
      <c r="I475" s="50">
        <f t="shared" si="110"/>
        <v>0</v>
      </c>
      <c r="J475" s="50">
        <f t="shared" si="114"/>
        <v>541.98892032060348</v>
      </c>
      <c r="K475" s="50">
        <f t="shared" si="112"/>
        <v>717.83356421637177</v>
      </c>
      <c r="L475" s="50">
        <f t="shared" si="113"/>
        <v>1366691.5953317978</v>
      </c>
      <c r="M475" s="50"/>
      <c r="N475" s="50">
        <f t="shared" si="107"/>
        <v>1366691.5953317978</v>
      </c>
      <c r="O475" s="33"/>
      <c r="P475" s="120"/>
      <c r="Q475" s="120"/>
    </row>
    <row r="476" spans="1:17" s="31" customFormat="1" x14ac:dyDescent="0.25">
      <c r="A476" s="35"/>
      <c r="B476" s="51" t="s">
        <v>328</v>
      </c>
      <c r="C476" s="35">
        <v>4</v>
      </c>
      <c r="D476" s="55">
        <v>42.847299999999997</v>
      </c>
      <c r="E476" s="128">
        <v>3083</v>
      </c>
      <c r="F476" s="159">
        <v>2303768.1</v>
      </c>
      <c r="G476" s="41">
        <v>100</v>
      </c>
      <c r="H476" s="50">
        <f t="shared" si="111"/>
        <v>2303768.1</v>
      </c>
      <c r="I476" s="50">
        <f t="shared" si="110"/>
        <v>0</v>
      </c>
      <c r="J476" s="50">
        <f t="shared" si="114"/>
        <v>747.24881608822579</v>
      </c>
      <c r="K476" s="50">
        <f t="shared" si="112"/>
        <v>512.57366844874946</v>
      </c>
      <c r="L476" s="50">
        <f t="shared" si="113"/>
        <v>1324434.9118017866</v>
      </c>
      <c r="M476" s="50"/>
      <c r="N476" s="50">
        <f t="shared" si="107"/>
        <v>1324434.9118017866</v>
      </c>
      <c r="O476" s="33"/>
      <c r="P476" s="120"/>
      <c r="Q476" s="120"/>
    </row>
    <row r="477" spans="1:17" s="31" customFormat="1" x14ac:dyDescent="0.25">
      <c r="A477" s="35"/>
      <c r="B477" s="51" t="s">
        <v>329</v>
      </c>
      <c r="C477" s="35">
        <v>4</v>
      </c>
      <c r="D477" s="55">
        <v>27.030799999999999</v>
      </c>
      <c r="E477" s="128">
        <v>1667</v>
      </c>
      <c r="F477" s="159">
        <v>3717197.1</v>
      </c>
      <c r="G477" s="41">
        <v>100</v>
      </c>
      <c r="H477" s="50">
        <f t="shared" si="111"/>
        <v>3717197.1</v>
      </c>
      <c r="I477" s="50">
        <f t="shared" si="110"/>
        <v>0</v>
      </c>
      <c r="J477" s="50">
        <f t="shared" si="114"/>
        <v>2229.8722855428914</v>
      </c>
      <c r="K477" s="50">
        <f t="shared" si="112"/>
        <v>-970.04980100591615</v>
      </c>
      <c r="L477" s="50">
        <f t="shared" si="113"/>
        <v>407157.61898148764</v>
      </c>
      <c r="M477" s="50"/>
      <c r="N477" s="50">
        <f t="shared" si="107"/>
        <v>407157.61898148764</v>
      </c>
      <c r="O477" s="33"/>
      <c r="P477" s="120"/>
      <c r="Q477" s="120"/>
    </row>
    <row r="478" spans="1:17" s="31" customFormat="1" x14ac:dyDescent="0.25">
      <c r="A478" s="35"/>
      <c r="B478" s="51" t="s">
        <v>330</v>
      </c>
      <c r="C478" s="35">
        <v>4</v>
      </c>
      <c r="D478" s="55">
        <v>20.4026</v>
      </c>
      <c r="E478" s="128">
        <v>1339</v>
      </c>
      <c r="F478" s="159">
        <v>902681.59999999998</v>
      </c>
      <c r="G478" s="41">
        <v>100</v>
      </c>
      <c r="H478" s="50">
        <f t="shared" si="111"/>
        <v>902681.59999999998</v>
      </c>
      <c r="I478" s="50">
        <f t="shared" si="110"/>
        <v>0</v>
      </c>
      <c r="J478" s="50">
        <f t="shared" si="114"/>
        <v>674.14607916355487</v>
      </c>
      <c r="K478" s="50">
        <f t="shared" si="112"/>
        <v>585.67640537342038</v>
      </c>
      <c r="L478" s="50">
        <f t="shared" si="113"/>
        <v>1011869.174543393</v>
      </c>
      <c r="M478" s="50"/>
      <c r="N478" s="50">
        <f t="shared" si="107"/>
        <v>1011869.174543393</v>
      </c>
      <c r="O478" s="33"/>
      <c r="P478" s="120"/>
      <c r="Q478" s="120"/>
    </row>
    <row r="479" spans="1:17" s="31" customFormat="1" x14ac:dyDescent="0.25">
      <c r="A479" s="35"/>
      <c r="B479" s="51" t="s">
        <v>301</v>
      </c>
      <c r="C479" s="35">
        <v>4</v>
      </c>
      <c r="D479" s="55">
        <v>38.792499999999997</v>
      </c>
      <c r="E479" s="128">
        <v>1504</v>
      </c>
      <c r="F479" s="159">
        <v>364041</v>
      </c>
      <c r="G479" s="41">
        <v>100</v>
      </c>
      <c r="H479" s="50">
        <f t="shared" si="111"/>
        <v>364041</v>
      </c>
      <c r="I479" s="50">
        <f t="shared" si="110"/>
        <v>0</v>
      </c>
      <c r="J479" s="50">
        <f t="shared" si="114"/>
        <v>242.04853723404256</v>
      </c>
      <c r="K479" s="50">
        <f t="shared" si="112"/>
        <v>1017.7739473029327</v>
      </c>
      <c r="L479" s="50">
        <f t="shared" si="113"/>
        <v>1635062.3293183527</v>
      </c>
      <c r="M479" s="50"/>
      <c r="N479" s="50">
        <f t="shared" si="107"/>
        <v>1635062.3293183527</v>
      </c>
      <c r="O479" s="33"/>
      <c r="P479" s="120"/>
      <c r="Q479" s="120"/>
    </row>
    <row r="480" spans="1:17" s="31" customFormat="1" x14ac:dyDescent="0.25">
      <c r="A480" s="35"/>
      <c r="B480" s="51" t="s">
        <v>331</v>
      </c>
      <c r="C480" s="35">
        <v>4</v>
      </c>
      <c r="D480" s="55">
        <v>27.402800000000003</v>
      </c>
      <c r="E480" s="128">
        <v>1457</v>
      </c>
      <c r="F480" s="159">
        <v>547672</v>
      </c>
      <c r="G480" s="41">
        <v>100</v>
      </c>
      <c r="H480" s="50">
        <f t="shared" si="111"/>
        <v>547672</v>
      </c>
      <c r="I480" s="50">
        <f t="shared" si="110"/>
        <v>0</v>
      </c>
      <c r="J480" s="50">
        <f t="shared" si="114"/>
        <v>375.8901853122855</v>
      </c>
      <c r="K480" s="50">
        <f t="shared" si="112"/>
        <v>883.93229922468981</v>
      </c>
      <c r="L480" s="50">
        <f t="shared" si="113"/>
        <v>1416220.0278728714</v>
      </c>
      <c r="M480" s="50"/>
      <c r="N480" s="50">
        <f t="shared" si="107"/>
        <v>1416220.0278728714</v>
      </c>
      <c r="O480" s="33"/>
      <c r="P480" s="120"/>
      <c r="Q480" s="120"/>
    </row>
    <row r="481" spans="1:17" s="31" customFormat="1" x14ac:dyDescent="0.25">
      <c r="A481" s="35"/>
      <c r="B481" s="51" t="s">
        <v>332</v>
      </c>
      <c r="C481" s="35">
        <v>4</v>
      </c>
      <c r="D481" s="55">
        <v>19.755499999999998</v>
      </c>
      <c r="E481" s="128">
        <v>1611</v>
      </c>
      <c r="F481" s="159">
        <v>3564499.8</v>
      </c>
      <c r="G481" s="41">
        <v>100</v>
      </c>
      <c r="H481" s="50">
        <f t="shared" si="111"/>
        <v>3564499.8</v>
      </c>
      <c r="I481" s="50">
        <f t="shared" si="110"/>
        <v>0</v>
      </c>
      <c r="J481" s="50">
        <f t="shared" si="114"/>
        <v>2212.6007448789569</v>
      </c>
      <c r="K481" s="50">
        <f t="shared" si="112"/>
        <v>-952.77826034198165</v>
      </c>
      <c r="L481" s="50">
        <f t="shared" si="113"/>
        <v>363841.00195926178</v>
      </c>
      <c r="M481" s="50"/>
      <c r="N481" s="50">
        <f t="shared" si="107"/>
        <v>363841.00195926178</v>
      </c>
      <c r="O481" s="33"/>
      <c r="P481" s="120"/>
      <c r="Q481" s="120"/>
    </row>
    <row r="482" spans="1:17" s="31" customFormat="1" x14ac:dyDescent="0.25">
      <c r="A482" s="35"/>
      <c r="B482" s="51" t="s">
        <v>333</v>
      </c>
      <c r="C482" s="35">
        <v>4</v>
      </c>
      <c r="D482" s="55">
        <v>31.557099999999998</v>
      </c>
      <c r="E482" s="128">
        <v>823</v>
      </c>
      <c r="F482" s="159">
        <v>253615.1</v>
      </c>
      <c r="G482" s="41">
        <v>100</v>
      </c>
      <c r="H482" s="50">
        <f t="shared" si="111"/>
        <v>253615.1</v>
      </c>
      <c r="I482" s="50">
        <f t="shared" si="110"/>
        <v>0</v>
      </c>
      <c r="J482" s="50">
        <f t="shared" si="114"/>
        <v>308.15929526123938</v>
      </c>
      <c r="K482" s="50">
        <f t="shared" si="112"/>
        <v>951.66318927573593</v>
      </c>
      <c r="L482" s="50">
        <f t="shared" si="113"/>
        <v>1408462.3856848879</v>
      </c>
      <c r="M482" s="50"/>
      <c r="N482" s="50">
        <f t="shared" si="107"/>
        <v>1408462.3856848879</v>
      </c>
      <c r="O482" s="33"/>
      <c r="P482" s="120"/>
      <c r="Q482" s="120"/>
    </row>
    <row r="483" spans="1:17" s="31" customFormat="1" x14ac:dyDescent="0.25">
      <c r="A483" s="35"/>
      <c r="B483" s="51" t="s">
        <v>334</v>
      </c>
      <c r="C483" s="35">
        <v>4</v>
      </c>
      <c r="D483" s="55">
        <v>3.6592000000000002</v>
      </c>
      <c r="E483" s="128">
        <v>1814</v>
      </c>
      <c r="F483" s="159">
        <v>3029827.4</v>
      </c>
      <c r="G483" s="41">
        <v>100</v>
      </c>
      <c r="H483" s="50">
        <f t="shared" si="111"/>
        <v>3029827.4</v>
      </c>
      <c r="I483" s="50">
        <f t="shared" si="110"/>
        <v>0</v>
      </c>
      <c r="J483" s="50">
        <f t="shared" si="114"/>
        <v>1670.2466372657111</v>
      </c>
      <c r="K483" s="50">
        <f t="shared" si="112"/>
        <v>-410.42415272873586</v>
      </c>
      <c r="L483" s="50">
        <f t="shared" si="113"/>
        <v>323173.83698584558</v>
      </c>
      <c r="M483" s="50"/>
      <c r="N483" s="50">
        <f t="shared" si="107"/>
        <v>323173.83698584558</v>
      </c>
      <c r="O483" s="33"/>
      <c r="P483" s="120"/>
      <c r="Q483" s="120"/>
    </row>
    <row r="484" spans="1:17" s="31" customFormat="1" x14ac:dyDescent="0.25">
      <c r="A484" s="35"/>
      <c r="B484" s="51" t="s">
        <v>335</v>
      </c>
      <c r="C484" s="35">
        <v>4</v>
      </c>
      <c r="D484" s="55">
        <v>3.3653</v>
      </c>
      <c r="E484" s="128">
        <v>1892</v>
      </c>
      <c r="F484" s="159">
        <v>1235956.3999999999</v>
      </c>
      <c r="G484" s="41">
        <v>100</v>
      </c>
      <c r="H484" s="50">
        <f t="shared" si="111"/>
        <v>1235956.3999999999</v>
      </c>
      <c r="I484" s="50">
        <f t="shared" si="110"/>
        <v>0</v>
      </c>
      <c r="J484" s="50">
        <f t="shared" si="114"/>
        <v>653.2539112050739</v>
      </c>
      <c r="K484" s="50">
        <f t="shared" si="112"/>
        <v>606.56857333190135</v>
      </c>
      <c r="L484" s="50">
        <f t="shared" si="113"/>
        <v>1050536.0964953538</v>
      </c>
      <c r="M484" s="50"/>
      <c r="N484" s="50">
        <f t="shared" si="107"/>
        <v>1050536.0964953538</v>
      </c>
      <c r="O484" s="33"/>
      <c r="P484" s="120"/>
      <c r="Q484" s="120"/>
    </row>
    <row r="485" spans="1:17" s="31" customFormat="1" x14ac:dyDescent="0.25">
      <c r="A485" s="35"/>
      <c r="B485" s="51" t="s">
        <v>336</v>
      </c>
      <c r="C485" s="35">
        <v>4</v>
      </c>
      <c r="D485" s="55">
        <v>13.880999999999998</v>
      </c>
      <c r="E485" s="128">
        <v>957</v>
      </c>
      <c r="F485" s="159">
        <v>287808.40000000002</v>
      </c>
      <c r="G485" s="41">
        <v>100</v>
      </c>
      <c r="H485" s="50">
        <f t="shared" si="111"/>
        <v>287808.40000000002</v>
      </c>
      <c r="I485" s="50">
        <f t="shared" si="110"/>
        <v>0</v>
      </c>
      <c r="J485" s="50">
        <f t="shared" si="114"/>
        <v>300.74022988505749</v>
      </c>
      <c r="K485" s="50">
        <f t="shared" si="112"/>
        <v>959.08225465191776</v>
      </c>
      <c r="L485" s="50">
        <f t="shared" si="113"/>
        <v>1357548.8419205023</v>
      </c>
      <c r="M485" s="50"/>
      <c r="N485" s="50">
        <f t="shared" si="107"/>
        <v>1357548.8419205023</v>
      </c>
      <c r="O485" s="33"/>
      <c r="P485" s="120"/>
      <c r="Q485" s="120"/>
    </row>
    <row r="486" spans="1:17" s="31" customFormat="1" x14ac:dyDescent="0.25">
      <c r="A486" s="35"/>
      <c r="B486" s="51" t="s">
        <v>337</v>
      </c>
      <c r="C486" s="35">
        <v>4</v>
      </c>
      <c r="D486" s="55">
        <v>30.09</v>
      </c>
      <c r="E486" s="128">
        <v>949</v>
      </c>
      <c r="F486" s="159">
        <v>425650.8</v>
      </c>
      <c r="G486" s="41">
        <v>100</v>
      </c>
      <c r="H486" s="50">
        <f t="shared" si="111"/>
        <v>425650.8</v>
      </c>
      <c r="I486" s="50">
        <f t="shared" si="110"/>
        <v>0</v>
      </c>
      <c r="J486" s="50">
        <f t="shared" si="114"/>
        <v>448.52560590094834</v>
      </c>
      <c r="K486" s="50">
        <f t="shared" si="112"/>
        <v>811.29687863602692</v>
      </c>
      <c r="L486" s="50">
        <f t="shared" si="113"/>
        <v>1257308.0475060155</v>
      </c>
      <c r="M486" s="50"/>
      <c r="N486" s="50">
        <f t="shared" si="107"/>
        <v>1257308.0475060155</v>
      </c>
      <c r="O486" s="33"/>
      <c r="P486" s="120"/>
      <c r="Q486" s="120"/>
    </row>
    <row r="487" spans="1:17" s="31" customFormat="1" x14ac:dyDescent="0.25">
      <c r="A487" s="35"/>
      <c r="B487" s="51" t="s">
        <v>338</v>
      </c>
      <c r="C487" s="35">
        <v>4</v>
      </c>
      <c r="D487" s="55">
        <v>55.488399999999999</v>
      </c>
      <c r="E487" s="128">
        <v>2778</v>
      </c>
      <c r="F487" s="159">
        <v>678029</v>
      </c>
      <c r="G487" s="41">
        <v>100</v>
      </c>
      <c r="H487" s="50">
        <f t="shared" si="111"/>
        <v>678029</v>
      </c>
      <c r="I487" s="50">
        <f t="shared" si="110"/>
        <v>0</v>
      </c>
      <c r="J487" s="50">
        <f t="shared" si="114"/>
        <v>244.07091432685385</v>
      </c>
      <c r="K487" s="50">
        <f t="shared" si="112"/>
        <v>1015.7515702101214</v>
      </c>
      <c r="L487" s="50">
        <f t="shared" si="113"/>
        <v>1925401.4484244226</v>
      </c>
      <c r="M487" s="50"/>
      <c r="N487" s="50">
        <f t="shared" si="107"/>
        <v>1925401.4484244226</v>
      </c>
      <c r="O487" s="33"/>
      <c r="P487" s="120"/>
      <c r="Q487" s="120"/>
    </row>
    <row r="488" spans="1:17" s="31" customFormat="1" x14ac:dyDescent="0.25">
      <c r="A488" s="35"/>
      <c r="B488" s="51" t="s">
        <v>339</v>
      </c>
      <c r="C488" s="35">
        <v>4</v>
      </c>
      <c r="D488" s="55">
        <v>30.717099999999999</v>
      </c>
      <c r="E488" s="128">
        <v>1749</v>
      </c>
      <c r="F488" s="159">
        <v>2100463.7000000002</v>
      </c>
      <c r="G488" s="41">
        <v>100</v>
      </c>
      <c r="H488" s="50">
        <f t="shared" si="111"/>
        <v>2100463.7000000002</v>
      </c>
      <c r="I488" s="50">
        <f t="shared" si="110"/>
        <v>0</v>
      </c>
      <c r="J488" s="50">
        <f t="shared" si="114"/>
        <v>1200.9512292738709</v>
      </c>
      <c r="K488" s="50">
        <f t="shared" si="112"/>
        <v>58.871255263104331</v>
      </c>
      <c r="L488" s="50">
        <f t="shared" si="113"/>
        <v>507605.92036571866</v>
      </c>
      <c r="M488" s="50"/>
      <c r="N488" s="50">
        <f t="shared" si="107"/>
        <v>507605.92036571866</v>
      </c>
      <c r="O488" s="33"/>
      <c r="P488" s="120"/>
      <c r="Q488" s="120"/>
    </row>
    <row r="489" spans="1:17" s="31" customFormat="1" x14ac:dyDescent="0.25">
      <c r="A489" s="35"/>
      <c r="B489" s="51" t="s">
        <v>340</v>
      </c>
      <c r="C489" s="35">
        <v>4</v>
      </c>
      <c r="D489" s="55">
        <v>26.287699999999997</v>
      </c>
      <c r="E489" s="128">
        <v>1562</v>
      </c>
      <c r="F489" s="159">
        <v>934671.8</v>
      </c>
      <c r="G489" s="41">
        <v>100</v>
      </c>
      <c r="H489" s="50">
        <f t="shared" si="111"/>
        <v>934671.8</v>
      </c>
      <c r="I489" s="50">
        <f t="shared" si="110"/>
        <v>0</v>
      </c>
      <c r="J489" s="50">
        <f t="shared" si="114"/>
        <v>598.38143405889889</v>
      </c>
      <c r="K489" s="50">
        <f t="shared" si="112"/>
        <v>661.44105047807636</v>
      </c>
      <c r="L489" s="50">
        <f t="shared" si="113"/>
        <v>1166277.661503654</v>
      </c>
      <c r="M489" s="50"/>
      <c r="N489" s="50">
        <f t="shared" si="107"/>
        <v>1166277.661503654</v>
      </c>
      <c r="O489" s="33"/>
      <c r="P489" s="120"/>
      <c r="Q489" s="120"/>
    </row>
    <row r="490" spans="1:17" s="31" customFormat="1" x14ac:dyDescent="0.25">
      <c r="A490" s="35"/>
      <c r="B490" s="51" t="s">
        <v>341</v>
      </c>
      <c r="C490" s="35">
        <v>4</v>
      </c>
      <c r="D490" s="55">
        <v>25.453600000000002</v>
      </c>
      <c r="E490" s="128">
        <v>1271</v>
      </c>
      <c r="F490" s="159">
        <v>437259</v>
      </c>
      <c r="G490" s="41">
        <v>100</v>
      </c>
      <c r="H490" s="50">
        <f t="shared" si="111"/>
        <v>437259</v>
      </c>
      <c r="I490" s="50">
        <f t="shared" si="110"/>
        <v>0</v>
      </c>
      <c r="J490" s="50">
        <f t="shared" si="114"/>
        <v>344.02753737214789</v>
      </c>
      <c r="K490" s="50">
        <f t="shared" si="112"/>
        <v>915.79494716482736</v>
      </c>
      <c r="L490" s="50">
        <f t="shared" si="113"/>
        <v>1413344.5664390307</v>
      </c>
      <c r="M490" s="50"/>
      <c r="N490" s="50">
        <f t="shared" si="107"/>
        <v>1413344.5664390307</v>
      </c>
      <c r="O490" s="33"/>
      <c r="P490" s="120"/>
      <c r="Q490" s="120"/>
    </row>
    <row r="491" spans="1:17" s="31" customFormat="1" x14ac:dyDescent="0.25">
      <c r="A491" s="35"/>
      <c r="B491" s="51" t="s">
        <v>342</v>
      </c>
      <c r="C491" s="35">
        <v>4</v>
      </c>
      <c r="D491" s="55">
        <v>29.825800000000001</v>
      </c>
      <c r="E491" s="128">
        <v>2092</v>
      </c>
      <c r="F491" s="159">
        <v>801235.6</v>
      </c>
      <c r="G491" s="41">
        <v>100</v>
      </c>
      <c r="H491" s="50">
        <f t="shared" si="111"/>
        <v>801235.6</v>
      </c>
      <c r="I491" s="50">
        <f t="shared" si="110"/>
        <v>0</v>
      </c>
      <c r="J491" s="50">
        <f t="shared" si="114"/>
        <v>382.99980879541107</v>
      </c>
      <c r="K491" s="50">
        <f t="shared" si="112"/>
        <v>876.82267574156413</v>
      </c>
      <c r="L491" s="50">
        <f t="shared" si="113"/>
        <v>1526277.743736705</v>
      </c>
      <c r="M491" s="50"/>
      <c r="N491" s="50">
        <f t="shared" si="107"/>
        <v>1526277.743736705</v>
      </c>
      <c r="O491" s="33"/>
      <c r="P491" s="120"/>
      <c r="Q491" s="120"/>
    </row>
    <row r="492" spans="1:17" s="31" customFormat="1" x14ac:dyDescent="0.25">
      <c r="A492" s="35"/>
      <c r="B492" s="51" t="s">
        <v>788</v>
      </c>
      <c r="C492" s="35">
        <v>4</v>
      </c>
      <c r="D492" s="55">
        <v>33.023499999999999</v>
      </c>
      <c r="E492" s="128">
        <v>2525</v>
      </c>
      <c r="F492" s="159">
        <v>1165263.7</v>
      </c>
      <c r="G492" s="41">
        <v>100</v>
      </c>
      <c r="H492" s="50">
        <f t="shared" si="111"/>
        <v>1165263.7</v>
      </c>
      <c r="I492" s="50">
        <f t="shared" si="110"/>
        <v>0</v>
      </c>
      <c r="J492" s="50">
        <f t="shared" si="114"/>
        <v>461.49057425742575</v>
      </c>
      <c r="K492" s="50">
        <f t="shared" si="112"/>
        <v>798.33191027954945</v>
      </c>
      <c r="L492" s="50">
        <f t="shared" si="113"/>
        <v>1521642.9113095189</v>
      </c>
      <c r="M492" s="50"/>
      <c r="N492" s="50">
        <f t="shared" si="107"/>
        <v>1521642.9113095189</v>
      </c>
      <c r="O492" s="33"/>
      <c r="P492" s="120"/>
      <c r="Q492" s="120"/>
    </row>
    <row r="493" spans="1:17" s="31" customFormat="1" x14ac:dyDescent="0.25">
      <c r="A493" s="35"/>
      <c r="B493" s="51" t="s">
        <v>343</v>
      </c>
      <c r="C493" s="35">
        <v>4</v>
      </c>
      <c r="D493" s="55">
        <v>30.994699999999998</v>
      </c>
      <c r="E493" s="128">
        <v>1126</v>
      </c>
      <c r="F493" s="159">
        <v>487183.2</v>
      </c>
      <c r="G493" s="41">
        <v>100</v>
      </c>
      <c r="H493" s="50">
        <f t="shared" si="111"/>
        <v>487183.2</v>
      </c>
      <c r="I493" s="50">
        <f t="shared" si="110"/>
        <v>0</v>
      </c>
      <c r="J493" s="50">
        <f t="shared" si="114"/>
        <v>432.66714031971583</v>
      </c>
      <c r="K493" s="50">
        <f t="shared" si="112"/>
        <v>827.15534421725943</v>
      </c>
      <c r="L493" s="50">
        <f t="shared" si="113"/>
        <v>1310098.9976385795</v>
      </c>
      <c r="M493" s="50"/>
      <c r="N493" s="50">
        <f t="shared" si="107"/>
        <v>1310098.9976385795</v>
      </c>
      <c r="O493" s="33"/>
      <c r="P493" s="120"/>
      <c r="Q493" s="120"/>
    </row>
    <row r="494" spans="1:17" s="31" customFormat="1" x14ac:dyDescent="0.25">
      <c r="A494" s="35"/>
      <c r="B494" s="51" t="s">
        <v>344</v>
      </c>
      <c r="C494" s="35">
        <v>4</v>
      </c>
      <c r="D494" s="55">
        <v>35.313499999999998</v>
      </c>
      <c r="E494" s="128">
        <v>2270</v>
      </c>
      <c r="F494" s="159">
        <v>879993.5</v>
      </c>
      <c r="G494" s="41">
        <v>100</v>
      </c>
      <c r="H494" s="50">
        <f t="shared" si="111"/>
        <v>879993.5</v>
      </c>
      <c r="I494" s="50">
        <f t="shared" si="110"/>
        <v>0</v>
      </c>
      <c r="J494" s="50">
        <f t="shared" si="114"/>
        <v>387.66233480176214</v>
      </c>
      <c r="K494" s="50">
        <f t="shared" si="112"/>
        <v>872.16014973521305</v>
      </c>
      <c r="L494" s="50">
        <f t="shared" si="113"/>
        <v>1576362.3019659149</v>
      </c>
      <c r="M494" s="50"/>
      <c r="N494" s="50">
        <f t="shared" si="107"/>
        <v>1576362.3019659149</v>
      </c>
      <c r="O494" s="33"/>
      <c r="P494" s="120"/>
      <c r="Q494" s="120"/>
    </row>
    <row r="495" spans="1:17" s="31" customFormat="1" x14ac:dyDescent="0.25">
      <c r="A495" s="35"/>
      <c r="B495" s="51" t="s">
        <v>143</v>
      </c>
      <c r="C495" s="35">
        <v>4</v>
      </c>
      <c r="D495" s="55">
        <v>21.177500000000002</v>
      </c>
      <c r="E495" s="128">
        <v>1068</v>
      </c>
      <c r="F495" s="159">
        <v>339935.7</v>
      </c>
      <c r="G495" s="41">
        <v>100</v>
      </c>
      <c r="H495" s="50">
        <f t="shared" si="111"/>
        <v>339935.7</v>
      </c>
      <c r="I495" s="50">
        <f t="shared" si="110"/>
        <v>0</v>
      </c>
      <c r="J495" s="50">
        <f t="shared" si="114"/>
        <v>318.29185393258427</v>
      </c>
      <c r="K495" s="50">
        <f t="shared" si="112"/>
        <v>941.53063060439104</v>
      </c>
      <c r="L495" s="50">
        <f t="shared" si="113"/>
        <v>1389540.6625372593</v>
      </c>
      <c r="M495" s="50"/>
      <c r="N495" s="50">
        <f t="shared" si="107"/>
        <v>1389540.6625372593</v>
      </c>
      <c r="O495" s="33"/>
      <c r="P495" s="120"/>
      <c r="Q495" s="120"/>
    </row>
    <row r="496" spans="1:17" s="31" customFormat="1" x14ac:dyDescent="0.25">
      <c r="A496" s="35"/>
      <c r="B496" s="51" t="s">
        <v>789</v>
      </c>
      <c r="C496" s="35">
        <v>4</v>
      </c>
      <c r="D496" s="55">
        <v>3.9474999999999998</v>
      </c>
      <c r="E496" s="128">
        <v>891</v>
      </c>
      <c r="F496" s="159">
        <v>978038.2</v>
      </c>
      <c r="G496" s="41">
        <v>100</v>
      </c>
      <c r="H496" s="50">
        <f t="shared" si="111"/>
        <v>978038.2</v>
      </c>
      <c r="I496" s="50">
        <f t="shared" si="110"/>
        <v>0</v>
      </c>
      <c r="J496" s="50">
        <f t="shared" si="114"/>
        <v>1097.6859708193042</v>
      </c>
      <c r="K496" s="50">
        <f t="shared" si="112"/>
        <v>162.13651371767105</v>
      </c>
      <c r="L496" s="50">
        <f t="shared" si="113"/>
        <v>360017.09365722549</v>
      </c>
      <c r="M496" s="50"/>
      <c r="N496" s="50">
        <f t="shared" si="107"/>
        <v>360017.09365722549</v>
      </c>
      <c r="O496" s="33"/>
      <c r="P496" s="120"/>
      <c r="Q496" s="120"/>
    </row>
    <row r="497" spans="1:17" s="31" customFormat="1" x14ac:dyDescent="0.25">
      <c r="A497" s="35"/>
      <c r="B497" s="51" t="s">
        <v>345</v>
      </c>
      <c r="C497" s="35">
        <v>4</v>
      </c>
      <c r="D497" s="55">
        <v>27.792899999999999</v>
      </c>
      <c r="E497" s="128">
        <v>1156</v>
      </c>
      <c r="F497" s="159">
        <v>386974</v>
      </c>
      <c r="G497" s="41">
        <v>100</v>
      </c>
      <c r="H497" s="50">
        <f t="shared" si="111"/>
        <v>386974</v>
      </c>
      <c r="I497" s="50">
        <f t="shared" si="110"/>
        <v>0</v>
      </c>
      <c r="J497" s="50">
        <f t="shared" si="114"/>
        <v>334.75259515570934</v>
      </c>
      <c r="K497" s="50">
        <f t="shared" si="112"/>
        <v>925.06988938126597</v>
      </c>
      <c r="L497" s="50">
        <f t="shared" si="113"/>
        <v>1415767.3384376911</v>
      </c>
      <c r="M497" s="50"/>
      <c r="N497" s="50">
        <f t="shared" si="107"/>
        <v>1415767.3384376911</v>
      </c>
      <c r="O497" s="33"/>
      <c r="P497" s="120"/>
      <c r="Q497" s="120"/>
    </row>
    <row r="498" spans="1:17" s="31" customFormat="1" x14ac:dyDescent="0.25">
      <c r="A498" s="35"/>
      <c r="B498" s="51" t="s">
        <v>790</v>
      </c>
      <c r="C498" s="35">
        <v>4</v>
      </c>
      <c r="D498" s="55">
        <v>28.8416</v>
      </c>
      <c r="E498" s="128">
        <v>2885</v>
      </c>
      <c r="F498" s="159">
        <v>2490890.5</v>
      </c>
      <c r="G498" s="41">
        <v>100</v>
      </c>
      <c r="H498" s="50">
        <f t="shared" si="111"/>
        <v>2490890.5</v>
      </c>
      <c r="I498" s="50">
        <f t="shared" si="110"/>
        <v>0</v>
      </c>
      <c r="J498" s="50">
        <f t="shared" si="114"/>
        <v>863.39358752166379</v>
      </c>
      <c r="K498" s="50">
        <f t="shared" si="112"/>
        <v>396.42889701531146</v>
      </c>
      <c r="L498" s="50">
        <f t="shared" si="113"/>
        <v>1088808.752821228</v>
      </c>
      <c r="M498" s="50"/>
      <c r="N498" s="50">
        <f t="shared" si="107"/>
        <v>1088808.752821228</v>
      </c>
      <c r="O498" s="33"/>
      <c r="P498" s="120"/>
      <c r="Q498" s="120"/>
    </row>
    <row r="499" spans="1:17" s="31" customFormat="1" x14ac:dyDescent="0.25">
      <c r="A499" s="35"/>
      <c r="B499" s="51" t="s">
        <v>791</v>
      </c>
      <c r="C499" s="35">
        <v>4</v>
      </c>
      <c r="D499" s="55">
        <v>24.596599999999999</v>
      </c>
      <c r="E499" s="128">
        <v>951</v>
      </c>
      <c r="F499" s="159">
        <v>240602.6</v>
      </c>
      <c r="G499" s="41">
        <v>100</v>
      </c>
      <c r="H499" s="50">
        <f t="shared" si="111"/>
        <v>240602.6</v>
      </c>
      <c r="I499" s="50">
        <f t="shared" si="110"/>
        <v>0</v>
      </c>
      <c r="J499" s="50">
        <f t="shared" si="114"/>
        <v>252.99957939011568</v>
      </c>
      <c r="K499" s="50">
        <f t="shared" si="112"/>
        <v>1006.8229051468595</v>
      </c>
      <c r="L499" s="50">
        <f t="shared" si="113"/>
        <v>1462735.6900532385</v>
      </c>
      <c r="M499" s="50"/>
      <c r="N499" s="50">
        <f t="shared" si="107"/>
        <v>1462735.6900532385</v>
      </c>
      <c r="O499" s="33"/>
      <c r="P499" s="120"/>
      <c r="Q499" s="120"/>
    </row>
    <row r="500" spans="1:17" s="31" customFormat="1" x14ac:dyDescent="0.25">
      <c r="A500" s="35"/>
      <c r="B500" s="51" t="s">
        <v>346</v>
      </c>
      <c r="C500" s="35">
        <v>4</v>
      </c>
      <c r="D500" s="55">
        <v>21.978000000000002</v>
      </c>
      <c r="E500" s="128">
        <v>1606</v>
      </c>
      <c r="F500" s="159">
        <v>471155.9</v>
      </c>
      <c r="G500" s="41">
        <v>100</v>
      </c>
      <c r="H500" s="50">
        <f t="shared" si="111"/>
        <v>471155.9</v>
      </c>
      <c r="I500" s="50">
        <f t="shared" si="110"/>
        <v>0</v>
      </c>
      <c r="J500" s="50">
        <f t="shared" si="114"/>
        <v>293.37229140722292</v>
      </c>
      <c r="K500" s="50">
        <f t="shared" si="112"/>
        <v>966.45019312975228</v>
      </c>
      <c r="L500" s="50">
        <f t="shared" si="113"/>
        <v>1513460.266174671</v>
      </c>
      <c r="M500" s="50"/>
      <c r="N500" s="50">
        <f t="shared" si="107"/>
        <v>1513460.266174671</v>
      </c>
      <c r="O500" s="33"/>
      <c r="P500" s="120"/>
      <c r="Q500" s="120"/>
    </row>
    <row r="501" spans="1:17" s="31" customFormat="1" x14ac:dyDescent="0.25">
      <c r="A501" s="35"/>
      <c r="B501" s="51" t="s">
        <v>347</v>
      </c>
      <c r="C501" s="35">
        <v>4</v>
      </c>
      <c r="D501" s="55">
        <v>14.0153</v>
      </c>
      <c r="E501" s="128">
        <v>783</v>
      </c>
      <c r="F501" s="159">
        <v>361953.9</v>
      </c>
      <c r="G501" s="41">
        <v>100</v>
      </c>
      <c r="H501" s="50">
        <f t="shared" si="111"/>
        <v>361953.9</v>
      </c>
      <c r="I501" s="50">
        <f t="shared" si="110"/>
        <v>0</v>
      </c>
      <c r="J501" s="50">
        <f t="shared" si="114"/>
        <v>462.26551724137931</v>
      </c>
      <c r="K501" s="50">
        <f t="shared" si="112"/>
        <v>797.556967295596</v>
      </c>
      <c r="L501" s="50">
        <f t="shared" si="113"/>
        <v>1138258.0312440784</v>
      </c>
      <c r="M501" s="50"/>
      <c r="N501" s="50">
        <f t="shared" si="107"/>
        <v>1138258.0312440784</v>
      </c>
      <c r="O501" s="33"/>
      <c r="P501" s="120"/>
      <c r="Q501" s="120"/>
    </row>
    <row r="502" spans="1:17" s="31" customFormat="1" x14ac:dyDescent="0.25">
      <c r="A502" s="35"/>
      <c r="B502" s="4"/>
      <c r="C502" s="4"/>
      <c r="D502" s="55">
        <v>0</v>
      </c>
      <c r="E502" s="130"/>
      <c r="F502" s="42"/>
      <c r="G502" s="41"/>
      <c r="H502" s="42"/>
      <c r="I502" s="32"/>
      <c r="J502" s="32"/>
      <c r="K502" s="50"/>
      <c r="L502" s="50"/>
      <c r="M502" s="50"/>
      <c r="N502" s="50"/>
      <c r="O502" s="33"/>
      <c r="P502" s="120"/>
      <c r="Q502" s="120"/>
    </row>
    <row r="503" spans="1:17" s="31" customFormat="1" x14ac:dyDescent="0.25">
      <c r="A503" s="30" t="s">
        <v>348</v>
      </c>
      <c r="B503" s="43" t="s">
        <v>2</v>
      </c>
      <c r="C503" s="44"/>
      <c r="D503" s="3">
        <v>754.17770000000007</v>
      </c>
      <c r="E503" s="131">
        <f>E504</f>
        <v>52763</v>
      </c>
      <c r="F503" s="37">
        <f t="shared" ref="F503" si="115">F505</f>
        <v>0</v>
      </c>
      <c r="G503" s="37"/>
      <c r="H503" s="37">
        <f>H505</f>
        <v>5321459.125</v>
      </c>
      <c r="I503" s="37">
        <f>I505</f>
        <v>-5321459.125</v>
      </c>
      <c r="J503" s="37"/>
      <c r="K503" s="50"/>
      <c r="L503" s="50"/>
      <c r="M503" s="46">
        <f>M505</f>
        <v>40683833.393371567</v>
      </c>
      <c r="N503" s="37">
        <f t="shared" si="107"/>
        <v>40683833.393371567</v>
      </c>
      <c r="O503" s="33"/>
      <c r="P503" s="120"/>
      <c r="Q503" s="120"/>
    </row>
    <row r="504" spans="1:17" s="31" customFormat="1" x14ac:dyDescent="0.25">
      <c r="A504" s="30" t="s">
        <v>348</v>
      </c>
      <c r="B504" s="43" t="s">
        <v>3</v>
      </c>
      <c r="C504" s="44"/>
      <c r="D504" s="3">
        <v>754.17770000000007</v>
      </c>
      <c r="E504" s="131">
        <f>SUM(E506:E524)</f>
        <v>52763</v>
      </c>
      <c r="F504" s="37">
        <f t="shared" ref="F504" si="116">SUM(F506:F524)</f>
        <v>39657515.200000003</v>
      </c>
      <c r="G504" s="37"/>
      <c r="H504" s="37">
        <f>SUM(H506:H524)</f>
        <v>29014596.949999999</v>
      </c>
      <c r="I504" s="37">
        <f>SUM(I506:I524)</f>
        <v>10642918.25</v>
      </c>
      <c r="J504" s="37"/>
      <c r="K504" s="50"/>
      <c r="L504" s="37">
        <f>SUM(L506:L524)</f>
        <v>30424225.341040298</v>
      </c>
      <c r="M504" s="50"/>
      <c r="N504" s="37">
        <f t="shared" si="107"/>
        <v>30424225.341040298</v>
      </c>
      <c r="O504" s="33"/>
      <c r="P504" s="120"/>
      <c r="Q504" s="120"/>
    </row>
    <row r="505" spans="1:17" s="31" customFormat="1" x14ac:dyDescent="0.25">
      <c r="A505" s="35"/>
      <c r="B505" s="51" t="s">
        <v>26</v>
      </c>
      <c r="C505" s="35">
        <v>2</v>
      </c>
      <c r="D505" s="55">
        <v>0</v>
      </c>
      <c r="E505" s="134"/>
      <c r="F505" s="50"/>
      <c r="G505" s="41">
        <v>25</v>
      </c>
      <c r="H505" s="50">
        <f>F516*G505/100</f>
        <v>5321459.125</v>
      </c>
      <c r="I505" s="50">
        <f t="shared" ref="I505:I524" si="117">F505-H505</f>
        <v>-5321459.125</v>
      </c>
      <c r="J505" s="50"/>
      <c r="K505" s="50"/>
      <c r="L505" s="50"/>
      <c r="M505" s="50">
        <f>($L$7*$L$8*E503/$L$10)+($L$7*$L$9*D503/$L$11)</f>
        <v>40683833.393371567</v>
      </c>
      <c r="N505" s="50">
        <f t="shared" si="107"/>
        <v>40683833.393371567</v>
      </c>
      <c r="O505" s="33"/>
      <c r="P505" s="120"/>
      <c r="Q505" s="120"/>
    </row>
    <row r="506" spans="1:17" s="31" customFormat="1" x14ac:dyDescent="0.25">
      <c r="A506" s="35"/>
      <c r="B506" s="51" t="s">
        <v>349</v>
      </c>
      <c r="C506" s="35">
        <v>4</v>
      </c>
      <c r="D506" s="55">
        <v>77.823599999999999</v>
      </c>
      <c r="E506" s="128">
        <v>4904</v>
      </c>
      <c r="F506" s="160">
        <v>2517701.5</v>
      </c>
      <c r="G506" s="41">
        <v>100</v>
      </c>
      <c r="H506" s="50">
        <f t="shared" ref="H506:H524" si="118">F506*G506/100</f>
        <v>2517701.5</v>
      </c>
      <c r="I506" s="50">
        <f t="shared" si="117"/>
        <v>0</v>
      </c>
      <c r="J506" s="50">
        <f t="shared" si="114"/>
        <v>513.39753262642739</v>
      </c>
      <c r="K506" s="50">
        <f t="shared" ref="K506:K524" si="119">$J$11*$J$19-J506</f>
        <v>746.42495191054786</v>
      </c>
      <c r="L506" s="50">
        <f t="shared" ref="L506:L524" si="120">IF(K506&gt;0,$J$7*$J$8*(K506/$K$19),0)+$J$7*$J$9*(E506/$E$19)+$J$7*$J$10*(D506/$D$19)</f>
        <v>2070441.3416074959</v>
      </c>
      <c r="M506" s="50"/>
      <c r="N506" s="50">
        <f t="shared" si="107"/>
        <v>2070441.3416074959</v>
      </c>
      <c r="O506" s="33"/>
      <c r="P506" s="120"/>
      <c r="Q506" s="120"/>
    </row>
    <row r="507" spans="1:17" s="31" customFormat="1" x14ac:dyDescent="0.25">
      <c r="A507" s="35"/>
      <c r="B507" s="51" t="s">
        <v>350</v>
      </c>
      <c r="C507" s="35">
        <v>4</v>
      </c>
      <c r="D507" s="55">
        <v>26.140100000000004</v>
      </c>
      <c r="E507" s="128">
        <v>1502</v>
      </c>
      <c r="F507" s="160">
        <v>554101</v>
      </c>
      <c r="G507" s="41">
        <v>100</v>
      </c>
      <c r="H507" s="50">
        <f t="shared" si="118"/>
        <v>554101</v>
      </c>
      <c r="I507" s="50">
        <f t="shared" si="117"/>
        <v>0</v>
      </c>
      <c r="J507" s="50">
        <f t="shared" si="114"/>
        <v>368.90878828229029</v>
      </c>
      <c r="K507" s="50">
        <f t="shared" si="119"/>
        <v>890.91369625468496</v>
      </c>
      <c r="L507" s="50">
        <f t="shared" si="120"/>
        <v>1426172.6692724659</v>
      </c>
      <c r="M507" s="50"/>
      <c r="N507" s="50">
        <f t="shared" si="107"/>
        <v>1426172.6692724659</v>
      </c>
      <c r="O507" s="33"/>
      <c r="P507" s="120"/>
      <c r="Q507" s="120"/>
    </row>
    <row r="508" spans="1:17" s="31" customFormat="1" x14ac:dyDescent="0.25">
      <c r="A508" s="35"/>
      <c r="B508" s="51" t="s">
        <v>351</v>
      </c>
      <c r="C508" s="35">
        <v>4</v>
      </c>
      <c r="D508" s="55">
        <v>36.946100000000001</v>
      </c>
      <c r="E508" s="128">
        <v>1802</v>
      </c>
      <c r="F508" s="160">
        <v>722001</v>
      </c>
      <c r="G508" s="41">
        <v>100</v>
      </c>
      <c r="H508" s="50">
        <f t="shared" si="118"/>
        <v>722001</v>
      </c>
      <c r="I508" s="50">
        <f t="shared" si="117"/>
        <v>0</v>
      </c>
      <c r="J508" s="50">
        <f t="shared" si="114"/>
        <v>400.66648168701443</v>
      </c>
      <c r="K508" s="50">
        <f t="shared" si="119"/>
        <v>859.15600284996083</v>
      </c>
      <c r="L508" s="50">
        <f t="shared" si="120"/>
        <v>1489638.6766055077</v>
      </c>
      <c r="M508" s="50"/>
      <c r="N508" s="50">
        <f t="shared" si="107"/>
        <v>1489638.6766055077</v>
      </c>
      <c r="O508" s="33"/>
      <c r="P508" s="120"/>
      <c r="Q508" s="120"/>
    </row>
    <row r="509" spans="1:17" s="31" customFormat="1" x14ac:dyDescent="0.25">
      <c r="A509" s="35"/>
      <c r="B509" s="51" t="s">
        <v>352</v>
      </c>
      <c r="C509" s="35">
        <v>4</v>
      </c>
      <c r="D509" s="55">
        <v>50.619700000000009</v>
      </c>
      <c r="E509" s="128">
        <v>3107</v>
      </c>
      <c r="F509" s="160">
        <v>1400674.2</v>
      </c>
      <c r="G509" s="41">
        <v>100</v>
      </c>
      <c r="H509" s="50">
        <f t="shared" si="118"/>
        <v>1400674.2</v>
      </c>
      <c r="I509" s="50">
        <f t="shared" si="117"/>
        <v>0</v>
      </c>
      <c r="J509" s="50">
        <f t="shared" si="114"/>
        <v>450.81242355970386</v>
      </c>
      <c r="K509" s="50">
        <f t="shared" si="119"/>
        <v>809.01006097727145</v>
      </c>
      <c r="L509" s="50">
        <f t="shared" si="120"/>
        <v>1714369.8565805575</v>
      </c>
      <c r="M509" s="50"/>
      <c r="N509" s="50">
        <f t="shared" si="107"/>
        <v>1714369.8565805575</v>
      </c>
      <c r="O509" s="33"/>
      <c r="P509" s="120"/>
      <c r="Q509" s="120"/>
    </row>
    <row r="510" spans="1:17" s="31" customFormat="1" x14ac:dyDescent="0.25">
      <c r="A510" s="35"/>
      <c r="B510" s="51" t="s">
        <v>353</v>
      </c>
      <c r="C510" s="35">
        <v>4</v>
      </c>
      <c r="D510" s="55">
        <v>35.986699999999999</v>
      </c>
      <c r="E510" s="128">
        <v>2276</v>
      </c>
      <c r="F510" s="160">
        <v>1714108.2</v>
      </c>
      <c r="G510" s="41">
        <v>100</v>
      </c>
      <c r="H510" s="50">
        <f t="shared" si="118"/>
        <v>1714108.2</v>
      </c>
      <c r="I510" s="50">
        <f t="shared" si="117"/>
        <v>0</v>
      </c>
      <c r="J510" s="50">
        <f t="shared" si="114"/>
        <v>753.12311072056241</v>
      </c>
      <c r="K510" s="50">
        <f t="shared" si="119"/>
        <v>506.69937381641284</v>
      </c>
      <c r="L510" s="50">
        <f t="shared" si="120"/>
        <v>1149375.8921419096</v>
      </c>
      <c r="M510" s="50"/>
      <c r="N510" s="50">
        <f t="shared" si="107"/>
        <v>1149375.8921419096</v>
      </c>
      <c r="O510" s="33"/>
      <c r="P510" s="120"/>
      <c r="Q510" s="120"/>
    </row>
    <row r="511" spans="1:17" s="31" customFormat="1" x14ac:dyDescent="0.25">
      <c r="A511" s="35"/>
      <c r="B511" s="51" t="s">
        <v>354</v>
      </c>
      <c r="C511" s="35">
        <v>4</v>
      </c>
      <c r="D511" s="55">
        <v>52.303999999999995</v>
      </c>
      <c r="E511" s="128">
        <v>2559</v>
      </c>
      <c r="F511" s="160">
        <v>889359.9</v>
      </c>
      <c r="G511" s="41">
        <v>100</v>
      </c>
      <c r="H511" s="50">
        <f t="shared" si="118"/>
        <v>889359.9</v>
      </c>
      <c r="I511" s="50">
        <f t="shared" si="117"/>
        <v>0</v>
      </c>
      <c r="J511" s="50">
        <f t="shared" si="114"/>
        <v>347.54196951934352</v>
      </c>
      <c r="K511" s="50">
        <f t="shared" si="119"/>
        <v>912.28051501763173</v>
      </c>
      <c r="L511" s="50">
        <f t="shared" si="120"/>
        <v>1751554.3490591564</v>
      </c>
      <c r="M511" s="50"/>
      <c r="N511" s="50">
        <f t="shared" si="107"/>
        <v>1751554.3490591564</v>
      </c>
      <c r="O511" s="33"/>
      <c r="P511" s="120"/>
      <c r="Q511" s="120"/>
    </row>
    <row r="512" spans="1:17" s="31" customFormat="1" x14ac:dyDescent="0.25">
      <c r="A512" s="35"/>
      <c r="B512" s="51" t="s">
        <v>355</v>
      </c>
      <c r="C512" s="35">
        <v>4</v>
      </c>
      <c r="D512" s="55">
        <v>49.512799999999999</v>
      </c>
      <c r="E512" s="128">
        <v>2950</v>
      </c>
      <c r="F512" s="160">
        <v>1093025</v>
      </c>
      <c r="G512" s="41">
        <v>100</v>
      </c>
      <c r="H512" s="50">
        <f t="shared" si="118"/>
        <v>1093025</v>
      </c>
      <c r="I512" s="50">
        <f t="shared" si="117"/>
        <v>0</v>
      </c>
      <c r="J512" s="50">
        <f t="shared" si="114"/>
        <v>370.5169491525424</v>
      </c>
      <c r="K512" s="50">
        <f t="shared" si="119"/>
        <v>889.30553538443291</v>
      </c>
      <c r="L512" s="50">
        <f t="shared" si="120"/>
        <v>1777445.4319715442</v>
      </c>
      <c r="M512" s="50"/>
      <c r="N512" s="50">
        <f t="shared" si="107"/>
        <v>1777445.4319715442</v>
      </c>
      <c r="O512" s="33"/>
      <c r="P512" s="120"/>
      <c r="Q512" s="120"/>
    </row>
    <row r="513" spans="1:17" s="31" customFormat="1" x14ac:dyDescent="0.25">
      <c r="A513" s="35"/>
      <c r="B513" s="51" t="s">
        <v>356</v>
      </c>
      <c r="C513" s="35">
        <v>4</v>
      </c>
      <c r="D513" s="55">
        <v>29.011799999999997</v>
      </c>
      <c r="E513" s="128">
        <v>1748</v>
      </c>
      <c r="F513" s="160">
        <v>718767.2</v>
      </c>
      <c r="G513" s="41">
        <v>100</v>
      </c>
      <c r="H513" s="50">
        <f t="shared" si="118"/>
        <v>718767.2</v>
      </c>
      <c r="I513" s="50">
        <f t="shared" si="117"/>
        <v>0</v>
      </c>
      <c r="J513" s="50">
        <f t="shared" si="114"/>
        <v>411.19405034324939</v>
      </c>
      <c r="K513" s="50">
        <f t="shared" si="119"/>
        <v>848.62843419372587</v>
      </c>
      <c r="L513" s="50">
        <f t="shared" si="120"/>
        <v>1431172.6832682362</v>
      </c>
      <c r="M513" s="50"/>
      <c r="N513" s="50">
        <f t="shared" si="107"/>
        <v>1431172.6832682362</v>
      </c>
      <c r="O513" s="33"/>
      <c r="P513" s="120"/>
      <c r="Q513" s="120"/>
    </row>
    <row r="514" spans="1:17" s="31" customFormat="1" x14ac:dyDescent="0.25">
      <c r="A514" s="35"/>
      <c r="B514" s="51" t="s">
        <v>357</v>
      </c>
      <c r="C514" s="35">
        <v>4</v>
      </c>
      <c r="D514" s="55">
        <v>18.760599999999997</v>
      </c>
      <c r="E514" s="128">
        <v>712</v>
      </c>
      <c r="F514" s="160">
        <v>323586.3</v>
      </c>
      <c r="G514" s="41">
        <v>100</v>
      </c>
      <c r="H514" s="50">
        <f t="shared" si="118"/>
        <v>323586.3</v>
      </c>
      <c r="I514" s="50">
        <f t="shared" si="117"/>
        <v>0</v>
      </c>
      <c r="J514" s="50">
        <f t="shared" si="114"/>
        <v>454.47514044943819</v>
      </c>
      <c r="K514" s="50">
        <f t="shared" si="119"/>
        <v>805.34734408753707</v>
      </c>
      <c r="L514" s="50">
        <f t="shared" si="120"/>
        <v>1157554.8240977752</v>
      </c>
      <c r="M514" s="50"/>
      <c r="N514" s="50">
        <f t="shared" ref="N514:N577" si="121">L514+M514</f>
        <v>1157554.8240977752</v>
      </c>
      <c r="O514" s="33"/>
      <c r="P514" s="120"/>
      <c r="Q514" s="120"/>
    </row>
    <row r="515" spans="1:17" s="31" customFormat="1" x14ac:dyDescent="0.25">
      <c r="A515" s="35"/>
      <c r="B515" s="51" t="s">
        <v>358</v>
      </c>
      <c r="C515" s="35">
        <v>4</v>
      </c>
      <c r="D515" s="55">
        <v>35.272599999999997</v>
      </c>
      <c r="E515" s="128">
        <v>2890</v>
      </c>
      <c r="F515" s="160">
        <v>932752.1</v>
      </c>
      <c r="G515" s="41">
        <v>100</v>
      </c>
      <c r="H515" s="50">
        <f t="shared" si="118"/>
        <v>932752.1</v>
      </c>
      <c r="I515" s="50">
        <f t="shared" si="117"/>
        <v>0</v>
      </c>
      <c r="J515" s="50">
        <f t="shared" si="114"/>
        <v>322.7515916955017</v>
      </c>
      <c r="K515" s="50">
        <f t="shared" si="119"/>
        <v>937.07089284147355</v>
      </c>
      <c r="L515" s="50">
        <f t="shared" si="120"/>
        <v>1757381.4930871797</v>
      </c>
      <c r="M515" s="50"/>
      <c r="N515" s="50">
        <f t="shared" si="121"/>
        <v>1757381.4930871797</v>
      </c>
      <c r="O515" s="33"/>
      <c r="P515" s="120"/>
      <c r="Q515" s="120"/>
    </row>
    <row r="516" spans="1:17" s="31" customFormat="1" x14ac:dyDescent="0.25">
      <c r="A516" s="35"/>
      <c r="B516" s="51" t="s">
        <v>859</v>
      </c>
      <c r="C516" s="35">
        <v>3</v>
      </c>
      <c r="D516" s="55">
        <v>31.216999999999999</v>
      </c>
      <c r="E516" s="128">
        <v>9764</v>
      </c>
      <c r="F516" s="160">
        <v>21285836.5</v>
      </c>
      <c r="G516" s="41">
        <v>50</v>
      </c>
      <c r="H516" s="50">
        <f t="shared" si="118"/>
        <v>10642918.25</v>
      </c>
      <c r="I516" s="50">
        <f t="shared" si="117"/>
        <v>10642918.25</v>
      </c>
      <c r="J516" s="50">
        <f t="shared" si="114"/>
        <v>2180.0324149938551</v>
      </c>
      <c r="K516" s="50">
        <f t="shared" si="119"/>
        <v>-920.20993045687987</v>
      </c>
      <c r="L516" s="50">
        <f t="shared" si="120"/>
        <v>1793138.3358258163</v>
      </c>
      <c r="M516" s="50"/>
      <c r="N516" s="50">
        <f t="shared" si="121"/>
        <v>1793138.3358258163</v>
      </c>
      <c r="O516" s="33"/>
      <c r="P516" s="120"/>
      <c r="Q516" s="120"/>
    </row>
    <row r="517" spans="1:17" s="31" customFormat="1" x14ac:dyDescent="0.25">
      <c r="A517" s="35"/>
      <c r="B517" s="51" t="s">
        <v>792</v>
      </c>
      <c r="C517" s="35">
        <v>4</v>
      </c>
      <c r="D517" s="55">
        <v>42.3553</v>
      </c>
      <c r="E517" s="128">
        <v>3383</v>
      </c>
      <c r="F517" s="160">
        <v>1551052.4</v>
      </c>
      <c r="G517" s="41">
        <v>100</v>
      </c>
      <c r="H517" s="50">
        <f t="shared" si="118"/>
        <v>1551052.4</v>
      </c>
      <c r="I517" s="50">
        <f t="shared" si="117"/>
        <v>0</v>
      </c>
      <c r="J517" s="50">
        <f t="shared" si="114"/>
        <v>458.48430387230269</v>
      </c>
      <c r="K517" s="50">
        <f t="shared" si="119"/>
        <v>801.33818066467256</v>
      </c>
      <c r="L517" s="50">
        <f t="shared" si="120"/>
        <v>1713428.7484464601</v>
      </c>
      <c r="M517" s="50"/>
      <c r="N517" s="50">
        <f t="shared" si="121"/>
        <v>1713428.7484464601</v>
      </c>
      <c r="O517" s="33"/>
      <c r="P517" s="120"/>
      <c r="Q517" s="120"/>
    </row>
    <row r="518" spans="1:17" s="31" customFormat="1" x14ac:dyDescent="0.25">
      <c r="A518" s="35"/>
      <c r="B518" s="51" t="s">
        <v>359</v>
      </c>
      <c r="C518" s="35">
        <v>4</v>
      </c>
      <c r="D518" s="55">
        <v>58.2791</v>
      </c>
      <c r="E518" s="128">
        <v>2367</v>
      </c>
      <c r="F518" s="160">
        <v>1042417.9</v>
      </c>
      <c r="G518" s="41">
        <v>100</v>
      </c>
      <c r="H518" s="50">
        <f t="shared" si="118"/>
        <v>1042417.9</v>
      </c>
      <c r="I518" s="50">
        <f t="shared" si="117"/>
        <v>0</v>
      </c>
      <c r="J518" s="50">
        <f t="shared" si="114"/>
        <v>440.39623996620196</v>
      </c>
      <c r="K518" s="50">
        <f t="shared" si="119"/>
        <v>819.42624457077329</v>
      </c>
      <c r="L518" s="50">
        <f t="shared" si="120"/>
        <v>1637424.997657351</v>
      </c>
      <c r="M518" s="50"/>
      <c r="N518" s="50">
        <f t="shared" si="121"/>
        <v>1637424.997657351</v>
      </c>
      <c r="O518" s="33"/>
      <c r="P518" s="120"/>
      <c r="Q518" s="120"/>
    </row>
    <row r="519" spans="1:17" s="31" customFormat="1" x14ac:dyDescent="0.25">
      <c r="A519" s="35"/>
      <c r="B519" s="51" t="s">
        <v>360</v>
      </c>
      <c r="C519" s="35">
        <v>4</v>
      </c>
      <c r="D519" s="55">
        <v>21.251799999999999</v>
      </c>
      <c r="E519" s="128">
        <v>1515</v>
      </c>
      <c r="F519" s="160">
        <v>410332.1</v>
      </c>
      <c r="G519" s="41">
        <v>100</v>
      </c>
      <c r="H519" s="50">
        <f t="shared" si="118"/>
        <v>410332.1</v>
      </c>
      <c r="I519" s="50">
        <f t="shared" si="117"/>
        <v>0</v>
      </c>
      <c r="J519" s="50">
        <f t="shared" si="114"/>
        <v>270.84627062706267</v>
      </c>
      <c r="K519" s="50">
        <f t="shared" si="119"/>
        <v>988.97621390991253</v>
      </c>
      <c r="L519" s="50">
        <f t="shared" si="120"/>
        <v>1521296.0806488851</v>
      </c>
      <c r="M519" s="50"/>
      <c r="N519" s="50">
        <f t="shared" si="121"/>
        <v>1521296.0806488851</v>
      </c>
      <c r="O519" s="33"/>
      <c r="P519" s="120"/>
      <c r="Q519" s="120"/>
    </row>
    <row r="520" spans="1:17" s="31" customFormat="1" x14ac:dyDescent="0.25">
      <c r="A520" s="35"/>
      <c r="B520" s="51" t="s">
        <v>361</v>
      </c>
      <c r="C520" s="35">
        <v>4</v>
      </c>
      <c r="D520" s="55">
        <v>24.685799999999997</v>
      </c>
      <c r="E520" s="128">
        <v>1604</v>
      </c>
      <c r="F520" s="160">
        <v>720055.6</v>
      </c>
      <c r="G520" s="41">
        <v>100</v>
      </c>
      <c r="H520" s="50">
        <f t="shared" si="118"/>
        <v>720055.6</v>
      </c>
      <c r="I520" s="50">
        <f t="shared" si="117"/>
        <v>0</v>
      </c>
      <c r="J520" s="50">
        <f t="shared" si="114"/>
        <v>448.91246882793018</v>
      </c>
      <c r="K520" s="50">
        <f t="shared" si="119"/>
        <v>810.91001570904507</v>
      </c>
      <c r="L520" s="50">
        <f t="shared" si="120"/>
        <v>1342237.1047831487</v>
      </c>
      <c r="M520" s="50"/>
      <c r="N520" s="50">
        <f t="shared" si="121"/>
        <v>1342237.1047831487</v>
      </c>
      <c r="O520" s="33"/>
      <c r="P520" s="120"/>
      <c r="Q520" s="120"/>
    </row>
    <row r="521" spans="1:17" s="31" customFormat="1" x14ac:dyDescent="0.25">
      <c r="A521" s="35"/>
      <c r="B521" s="51" t="s">
        <v>362</v>
      </c>
      <c r="C521" s="35">
        <v>4</v>
      </c>
      <c r="D521" s="55">
        <v>25.828000000000003</v>
      </c>
      <c r="E521" s="128">
        <v>2005</v>
      </c>
      <c r="F521" s="160">
        <v>704466.3</v>
      </c>
      <c r="G521" s="41">
        <v>100</v>
      </c>
      <c r="H521" s="50">
        <f t="shared" si="118"/>
        <v>704466.3</v>
      </c>
      <c r="I521" s="50">
        <f t="shared" si="117"/>
        <v>0</v>
      </c>
      <c r="J521" s="50">
        <f t="shared" si="114"/>
        <v>351.35476309226937</v>
      </c>
      <c r="K521" s="50">
        <f t="shared" si="119"/>
        <v>908.46772144470583</v>
      </c>
      <c r="L521" s="50">
        <f t="shared" si="120"/>
        <v>1530317.3488834624</v>
      </c>
      <c r="M521" s="50"/>
      <c r="N521" s="50">
        <f t="shared" si="121"/>
        <v>1530317.3488834624</v>
      </c>
      <c r="O521" s="33"/>
      <c r="P521" s="120"/>
      <c r="Q521" s="120"/>
    </row>
    <row r="522" spans="1:17" s="31" customFormat="1" x14ac:dyDescent="0.25">
      <c r="A522" s="35"/>
      <c r="B522" s="51" t="s">
        <v>363</v>
      </c>
      <c r="C522" s="35">
        <v>4</v>
      </c>
      <c r="D522" s="55">
        <v>71.106899999999996</v>
      </c>
      <c r="E522" s="128">
        <v>4131</v>
      </c>
      <c r="F522" s="160">
        <v>2145595.2000000002</v>
      </c>
      <c r="G522" s="41">
        <v>100</v>
      </c>
      <c r="H522" s="50">
        <f t="shared" si="118"/>
        <v>2145595.2000000002</v>
      </c>
      <c r="I522" s="50">
        <f t="shared" si="117"/>
        <v>0</v>
      </c>
      <c r="J522" s="50">
        <f t="shared" si="114"/>
        <v>519.38881626724765</v>
      </c>
      <c r="K522" s="50">
        <f t="shared" si="119"/>
        <v>740.4336682697276</v>
      </c>
      <c r="L522" s="50">
        <f t="shared" si="120"/>
        <v>1901652.1772822719</v>
      </c>
      <c r="M522" s="50"/>
      <c r="N522" s="50">
        <f t="shared" si="121"/>
        <v>1901652.1772822719</v>
      </c>
      <c r="O522" s="33"/>
      <c r="P522" s="120"/>
      <c r="Q522" s="120"/>
    </row>
    <row r="523" spans="1:17" s="31" customFormat="1" x14ac:dyDescent="0.25">
      <c r="A523" s="35"/>
      <c r="B523" s="51" t="s">
        <v>260</v>
      </c>
      <c r="C523" s="35">
        <v>4</v>
      </c>
      <c r="D523" s="55">
        <v>30.144199999999998</v>
      </c>
      <c r="E523" s="128">
        <v>1724</v>
      </c>
      <c r="F523" s="160">
        <v>532649.69999999995</v>
      </c>
      <c r="G523" s="41">
        <v>100</v>
      </c>
      <c r="H523" s="50">
        <f t="shared" si="118"/>
        <v>532649.69999999995</v>
      </c>
      <c r="I523" s="50">
        <f t="shared" si="117"/>
        <v>0</v>
      </c>
      <c r="J523" s="50">
        <f t="shared" si="114"/>
        <v>308.96154292343385</v>
      </c>
      <c r="K523" s="50">
        <f t="shared" si="119"/>
        <v>950.8609416135414</v>
      </c>
      <c r="L523" s="50">
        <f t="shared" si="120"/>
        <v>1552996.8098116904</v>
      </c>
      <c r="M523" s="50"/>
      <c r="N523" s="50">
        <f t="shared" si="121"/>
        <v>1552996.8098116904</v>
      </c>
      <c r="O523" s="33"/>
      <c r="P523" s="120"/>
      <c r="Q523" s="120"/>
    </row>
    <row r="524" spans="1:17" s="31" customFormat="1" x14ac:dyDescent="0.25">
      <c r="A524" s="35"/>
      <c r="B524" s="51" t="s">
        <v>285</v>
      </c>
      <c r="C524" s="35">
        <v>4</v>
      </c>
      <c r="D524" s="55">
        <v>36.931599999999996</v>
      </c>
      <c r="E524" s="128">
        <v>1820</v>
      </c>
      <c r="F524" s="160">
        <v>399033.1</v>
      </c>
      <c r="G524" s="41">
        <v>100</v>
      </c>
      <c r="H524" s="50">
        <f t="shared" si="118"/>
        <v>399033.1</v>
      </c>
      <c r="I524" s="50">
        <f t="shared" si="117"/>
        <v>0</v>
      </c>
      <c r="J524" s="50">
        <f t="shared" si="114"/>
        <v>219.24895604395604</v>
      </c>
      <c r="K524" s="50">
        <f t="shared" si="119"/>
        <v>1040.5735284930192</v>
      </c>
      <c r="L524" s="50">
        <f t="shared" si="120"/>
        <v>1706626.5200093901</v>
      </c>
      <c r="M524" s="50"/>
      <c r="N524" s="50">
        <f t="shared" si="121"/>
        <v>1706626.5200093901</v>
      </c>
      <c r="O524" s="33"/>
      <c r="P524" s="120"/>
      <c r="Q524" s="120"/>
    </row>
    <row r="525" spans="1:17" s="31" customFormat="1" x14ac:dyDescent="0.25">
      <c r="A525" s="35"/>
      <c r="B525" s="4"/>
      <c r="C525" s="4"/>
      <c r="D525" s="55">
        <v>0</v>
      </c>
      <c r="E525" s="130"/>
      <c r="F525" s="42"/>
      <c r="G525" s="41"/>
      <c r="H525" s="42"/>
      <c r="I525" s="32"/>
      <c r="J525" s="32"/>
      <c r="K525" s="50"/>
      <c r="L525" s="50"/>
      <c r="M525" s="50"/>
      <c r="N525" s="50"/>
      <c r="O525" s="33"/>
      <c r="P525" s="120"/>
      <c r="Q525" s="120"/>
    </row>
    <row r="526" spans="1:17" s="31" customFormat="1" x14ac:dyDescent="0.25">
      <c r="A526" s="30" t="s">
        <v>298</v>
      </c>
      <c r="B526" s="43" t="s">
        <v>2</v>
      </c>
      <c r="C526" s="44"/>
      <c r="D526" s="3">
        <v>1472.1347000000003</v>
      </c>
      <c r="E526" s="131">
        <f>E527</f>
        <v>109465</v>
      </c>
      <c r="F526" s="37">
        <f t="shared" ref="F526" si="122">F528</f>
        <v>0</v>
      </c>
      <c r="G526" s="37"/>
      <c r="H526" s="37">
        <f>H528</f>
        <v>12288343.550000001</v>
      </c>
      <c r="I526" s="37">
        <f>I528</f>
        <v>-12288343.550000001</v>
      </c>
      <c r="J526" s="37"/>
      <c r="K526" s="50"/>
      <c r="L526" s="50"/>
      <c r="M526" s="46">
        <f>M528</f>
        <v>82262623.276929975</v>
      </c>
      <c r="N526" s="37">
        <f t="shared" si="121"/>
        <v>82262623.276929975</v>
      </c>
      <c r="O526" s="33"/>
      <c r="P526" s="120"/>
      <c r="Q526" s="120"/>
    </row>
    <row r="527" spans="1:17" s="31" customFormat="1" x14ac:dyDescent="0.25">
      <c r="A527" s="30" t="s">
        <v>298</v>
      </c>
      <c r="B527" s="43" t="s">
        <v>3</v>
      </c>
      <c r="C527" s="44"/>
      <c r="D527" s="3">
        <v>1472.1347000000003</v>
      </c>
      <c r="E527" s="131">
        <f>SUM(E529:E567)</f>
        <v>109465</v>
      </c>
      <c r="F527" s="37">
        <f t="shared" ref="F527" si="123">SUM(F529:F567)</f>
        <v>90914174.700000003</v>
      </c>
      <c r="G527" s="37"/>
      <c r="H527" s="37">
        <f>SUM(H529:H567)</f>
        <v>66337487.599999994</v>
      </c>
      <c r="I527" s="37">
        <f>SUM(I529:I567)</f>
        <v>24576687.100000001</v>
      </c>
      <c r="J527" s="37"/>
      <c r="K527" s="50"/>
      <c r="L527" s="37">
        <f>SUM(L529:L567)</f>
        <v>63768942.165148005</v>
      </c>
      <c r="M527" s="50"/>
      <c r="N527" s="37">
        <f t="shared" si="121"/>
        <v>63768942.165148005</v>
      </c>
      <c r="O527" s="33"/>
      <c r="P527" s="120"/>
      <c r="Q527" s="120"/>
    </row>
    <row r="528" spans="1:17" s="31" customFormat="1" x14ac:dyDescent="0.25">
      <c r="A528" s="35"/>
      <c r="B528" s="51" t="s">
        <v>26</v>
      </c>
      <c r="C528" s="35">
        <v>2</v>
      </c>
      <c r="D528" s="55">
        <v>0</v>
      </c>
      <c r="E528" s="134"/>
      <c r="F528" s="50"/>
      <c r="G528" s="41">
        <v>25</v>
      </c>
      <c r="H528" s="50">
        <f>F547*G528/100</f>
        <v>12288343.550000001</v>
      </c>
      <c r="I528" s="50">
        <f>F528-H528</f>
        <v>-12288343.550000001</v>
      </c>
      <c r="J528" s="50"/>
      <c r="K528" s="50"/>
      <c r="L528" s="50"/>
      <c r="M528" s="50">
        <f>($L$7*$L$8*E526/$L$10)+($L$7*$L$9*D526/$L$11)</f>
        <v>82262623.276929975</v>
      </c>
      <c r="N528" s="50">
        <f t="shared" si="121"/>
        <v>82262623.276929975</v>
      </c>
      <c r="O528" s="33"/>
      <c r="P528" s="120"/>
      <c r="Q528" s="120"/>
    </row>
    <row r="529" spans="1:17" s="31" customFormat="1" x14ac:dyDescent="0.25">
      <c r="A529" s="35"/>
      <c r="B529" s="51" t="s">
        <v>364</v>
      </c>
      <c r="C529" s="35">
        <v>4</v>
      </c>
      <c r="D529" s="55">
        <v>29.834200000000003</v>
      </c>
      <c r="E529" s="128">
        <v>1581</v>
      </c>
      <c r="F529" s="161">
        <v>313575.7</v>
      </c>
      <c r="G529" s="41">
        <v>100</v>
      </c>
      <c r="H529" s="50">
        <f t="shared" ref="H529:H567" si="124">F529*G529/100</f>
        <v>313575.7</v>
      </c>
      <c r="I529" s="50">
        <f t="shared" ref="I529:I567" si="125">F529-H529</f>
        <v>0</v>
      </c>
      <c r="J529" s="50">
        <f t="shared" si="114"/>
        <v>198.34010120177103</v>
      </c>
      <c r="K529" s="50">
        <f t="shared" ref="K529:K567" si="126">$J$11*$J$19-J529</f>
        <v>1061.4823833352043</v>
      </c>
      <c r="L529" s="50">
        <f t="shared" ref="L529:L567" si="127">IF(K529&gt;0,$J$7*$J$8*(K529/$K$19),0)+$J$7*$J$9*(E529/$E$19)+$J$7*$J$10*(D529/$D$19)</f>
        <v>1657920.0147020207</v>
      </c>
      <c r="M529" s="50"/>
      <c r="N529" s="50">
        <f t="shared" si="121"/>
        <v>1657920.0147020207</v>
      </c>
      <c r="O529" s="33"/>
      <c r="P529" s="120"/>
      <c r="Q529" s="120"/>
    </row>
    <row r="530" spans="1:17" s="31" customFormat="1" x14ac:dyDescent="0.25">
      <c r="A530" s="35"/>
      <c r="B530" s="51" t="s">
        <v>365</v>
      </c>
      <c r="C530" s="35">
        <v>4</v>
      </c>
      <c r="D530" s="55">
        <v>53.624000000000002</v>
      </c>
      <c r="E530" s="128">
        <v>2587</v>
      </c>
      <c r="F530" s="161">
        <v>1053858.6000000001</v>
      </c>
      <c r="G530" s="41">
        <v>100</v>
      </c>
      <c r="H530" s="50">
        <f t="shared" si="124"/>
        <v>1053858.6000000001</v>
      </c>
      <c r="I530" s="50">
        <f t="shared" si="125"/>
        <v>0</v>
      </c>
      <c r="J530" s="50">
        <f t="shared" si="114"/>
        <v>407.36706609972947</v>
      </c>
      <c r="K530" s="50">
        <f t="shared" si="126"/>
        <v>852.45541843724573</v>
      </c>
      <c r="L530" s="50">
        <f t="shared" si="127"/>
        <v>1691848.8059683666</v>
      </c>
      <c r="M530" s="50"/>
      <c r="N530" s="50">
        <f t="shared" si="121"/>
        <v>1691848.8059683666</v>
      </c>
      <c r="O530" s="33"/>
      <c r="P530" s="120"/>
      <c r="Q530" s="120"/>
    </row>
    <row r="531" spans="1:17" s="31" customFormat="1" x14ac:dyDescent="0.25">
      <c r="A531" s="35"/>
      <c r="B531" s="51" t="s">
        <v>366</v>
      </c>
      <c r="C531" s="35">
        <v>4</v>
      </c>
      <c r="D531" s="55">
        <v>39.252299999999998</v>
      </c>
      <c r="E531" s="128">
        <v>2525</v>
      </c>
      <c r="F531" s="161">
        <v>617656.1</v>
      </c>
      <c r="G531" s="41">
        <v>100</v>
      </c>
      <c r="H531" s="50">
        <f t="shared" si="124"/>
        <v>617656.1</v>
      </c>
      <c r="I531" s="50">
        <f t="shared" si="125"/>
        <v>0</v>
      </c>
      <c r="J531" s="50">
        <f t="shared" si="114"/>
        <v>244.61627722772278</v>
      </c>
      <c r="K531" s="50">
        <f t="shared" si="126"/>
        <v>1015.2062073092525</v>
      </c>
      <c r="L531" s="50">
        <f t="shared" si="127"/>
        <v>1806483.0904873686</v>
      </c>
      <c r="M531" s="50"/>
      <c r="N531" s="50">
        <f t="shared" si="121"/>
        <v>1806483.0904873686</v>
      </c>
      <c r="O531" s="33"/>
      <c r="P531" s="120"/>
      <c r="Q531" s="120"/>
    </row>
    <row r="532" spans="1:17" s="31" customFormat="1" x14ac:dyDescent="0.25">
      <c r="A532" s="35"/>
      <c r="B532" s="51" t="s">
        <v>367</v>
      </c>
      <c r="C532" s="35">
        <v>4</v>
      </c>
      <c r="D532" s="55">
        <v>36.294200000000004</v>
      </c>
      <c r="E532" s="128">
        <v>2422</v>
      </c>
      <c r="F532" s="161">
        <v>1079033.3</v>
      </c>
      <c r="G532" s="41">
        <v>100</v>
      </c>
      <c r="H532" s="50">
        <f t="shared" si="124"/>
        <v>1079033.3</v>
      </c>
      <c r="I532" s="50">
        <f t="shared" si="125"/>
        <v>0</v>
      </c>
      <c r="J532" s="50">
        <f t="shared" si="114"/>
        <v>445.51333608587947</v>
      </c>
      <c r="K532" s="50">
        <f t="shared" si="126"/>
        <v>814.30914845109578</v>
      </c>
      <c r="L532" s="50">
        <f t="shared" si="127"/>
        <v>1538333.1103651843</v>
      </c>
      <c r="M532" s="50"/>
      <c r="N532" s="50">
        <f t="shared" si="121"/>
        <v>1538333.1103651843</v>
      </c>
      <c r="O532" s="33"/>
      <c r="P532" s="120"/>
      <c r="Q532" s="120"/>
    </row>
    <row r="533" spans="1:17" s="31" customFormat="1" x14ac:dyDescent="0.25">
      <c r="A533" s="35"/>
      <c r="B533" s="51" t="s">
        <v>368</v>
      </c>
      <c r="C533" s="35">
        <v>4</v>
      </c>
      <c r="D533" s="55">
        <v>37.5411</v>
      </c>
      <c r="E533" s="128">
        <v>3430</v>
      </c>
      <c r="F533" s="161">
        <v>1202806.8</v>
      </c>
      <c r="G533" s="41">
        <v>100</v>
      </c>
      <c r="H533" s="50">
        <f t="shared" si="124"/>
        <v>1202806.8</v>
      </c>
      <c r="I533" s="50">
        <f t="shared" si="125"/>
        <v>0</v>
      </c>
      <c r="J533" s="50">
        <f t="shared" si="114"/>
        <v>350.67253644314872</v>
      </c>
      <c r="K533" s="50">
        <f t="shared" si="126"/>
        <v>909.14994809382654</v>
      </c>
      <c r="L533" s="50">
        <f t="shared" si="127"/>
        <v>1826136.2676749877</v>
      </c>
      <c r="M533" s="50"/>
      <c r="N533" s="50">
        <f t="shared" si="121"/>
        <v>1826136.2676749877</v>
      </c>
      <c r="O533" s="33"/>
      <c r="P533" s="120"/>
      <c r="Q533" s="120"/>
    </row>
    <row r="534" spans="1:17" s="31" customFormat="1" x14ac:dyDescent="0.25">
      <c r="A534" s="35"/>
      <c r="B534" s="51" t="s">
        <v>793</v>
      </c>
      <c r="C534" s="35">
        <v>4</v>
      </c>
      <c r="D534" s="55">
        <v>49.182700000000004</v>
      </c>
      <c r="E534" s="128">
        <v>3364</v>
      </c>
      <c r="F534" s="161">
        <v>968452.8</v>
      </c>
      <c r="G534" s="41">
        <v>100</v>
      </c>
      <c r="H534" s="50">
        <f t="shared" si="124"/>
        <v>968452.8</v>
      </c>
      <c r="I534" s="50">
        <f t="shared" si="125"/>
        <v>0</v>
      </c>
      <c r="J534" s="50">
        <f t="shared" ref="J534:J596" si="128">F534/E534</f>
        <v>287.88727705112962</v>
      </c>
      <c r="K534" s="50">
        <f t="shared" si="126"/>
        <v>971.93520748584569</v>
      </c>
      <c r="L534" s="50">
        <f t="shared" si="127"/>
        <v>1943255.6837482797</v>
      </c>
      <c r="M534" s="50"/>
      <c r="N534" s="50">
        <f t="shared" si="121"/>
        <v>1943255.6837482797</v>
      </c>
      <c r="O534" s="33"/>
      <c r="P534" s="120"/>
      <c r="Q534" s="120"/>
    </row>
    <row r="535" spans="1:17" s="31" customFormat="1" x14ac:dyDescent="0.25">
      <c r="A535" s="35"/>
      <c r="B535" s="51" t="s">
        <v>369</v>
      </c>
      <c r="C535" s="35">
        <v>4</v>
      </c>
      <c r="D535" s="55">
        <v>52.974400000000003</v>
      </c>
      <c r="E535" s="128">
        <v>2320</v>
      </c>
      <c r="F535" s="161">
        <v>686545.1</v>
      </c>
      <c r="G535" s="41">
        <v>100</v>
      </c>
      <c r="H535" s="50">
        <f t="shared" si="124"/>
        <v>686545.1</v>
      </c>
      <c r="I535" s="50">
        <f t="shared" si="125"/>
        <v>0</v>
      </c>
      <c r="J535" s="50">
        <f t="shared" si="128"/>
        <v>295.92461206896553</v>
      </c>
      <c r="K535" s="50">
        <f t="shared" si="126"/>
        <v>963.89787246800972</v>
      </c>
      <c r="L535" s="50">
        <f t="shared" si="127"/>
        <v>1775232.8297827865</v>
      </c>
      <c r="M535" s="50"/>
      <c r="N535" s="50">
        <f t="shared" si="121"/>
        <v>1775232.8297827865</v>
      </c>
      <c r="O535" s="33"/>
      <c r="P535" s="120"/>
      <c r="Q535" s="120"/>
    </row>
    <row r="536" spans="1:17" s="31" customFormat="1" x14ac:dyDescent="0.25">
      <c r="A536" s="35"/>
      <c r="B536" s="51" t="s">
        <v>370</v>
      </c>
      <c r="C536" s="35">
        <v>4</v>
      </c>
      <c r="D536" s="55">
        <v>20.2178</v>
      </c>
      <c r="E536" s="128">
        <v>1572</v>
      </c>
      <c r="F536" s="161">
        <v>403941.8</v>
      </c>
      <c r="G536" s="41">
        <v>100</v>
      </c>
      <c r="H536" s="50">
        <f t="shared" si="124"/>
        <v>403941.8</v>
      </c>
      <c r="I536" s="50">
        <f t="shared" si="125"/>
        <v>0</v>
      </c>
      <c r="J536" s="50">
        <f t="shared" si="128"/>
        <v>256.96043256997456</v>
      </c>
      <c r="K536" s="50">
        <f t="shared" si="126"/>
        <v>1002.8620519670008</v>
      </c>
      <c r="L536" s="50">
        <f t="shared" si="127"/>
        <v>1542483.625082385</v>
      </c>
      <c r="M536" s="50"/>
      <c r="N536" s="50">
        <f t="shared" si="121"/>
        <v>1542483.625082385</v>
      </c>
      <c r="O536" s="33"/>
      <c r="P536" s="120"/>
      <c r="Q536" s="120"/>
    </row>
    <row r="537" spans="1:17" s="31" customFormat="1" x14ac:dyDescent="0.25">
      <c r="A537" s="35"/>
      <c r="B537" s="51" t="s">
        <v>371</v>
      </c>
      <c r="C537" s="35">
        <v>4</v>
      </c>
      <c r="D537" s="55">
        <v>136.13749999999999</v>
      </c>
      <c r="E537" s="128">
        <v>9791</v>
      </c>
      <c r="F537" s="161">
        <v>4403188.3</v>
      </c>
      <c r="G537" s="41">
        <v>100</v>
      </c>
      <c r="H537" s="50">
        <f t="shared" si="124"/>
        <v>4403188.3</v>
      </c>
      <c r="I537" s="50">
        <f t="shared" si="125"/>
        <v>0</v>
      </c>
      <c r="J537" s="50">
        <f t="shared" si="128"/>
        <v>449.71793483811661</v>
      </c>
      <c r="K537" s="50">
        <f t="shared" si="126"/>
        <v>810.10454969885859</v>
      </c>
      <c r="L537" s="50">
        <f t="shared" si="127"/>
        <v>3241766.0113169588</v>
      </c>
      <c r="M537" s="50"/>
      <c r="N537" s="50">
        <f t="shared" si="121"/>
        <v>3241766.0113169588</v>
      </c>
      <c r="O537" s="33"/>
      <c r="P537" s="120"/>
      <c r="Q537" s="120"/>
    </row>
    <row r="538" spans="1:17" s="31" customFormat="1" x14ac:dyDescent="0.25">
      <c r="A538" s="35"/>
      <c r="B538" s="51" t="s">
        <v>372</v>
      </c>
      <c r="C538" s="35">
        <v>4</v>
      </c>
      <c r="D538" s="55">
        <v>13.699300000000001</v>
      </c>
      <c r="E538" s="128">
        <v>1264</v>
      </c>
      <c r="F538" s="161">
        <v>308628.40000000002</v>
      </c>
      <c r="G538" s="41">
        <v>100</v>
      </c>
      <c r="H538" s="50">
        <f t="shared" si="124"/>
        <v>308628.40000000002</v>
      </c>
      <c r="I538" s="50">
        <f t="shared" si="125"/>
        <v>0</v>
      </c>
      <c r="J538" s="50">
        <f t="shared" si="128"/>
        <v>244.16803797468356</v>
      </c>
      <c r="K538" s="50">
        <f t="shared" si="126"/>
        <v>1015.6544465622917</v>
      </c>
      <c r="L538" s="50">
        <f t="shared" si="127"/>
        <v>1475252.0599100867</v>
      </c>
      <c r="M538" s="50"/>
      <c r="N538" s="50">
        <f t="shared" si="121"/>
        <v>1475252.0599100867</v>
      </c>
      <c r="O538" s="33"/>
      <c r="P538" s="120"/>
      <c r="Q538" s="120"/>
    </row>
    <row r="539" spans="1:17" s="31" customFormat="1" x14ac:dyDescent="0.25">
      <c r="A539" s="35"/>
      <c r="B539" s="51" t="s">
        <v>373</v>
      </c>
      <c r="C539" s="35">
        <v>4</v>
      </c>
      <c r="D539" s="55">
        <v>30.762199999999996</v>
      </c>
      <c r="E539" s="128">
        <v>2123</v>
      </c>
      <c r="F539" s="161">
        <v>558236.6</v>
      </c>
      <c r="G539" s="41">
        <v>100</v>
      </c>
      <c r="H539" s="50">
        <f t="shared" si="124"/>
        <v>558236.6</v>
      </c>
      <c r="I539" s="50">
        <f t="shared" si="125"/>
        <v>0</v>
      </c>
      <c r="J539" s="50">
        <f t="shared" si="128"/>
        <v>262.9470560527555</v>
      </c>
      <c r="K539" s="50">
        <f t="shared" si="126"/>
        <v>996.87542848421981</v>
      </c>
      <c r="L539" s="50">
        <f t="shared" si="127"/>
        <v>1677494.0897621841</v>
      </c>
      <c r="M539" s="50"/>
      <c r="N539" s="50">
        <f t="shared" si="121"/>
        <v>1677494.0897621841</v>
      </c>
      <c r="O539" s="33"/>
      <c r="P539" s="120"/>
      <c r="Q539" s="120"/>
    </row>
    <row r="540" spans="1:17" s="31" customFormat="1" x14ac:dyDescent="0.25">
      <c r="A540" s="35"/>
      <c r="B540" s="51" t="s">
        <v>374</v>
      </c>
      <c r="C540" s="35">
        <v>4</v>
      </c>
      <c r="D540" s="55">
        <v>61.717500000000001</v>
      </c>
      <c r="E540" s="128">
        <v>4372</v>
      </c>
      <c r="F540" s="161">
        <v>1320782.5</v>
      </c>
      <c r="G540" s="41">
        <v>100</v>
      </c>
      <c r="H540" s="50">
        <f t="shared" si="124"/>
        <v>1320782.5</v>
      </c>
      <c r="I540" s="50">
        <f t="shared" si="125"/>
        <v>0</v>
      </c>
      <c r="J540" s="50">
        <f t="shared" si="128"/>
        <v>302.10029734675209</v>
      </c>
      <c r="K540" s="50">
        <f t="shared" si="126"/>
        <v>957.72218719022317</v>
      </c>
      <c r="L540" s="50">
        <f t="shared" si="127"/>
        <v>2154952.4418255524</v>
      </c>
      <c r="M540" s="50"/>
      <c r="N540" s="50">
        <f t="shared" si="121"/>
        <v>2154952.4418255524</v>
      </c>
      <c r="O540" s="33"/>
      <c r="P540" s="120"/>
      <c r="Q540" s="120"/>
    </row>
    <row r="541" spans="1:17" s="31" customFormat="1" x14ac:dyDescent="0.25">
      <c r="A541" s="35"/>
      <c r="B541" s="51" t="s">
        <v>375</v>
      </c>
      <c r="C541" s="35">
        <v>4</v>
      </c>
      <c r="D541" s="55">
        <v>30.177800000000001</v>
      </c>
      <c r="E541" s="128">
        <v>1748</v>
      </c>
      <c r="F541" s="161">
        <v>570501.9</v>
      </c>
      <c r="G541" s="41">
        <v>100</v>
      </c>
      <c r="H541" s="50">
        <f t="shared" si="124"/>
        <v>570501.9</v>
      </c>
      <c r="I541" s="50">
        <f t="shared" si="125"/>
        <v>0</v>
      </c>
      <c r="J541" s="50">
        <f t="shared" si="128"/>
        <v>326.37408466819221</v>
      </c>
      <c r="K541" s="50">
        <f t="shared" si="126"/>
        <v>933.4483998687831</v>
      </c>
      <c r="L541" s="50">
        <f t="shared" si="127"/>
        <v>1536662.0778832745</v>
      </c>
      <c r="M541" s="50"/>
      <c r="N541" s="50">
        <f t="shared" si="121"/>
        <v>1536662.0778832745</v>
      </c>
      <c r="O541" s="33"/>
      <c r="P541" s="120"/>
      <c r="Q541" s="120"/>
    </row>
    <row r="542" spans="1:17" s="31" customFormat="1" x14ac:dyDescent="0.25">
      <c r="A542" s="35"/>
      <c r="B542" s="51" t="s">
        <v>376</v>
      </c>
      <c r="C542" s="35">
        <v>4</v>
      </c>
      <c r="D542" s="55">
        <v>51.029200000000003</v>
      </c>
      <c r="E542" s="128">
        <v>4127</v>
      </c>
      <c r="F542" s="161">
        <v>1016173.9</v>
      </c>
      <c r="G542" s="41">
        <v>100</v>
      </c>
      <c r="H542" s="50">
        <f t="shared" si="124"/>
        <v>1016173.9</v>
      </c>
      <c r="I542" s="50">
        <f t="shared" si="125"/>
        <v>0</v>
      </c>
      <c r="J542" s="50">
        <f t="shared" si="128"/>
        <v>246.2258056699782</v>
      </c>
      <c r="K542" s="50">
        <f t="shared" si="126"/>
        <v>1013.5966788669971</v>
      </c>
      <c r="L542" s="50">
        <f t="shared" si="127"/>
        <v>2129766.9135161098</v>
      </c>
      <c r="M542" s="50"/>
      <c r="N542" s="50">
        <f t="shared" si="121"/>
        <v>2129766.9135161098</v>
      </c>
      <c r="O542" s="33"/>
      <c r="P542" s="120"/>
      <c r="Q542" s="120"/>
    </row>
    <row r="543" spans="1:17" s="31" customFormat="1" x14ac:dyDescent="0.25">
      <c r="A543" s="35"/>
      <c r="B543" s="51" t="s">
        <v>377</v>
      </c>
      <c r="C543" s="35">
        <v>4</v>
      </c>
      <c r="D543" s="55">
        <v>17.363900000000001</v>
      </c>
      <c r="E543" s="128">
        <v>1438</v>
      </c>
      <c r="F543" s="161">
        <v>481617.4</v>
      </c>
      <c r="G543" s="41">
        <v>100</v>
      </c>
      <c r="H543" s="50">
        <f t="shared" si="124"/>
        <v>481617.4</v>
      </c>
      <c r="I543" s="50">
        <f t="shared" si="125"/>
        <v>0</v>
      </c>
      <c r="J543" s="50">
        <f t="shared" si="128"/>
        <v>334.92169680111266</v>
      </c>
      <c r="K543" s="50">
        <f t="shared" si="126"/>
        <v>924.90078773586265</v>
      </c>
      <c r="L543" s="50">
        <f t="shared" si="127"/>
        <v>1414613.8398017217</v>
      </c>
      <c r="M543" s="50"/>
      <c r="N543" s="50">
        <f t="shared" si="121"/>
        <v>1414613.8398017217</v>
      </c>
      <c r="O543" s="33"/>
      <c r="P543" s="120"/>
      <c r="Q543" s="120"/>
    </row>
    <row r="544" spans="1:17" s="31" customFormat="1" x14ac:dyDescent="0.25">
      <c r="A544" s="35"/>
      <c r="B544" s="51" t="s">
        <v>378</v>
      </c>
      <c r="C544" s="35">
        <v>4</v>
      </c>
      <c r="D544" s="55">
        <v>21.911300000000004</v>
      </c>
      <c r="E544" s="128">
        <v>1897</v>
      </c>
      <c r="F544" s="161">
        <v>724268.5</v>
      </c>
      <c r="G544" s="41">
        <v>100</v>
      </c>
      <c r="H544" s="50">
        <f t="shared" si="124"/>
        <v>724268.5</v>
      </c>
      <c r="I544" s="50">
        <f t="shared" si="125"/>
        <v>0</v>
      </c>
      <c r="J544" s="50">
        <f t="shared" si="128"/>
        <v>381.79678439641538</v>
      </c>
      <c r="K544" s="50">
        <f t="shared" si="126"/>
        <v>878.02570014055982</v>
      </c>
      <c r="L544" s="50">
        <f t="shared" si="127"/>
        <v>1457946.5149174856</v>
      </c>
      <c r="M544" s="50"/>
      <c r="N544" s="50">
        <f t="shared" si="121"/>
        <v>1457946.5149174856</v>
      </c>
      <c r="O544" s="33"/>
      <c r="P544" s="120"/>
      <c r="Q544" s="120"/>
    </row>
    <row r="545" spans="1:17" s="31" customFormat="1" x14ac:dyDescent="0.25">
      <c r="A545" s="35"/>
      <c r="B545" s="51" t="s">
        <v>158</v>
      </c>
      <c r="C545" s="35">
        <v>4</v>
      </c>
      <c r="D545" s="55">
        <v>17.215700000000002</v>
      </c>
      <c r="E545" s="128">
        <v>911</v>
      </c>
      <c r="F545" s="161">
        <v>761824.4</v>
      </c>
      <c r="G545" s="41">
        <v>100</v>
      </c>
      <c r="H545" s="50">
        <f t="shared" si="124"/>
        <v>761824.4</v>
      </c>
      <c r="I545" s="50">
        <f t="shared" si="125"/>
        <v>0</v>
      </c>
      <c r="J545" s="50">
        <f t="shared" si="128"/>
        <v>836.2507135016466</v>
      </c>
      <c r="K545" s="50">
        <f t="shared" si="126"/>
        <v>423.57177103532865</v>
      </c>
      <c r="L545" s="50">
        <f t="shared" si="127"/>
        <v>733568.63593183062</v>
      </c>
      <c r="M545" s="50"/>
      <c r="N545" s="50">
        <f t="shared" si="121"/>
        <v>733568.63593183062</v>
      </c>
      <c r="O545" s="33"/>
      <c r="P545" s="120"/>
      <c r="Q545" s="120"/>
    </row>
    <row r="546" spans="1:17" s="31" customFormat="1" x14ac:dyDescent="0.25">
      <c r="A546" s="35"/>
      <c r="B546" s="51" t="s">
        <v>379</v>
      </c>
      <c r="C546" s="35">
        <v>4</v>
      </c>
      <c r="D546" s="55">
        <v>31.447900000000001</v>
      </c>
      <c r="E546" s="128">
        <v>2441</v>
      </c>
      <c r="F546" s="161">
        <v>743980.5</v>
      </c>
      <c r="G546" s="41">
        <v>100</v>
      </c>
      <c r="H546" s="50">
        <f t="shared" si="124"/>
        <v>743980.5</v>
      </c>
      <c r="I546" s="50">
        <f t="shared" si="125"/>
        <v>0</v>
      </c>
      <c r="J546" s="50">
        <f t="shared" si="128"/>
        <v>304.78512904547318</v>
      </c>
      <c r="K546" s="50">
        <f t="shared" si="126"/>
        <v>955.03735549150201</v>
      </c>
      <c r="L546" s="50">
        <f t="shared" si="127"/>
        <v>1684997.1707112552</v>
      </c>
      <c r="M546" s="50"/>
      <c r="N546" s="50">
        <f t="shared" si="121"/>
        <v>1684997.1707112552</v>
      </c>
      <c r="O546" s="33"/>
      <c r="P546" s="120"/>
      <c r="Q546" s="120"/>
    </row>
    <row r="547" spans="1:17" s="31" customFormat="1" x14ac:dyDescent="0.25">
      <c r="A547" s="35"/>
      <c r="B547" s="51" t="s">
        <v>881</v>
      </c>
      <c r="C547" s="35">
        <v>3</v>
      </c>
      <c r="D547" s="55">
        <v>72.1755</v>
      </c>
      <c r="E547" s="128">
        <v>14701</v>
      </c>
      <c r="F547" s="161">
        <v>49153374.200000003</v>
      </c>
      <c r="G547" s="41">
        <v>50</v>
      </c>
      <c r="H547" s="50">
        <f t="shared" si="124"/>
        <v>24576687.100000001</v>
      </c>
      <c r="I547" s="50">
        <f t="shared" si="125"/>
        <v>24576687.100000001</v>
      </c>
      <c r="J547" s="50">
        <f t="shared" si="128"/>
        <v>3343.5395007142374</v>
      </c>
      <c r="K547" s="50">
        <f t="shared" si="126"/>
        <v>-2083.7170161772619</v>
      </c>
      <c r="L547" s="50">
        <f t="shared" si="127"/>
        <v>2816991.1620719107</v>
      </c>
      <c r="M547" s="50"/>
      <c r="N547" s="50">
        <f t="shared" si="121"/>
        <v>2816991.1620719107</v>
      </c>
      <c r="O547" s="33"/>
      <c r="P547" s="120"/>
      <c r="Q547" s="120"/>
    </row>
    <row r="548" spans="1:17" s="31" customFormat="1" x14ac:dyDescent="0.25">
      <c r="A548" s="35"/>
      <c r="B548" s="51" t="s">
        <v>380</v>
      </c>
      <c r="C548" s="35">
        <v>4</v>
      </c>
      <c r="D548" s="55">
        <v>13.830499999999999</v>
      </c>
      <c r="E548" s="128">
        <v>983</v>
      </c>
      <c r="F548" s="161">
        <v>507178.6</v>
      </c>
      <c r="G548" s="41">
        <v>100</v>
      </c>
      <c r="H548" s="50">
        <f t="shared" si="124"/>
        <v>507178.6</v>
      </c>
      <c r="I548" s="50">
        <f t="shared" si="125"/>
        <v>0</v>
      </c>
      <c r="J548" s="50">
        <f t="shared" si="128"/>
        <v>515.94974567650047</v>
      </c>
      <c r="K548" s="50">
        <f t="shared" si="126"/>
        <v>743.87273886047478</v>
      </c>
      <c r="L548" s="50">
        <f t="shared" si="127"/>
        <v>1107819.8318992432</v>
      </c>
      <c r="M548" s="50"/>
      <c r="N548" s="50">
        <f t="shared" si="121"/>
        <v>1107819.8318992432</v>
      </c>
      <c r="O548" s="33"/>
      <c r="P548" s="120"/>
      <c r="Q548" s="120"/>
    </row>
    <row r="549" spans="1:17" s="31" customFormat="1" x14ac:dyDescent="0.25">
      <c r="A549" s="35"/>
      <c r="B549" s="51" t="s">
        <v>381</v>
      </c>
      <c r="C549" s="35">
        <v>4</v>
      </c>
      <c r="D549" s="55">
        <v>89.205900000000014</v>
      </c>
      <c r="E549" s="128">
        <v>5428</v>
      </c>
      <c r="F549" s="161">
        <v>3635385.8</v>
      </c>
      <c r="G549" s="41">
        <v>100</v>
      </c>
      <c r="H549" s="50">
        <f t="shared" si="124"/>
        <v>3635385.8</v>
      </c>
      <c r="I549" s="50">
        <f t="shared" si="125"/>
        <v>0</v>
      </c>
      <c r="J549" s="50">
        <f t="shared" si="128"/>
        <v>669.74683124539422</v>
      </c>
      <c r="K549" s="50">
        <f t="shared" si="126"/>
        <v>590.07565329158103</v>
      </c>
      <c r="L549" s="50">
        <f t="shared" si="127"/>
        <v>2027413.2008564495</v>
      </c>
      <c r="M549" s="50"/>
      <c r="N549" s="50">
        <f t="shared" si="121"/>
        <v>2027413.2008564495</v>
      </c>
      <c r="O549" s="33"/>
      <c r="P549" s="120"/>
      <c r="Q549" s="120"/>
    </row>
    <row r="550" spans="1:17" s="31" customFormat="1" x14ac:dyDescent="0.25">
      <c r="A550" s="35"/>
      <c r="B550" s="51" t="s">
        <v>382</v>
      </c>
      <c r="C550" s="35">
        <v>4</v>
      </c>
      <c r="D550" s="55">
        <v>28.287100000000002</v>
      </c>
      <c r="E550" s="128">
        <v>2012</v>
      </c>
      <c r="F550" s="161">
        <v>6124859.2000000002</v>
      </c>
      <c r="G550" s="41">
        <v>100</v>
      </c>
      <c r="H550" s="50">
        <f t="shared" si="124"/>
        <v>6124859.2000000002</v>
      </c>
      <c r="I550" s="50">
        <f t="shared" si="125"/>
        <v>0</v>
      </c>
      <c r="J550" s="50">
        <f t="shared" si="128"/>
        <v>3044.1646123260439</v>
      </c>
      <c r="K550" s="50">
        <f t="shared" si="126"/>
        <v>-1784.3421277890686</v>
      </c>
      <c r="L550" s="50">
        <f t="shared" si="127"/>
        <v>471229.66569491039</v>
      </c>
      <c r="M550" s="50"/>
      <c r="N550" s="50">
        <f t="shared" si="121"/>
        <v>471229.66569491039</v>
      </c>
      <c r="O550" s="33"/>
      <c r="P550" s="120"/>
      <c r="Q550" s="120"/>
    </row>
    <row r="551" spans="1:17" s="31" customFormat="1" x14ac:dyDescent="0.25">
      <c r="A551" s="35"/>
      <c r="B551" s="51" t="s">
        <v>383</v>
      </c>
      <c r="C551" s="35">
        <v>4</v>
      </c>
      <c r="D551" s="55">
        <v>44.047899999999998</v>
      </c>
      <c r="E551" s="128">
        <v>3643</v>
      </c>
      <c r="F551" s="161">
        <v>2223283.7999999998</v>
      </c>
      <c r="G551" s="41">
        <v>100</v>
      </c>
      <c r="H551" s="50">
        <f t="shared" si="124"/>
        <v>2223283.7999999998</v>
      </c>
      <c r="I551" s="50">
        <f t="shared" si="125"/>
        <v>0</v>
      </c>
      <c r="J551" s="50">
        <f t="shared" si="128"/>
        <v>610.28926708756512</v>
      </c>
      <c r="K551" s="50">
        <f t="shared" si="126"/>
        <v>649.53321744941013</v>
      </c>
      <c r="L551" s="50">
        <f t="shared" si="127"/>
        <v>1586102.9226486769</v>
      </c>
      <c r="M551" s="50"/>
      <c r="N551" s="50">
        <f t="shared" si="121"/>
        <v>1586102.9226486769</v>
      </c>
      <c r="O551" s="33"/>
      <c r="P551" s="120"/>
      <c r="Q551" s="120"/>
    </row>
    <row r="552" spans="1:17" s="31" customFormat="1" x14ac:dyDescent="0.25">
      <c r="A552" s="35"/>
      <c r="B552" s="51" t="s">
        <v>384</v>
      </c>
      <c r="C552" s="35">
        <v>4</v>
      </c>
      <c r="D552" s="55">
        <v>45.811300000000003</v>
      </c>
      <c r="E552" s="128">
        <v>2444</v>
      </c>
      <c r="F552" s="161">
        <v>835738.1</v>
      </c>
      <c r="G552" s="41">
        <v>100</v>
      </c>
      <c r="H552" s="50">
        <f t="shared" si="124"/>
        <v>835738.1</v>
      </c>
      <c r="I552" s="50">
        <f t="shared" si="125"/>
        <v>0</v>
      </c>
      <c r="J552" s="50">
        <f t="shared" si="128"/>
        <v>341.95503273322419</v>
      </c>
      <c r="K552" s="50">
        <f t="shared" si="126"/>
        <v>917.86745180375101</v>
      </c>
      <c r="L552" s="50">
        <f t="shared" si="127"/>
        <v>1708514.3741824836</v>
      </c>
      <c r="M552" s="50"/>
      <c r="N552" s="50">
        <f t="shared" si="121"/>
        <v>1708514.3741824836</v>
      </c>
      <c r="O552" s="33"/>
      <c r="P552" s="120"/>
      <c r="Q552" s="120"/>
    </row>
    <row r="553" spans="1:17" s="31" customFormat="1" x14ac:dyDescent="0.25">
      <c r="A553" s="35"/>
      <c r="B553" s="51" t="s">
        <v>385</v>
      </c>
      <c r="C553" s="35">
        <v>4</v>
      </c>
      <c r="D553" s="55">
        <v>76.026800000000009</v>
      </c>
      <c r="E553" s="128">
        <v>4899</v>
      </c>
      <c r="F553" s="161">
        <v>1389736</v>
      </c>
      <c r="G553" s="41">
        <v>100</v>
      </c>
      <c r="H553" s="50">
        <f t="shared" si="124"/>
        <v>1389736</v>
      </c>
      <c r="I553" s="50">
        <f t="shared" si="125"/>
        <v>0</v>
      </c>
      <c r="J553" s="50">
        <f t="shared" si="128"/>
        <v>283.67748520106142</v>
      </c>
      <c r="K553" s="50">
        <f t="shared" si="126"/>
        <v>976.14499933591378</v>
      </c>
      <c r="L553" s="50">
        <f t="shared" si="127"/>
        <v>2332233.4609950315</v>
      </c>
      <c r="M553" s="50"/>
      <c r="N553" s="50">
        <f t="shared" si="121"/>
        <v>2332233.4609950315</v>
      </c>
      <c r="O553" s="33"/>
      <c r="P553" s="120"/>
      <c r="Q553" s="120"/>
    </row>
    <row r="554" spans="1:17" s="31" customFormat="1" x14ac:dyDescent="0.25">
      <c r="A554" s="35"/>
      <c r="B554" s="51" t="s">
        <v>386</v>
      </c>
      <c r="C554" s="35">
        <v>4</v>
      </c>
      <c r="D554" s="55">
        <v>21.168299999999999</v>
      </c>
      <c r="E554" s="128">
        <v>1211</v>
      </c>
      <c r="F554" s="161">
        <v>959910.9</v>
      </c>
      <c r="G554" s="41">
        <v>100</v>
      </c>
      <c r="H554" s="50">
        <f t="shared" si="124"/>
        <v>959910.9</v>
      </c>
      <c r="I554" s="50">
        <f t="shared" si="125"/>
        <v>0</v>
      </c>
      <c r="J554" s="50">
        <f t="shared" si="128"/>
        <v>792.65970272502068</v>
      </c>
      <c r="K554" s="50">
        <f t="shared" si="126"/>
        <v>467.16278181195457</v>
      </c>
      <c r="L554" s="50">
        <f t="shared" si="127"/>
        <v>854021.37258662458</v>
      </c>
      <c r="M554" s="50"/>
      <c r="N554" s="50">
        <f t="shared" si="121"/>
        <v>854021.37258662458</v>
      </c>
      <c r="O554" s="33"/>
      <c r="P554" s="120"/>
      <c r="Q554" s="120"/>
    </row>
    <row r="555" spans="1:17" s="31" customFormat="1" x14ac:dyDescent="0.25">
      <c r="A555" s="35"/>
      <c r="B555" s="51" t="s">
        <v>387</v>
      </c>
      <c r="C555" s="35">
        <v>4</v>
      </c>
      <c r="D555" s="55">
        <v>27.250599999999999</v>
      </c>
      <c r="E555" s="128">
        <v>1772</v>
      </c>
      <c r="F555" s="161">
        <v>541320.4</v>
      </c>
      <c r="G555" s="41">
        <v>100</v>
      </c>
      <c r="H555" s="50">
        <f t="shared" si="124"/>
        <v>541320.4</v>
      </c>
      <c r="I555" s="50">
        <f t="shared" si="125"/>
        <v>0</v>
      </c>
      <c r="J555" s="50">
        <f t="shared" si="128"/>
        <v>305.4855530474041</v>
      </c>
      <c r="K555" s="50">
        <f t="shared" si="126"/>
        <v>954.33693148957116</v>
      </c>
      <c r="L555" s="50">
        <f t="shared" si="127"/>
        <v>1551728.7662692014</v>
      </c>
      <c r="M555" s="50"/>
      <c r="N555" s="50">
        <f t="shared" si="121"/>
        <v>1551728.7662692014</v>
      </c>
      <c r="O555" s="33"/>
      <c r="P555" s="120"/>
      <c r="Q555" s="120"/>
    </row>
    <row r="556" spans="1:17" s="31" customFormat="1" x14ac:dyDescent="0.25">
      <c r="A556" s="35"/>
      <c r="B556" s="51" t="s">
        <v>388</v>
      </c>
      <c r="C556" s="35">
        <v>4</v>
      </c>
      <c r="D556" s="55">
        <v>21.5503</v>
      </c>
      <c r="E556" s="128">
        <v>1662</v>
      </c>
      <c r="F556" s="161">
        <v>1137847.3</v>
      </c>
      <c r="G556" s="41">
        <v>100</v>
      </c>
      <c r="H556" s="50">
        <f t="shared" si="124"/>
        <v>1137847.3</v>
      </c>
      <c r="I556" s="50">
        <f t="shared" si="125"/>
        <v>0</v>
      </c>
      <c r="J556" s="50">
        <f t="shared" si="128"/>
        <v>684.62533092659453</v>
      </c>
      <c r="K556" s="50">
        <f t="shared" si="126"/>
        <v>575.19715361038072</v>
      </c>
      <c r="L556" s="50">
        <f t="shared" si="127"/>
        <v>1059360.5252410632</v>
      </c>
      <c r="M556" s="50"/>
      <c r="N556" s="50">
        <f t="shared" si="121"/>
        <v>1059360.5252410632</v>
      </c>
      <c r="O556" s="33"/>
      <c r="P556" s="120"/>
      <c r="Q556" s="120"/>
    </row>
    <row r="557" spans="1:17" s="31" customFormat="1" x14ac:dyDescent="0.25">
      <c r="A557" s="35"/>
      <c r="B557" s="51" t="s">
        <v>389</v>
      </c>
      <c r="C557" s="35">
        <v>4</v>
      </c>
      <c r="D557" s="55">
        <v>14.727999999999998</v>
      </c>
      <c r="E557" s="128">
        <v>1455</v>
      </c>
      <c r="F557" s="161">
        <v>827595.6</v>
      </c>
      <c r="G557" s="41">
        <v>100</v>
      </c>
      <c r="H557" s="50">
        <f t="shared" si="124"/>
        <v>827595.6</v>
      </c>
      <c r="I557" s="50">
        <f t="shared" si="125"/>
        <v>0</v>
      </c>
      <c r="J557" s="50">
        <f t="shared" si="128"/>
        <v>568.7942268041237</v>
      </c>
      <c r="K557" s="50">
        <f t="shared" si="126"/>
        <v>691.02825773285156</v>
      </c>
      <c r="L557" s="50">
        <f t="shared" si="127"/>
        <v>1129314.4916199592</v>
      </c>
      <c r="M557" s="50"/>
      <c r="N557" s="50">
        <f t="shared" si="121"/>
        <v>1129314.4916199592</v>
      </c>
      <c r="O557" s="33"/>
      <c r="P557" s="120"/>
      <c r="Q557" s="120"/>
    </row>
    <row r="558" spans="1:17" s="31" customFormat="1" x14ac:dyDescent="0.25">
      <c r="A558" s="35"/>
      <c r="B558" s="51" t="s">
        <v>390</v>
      </c>
      <c r="C558" s="35">
        <v>4</v>
      </c>
      <c r="D558" s="55">
        <v>18.566800000000001</v>
      </c>
      <c r="E558" s="128">
        <v>1503</v>
      </c>
      <c r="F558" s="161">
        <v>532005.5</v>
      </c>
      <c r="G558" s="41">
        <v>100</v>
      </c>
      <c r="H558" s="50">
        <f t="shared" si="124"/>
        <v>532005.5</v>
      </c>
      <c r="I558" s="50">
        <f t="shared" si="125"/>
        <v>0</v>
      </c>
      <c r="J558" s="50">
        <f t="shared" si="128"/>
        <v>353.96240851630074</v>
      </c>
      <c r="K558" s="50">
        <f t="shared" si="126"/>
        <v>905.86007602067457</v>
      </c>
      <c r="L558" s="50">
        <f t="shared" si="127"/>
        <v>1408720.7154248068</v>
      </c>
      <c r="M558" s="50"/>
      <c r="N558" s="50">
        <f t="shared" si="121"/>
        <v>1408720.7154248068</v>
      </c>
      <c r="O558" s="33"/>
      <c r="P558" s="120"/>
      <c r="Q558" s="120"/>
    </row>
    <row r="559" spans="1:17" s="31" customFormat="1" x14ac:dyDescent="0.25">
      <c r="A559" s="35"/>
      <c r="B559" s="51" t="s">
        <v>209</v>
      </c>
      <c r="C559" s="35">
        <v>4</v>
      </c>
      <c r="D559" s="55">
        <v>27.703899999999997</v>
      </c>
      <c r="E559" s="128">
        <v>2412</v>
      </c>
      <c r="F559" s="161">
        <v>514960.4</v>
      </c>
      <c r="G559" s="41">
        <v>100</v>
      </c>
      <c r="H559" s="50">
        <f t="shared" si="124"/>
        <v>514960.4</v>
      </c>
      <c r="I559" s="50">
        <f t="shared" si="125"/>
        <v>0</v>
      </c>
      <c r="J559" s="50">
        <f t="shared" si="128"/>
        <v>213.49933665008294</v>
      </c>
      <c r="K559" s="50">
        <f t="shared" si="126"/>
        <v>1046.3231478868922</v>
      </c>
      <c r="L559" s="50">
        <f t="shared" si="127"/>
        <v>1770364.5483339874</v>
      </c>
      <c r="M559" s="50"/>
      <c r="N559" s="50">
        <f t="shared" si="121"/>
        <v>1770364.5483339874</v>
      </c>
      <c r="O559" s="33"/>
      <c r="P559" s="120"/>
      <c r="Q559" s="120"/>
    </row>
    <row r="560" spans="1:17" s="31" customFormat="1" x14ac:dyDescent="0.25">
      <c r="A560" s="35"/>
      <c r="B560" s="51" t="s">
        <v>246</v>
      </c>
      <c r="C560" s="35">
        <v>4</v>
      </c>
      <c r="D560" s="55">
        <v>15.173299999999998</v>
      </c>
      <c r="E560" s="128">
        <v>660</v>
      </c>
      <c r="F560" s="161">
        <v>418113.8</v>
      </c>
      <c r="G560" s="41">
        <v>100</v>
      </c>
      <c r="H560" s="50">
        <f t="shared" si="124"/>
        <v>418113.8</v>
      </c>
      <c r="I560" s="50">
        <f t="shared" si="125"/>
        <v>0</v>
      </c>
      <c r="J560" s="50">
        <f t="shared" si="128"/>
        <v>633.50575757575757</v>
      </c>
      <c r="K560" s="50">
        <f t="shared" si="126"/>
        <v>626.31672696121768</v>
      </c>
      <c r="L560" s="50">
        <f t="shared" si="127"/>
        <v>920878.78384556319</v>
      </c>
      <c r="M560" s="50"/>
      <c r="N560" s="50">
        <f t="shared" si="121"/>
        <v>920878.78384556319</v>
      </c>
      <c r="O560" s="33"/>
      <c r="P560" s="120"/>
      <c r="Q560" s="120"/>
    </row>
    <row r="561" spans="1:17" s="31" customFormat="1" x14ac:dyDescent="0.25">
      <c r="A561" s="35"/>
      <c r="B561" s="51" t="s">
        <v>391</v>
      </c>
      <c r="C561" s="35">
        <v>4</v>
      </c>
      <c r="D561" s="55">
        <v>20.418799999999997</v>
      </c>
      <c r="E561" s="128">
        <v>1459</v>
      </c>
      <c r="F561" s="161">
        <v>418229.8</v>
      </c>
      <c r="G561" s="41">
        <v>100</v>
      </c>
      <c r="H561" s="50">
        <f t="shared" si="124"/>
        <v>418229.8</v>
      </c>
      <c r="I561" s="50">
        <f t="shared" si="125"/>
        <v>0</v>
      </c>
      <c r="J561" s="50">
        <f t="shared" si="128"/>
        <v>286.65510623714874</v>
      </c>
      <c r="K561" s="50">
        <f t="shared" si="126"/>
        <v>973.16737829982651</v>
      </c>
      <c r="L561" s="50">
        <f t="shared" si="127"/>
        <v>1489318.0623830664</v>
      </c>
      <c r="M561" s="50"/>
      <c r="N561" s="50">
        <f t="shared" si="121"/>
        <v>1489318.0623830664</v>
      </c>
      <c r="O561" s="33"/>
      <c r="P561" s="120"/>
      <c r="Q561" s="120"/>
    </row>
    <row r="562" spans="1:17" s="31" customFormat="1" x14ac:dyDescent="0.25">
      <c r="A562" s="35"/>
      <c r="B562" s="51" t="s">
        <v>392</v>
      </c>
      <c r="C562" s="35">
        <v>4</v>
      </c>
      <c r="D562" s="55">
        <v>99.448100000000011</v>
      </c>
      <c r="E562" s="128">
        <v>5314</v>
      </c>
      <c r="F562" s="161">
        <v>2589283.2000000002</v>
      </c>
      <c r="G562" s="41">
        <v>100</v>
      </c>
      <c r="H562" s="50">
        <f t="shared" si="124"/>
        <v>2589283.2000000002</v>
      </c>
      <c r="I562" s="50">
        <f t="shared" si="125"/>
        <v>0</v>
      </c>
      <c r="J562" s="50">
        <f t="shared" si="128"/>
        <v>487.25690628528417</v>
      </c>
      <c r="K562" s="50">
        <f t="shared" si="126"/>
        <v>772.56557825169102</v>
      </c>
      <c r="L562" s="50">
        <f t="shared" si="127"/>
        <v>2271132.949248767</v>
      </c>
      <c r="M562" s="50"/>
      <c r="N562" s="50">
        <f t="shared" si="121"/>
        <v>2271132.949248767</v>
      </c>
      <c r="O562" s="33"/>
      <c r="P562" s="120"/>
      <c r="Q562" s="120"/>
    </row>
    <row r="563" spans="1:17" s="31" customFormat="1" x14ac:dyDescent="0.25">
      <c r="A563" s="35"/>
      <c r="B563" s="51" t="s">
        <v>393</v>
      </c>
      <c r="C563" s="35">
        <v>4</v>
      </c>
      <c r="D563" s="55">
        <v>22.054699999999997</v>
      </c>
      <c r="E563" s="128">
        <v>1619</v>
      </c>
      <c r="F563" s="161">
        <v>333184.59999999998</v>
      </c>
      <c r="G563" s="41">
        <v>100</v>
      </c>
      <c r="H563" s="50">
        <f t="shared" si="124"/>
        <v>333184.59999999998</v>
      </c>
      <c r="I563" s="50">
        <f t="shared" si="125"/>
        <v>0</v>
      </c>
      <c r="J563" s="50">
        <f t="shared" si="128"/>
        <v>205.79654107473749</v>
      </c>
      <c r="K563" s="50">
        <f t="shared" si="126"/>
        <v>1054.0259434622378</v>
      </c>
      <c r="L563" s="50">
        <f t="shared" si="127"/>
        <v>1619324.0254425039</v>
      </c>
      <c r="M563" s="50"/>
      <c r="N563" s="50">
        <f t="shared" si="121"/>
        <v>1619324.0254425039</v>
      </c>
      <c r="O563" s="33"/>
      <c r="P563" s="120"/>
      <c r="Q563" s="120"/>
    </row>
    <row r="564" spans="1:17" s="31" customFormat="1" x14ac:dyDescent="0.25">
      <c r="A564" s="35"/>
      <c r="B564" s="51" t="s">
        <v>250</v>
      </c>
      <c r="C564" s="35">
        <v>4</v>
      </c>
      <c r="D564" s="55">
        <v>13.465299999999999</v>
      </c>
      <c r="E564" s="128">
        <v>1475</v>
      </c>
      <c r="F564" s="161">
        <v>195715.9</v>
      </c>
      <c r="G564" s="41">
        <v>100</v>
      </c>
      <c r="H564" s="50">
        <f t="shared" si="124"/>
        <v>195715.9</v>
      </c>
      <c r="I564" s="50">
        <f t="shared" si="125"/>
        <v>0</v>
      </c>
      <c r="J564" s="50">
        <f t="shared" si="128"/>
        <v>132.68874576271185</v>
      </c>
      <c r="K564" s="50">
        <f t="shared" si="126"/>
        <v>1127.1337387742633</v>
      </c>
      <c r="L564" s="50">
        <f t="shared" si="127"/>
        <v>1641284.0331023475</v>
      </c>
      <c r="M564" s="50"/>
      <c r="N564" s="50">
        <f t="shared" si="121"/>
        <v>1641284.0331023475</v>
      </c>
      <c r="O564" s="33"/>
      <c r="P564" s="120"/>
      <c r="Q564" s="120"/>
    </row>
    <row r="565" spans="1:17" s="31" customFormat="1" x14ac:dyDescent="0.25">
      <c r="A565" s="35"/>
      <c r="B565" s="51" t="s">
        <v>282</v>
      </c>
      <c r="C565" s="35">
        <v>4</v>
      </c>
      <c r="D565" s="55">
        <v>32.471600000000002</v>
      </c>
      <c r="E565" s="128">
        <v>1642</v>
      </c>
      <c r="F565" s="161">
        <v>418255.5</v>
      </c>
      <c r="G565" s="41">
        <v>100</v>
      </c>
      <c r="H565" s="50">
        <f t="shared" si="124"/>
        <v>418255.5</v>
      </c>
      <c r="I565" s="50">
        <f t="shared" si="125"/>
        <v>0</v>
      </c>
      <c r="J565" s="50">
        <f t="shared" si="128"/>
        <v>254.72320341047504</v>
      </c>
      <c r="K565" s="50">
        <f t="shared" si="126"/>
        <v>1005.0992811265003</v>
      </c>
      <c r="L565" s="50">
        <f t="shared" si="127"/>
        <v>1613976.5982231672</v>
      </c>
      <c r="M565" s="50"/>
      <c r="N565" s="50">
        <f t="shared" si="121"/>
        <v>1613976.5982231672</v>
      </c>
      <c r="O565" s="33"/>
      <c r="P565" s="120"/>
      <c r="Q565" s="120"/>
    </row>
    <row r="566" spans="1:17" s="31" customFormat="1" x14ac:dyDescent="0.25">
      <c r="A566" s="35"/>
      <c r="B566" s="51" t="s">
        <v>142</v>
      </c>
      <c r="C566" s="35">
        <v>4</v>
      </c>
      <c r="D566" s="55">
        <v>10.603699999999998</v>
      </c>
      <c r="E566" s="128">
        <v>811</v>
      </c>
      <c r="F566" s="161">
        <v>149785.60000000001</v>
      </c>
      <c r="G566" s="41">
        <v>100</v>
      </c>
      <c r="H566" s="50">
        <f t="shared" si="124"/>
        <v>149785.60000000001</v>
      </c>
      <c r="I566" s="50">
        <f t="shared" si="125"/>
        <v>0</v>
      </c>
      <c r="J566" s="50">
        <f t="shared" si="128"/>
        <v>184.69247842170162</v>
      </c>
      <c r="K566" s="50">
        <f t="shared" si="126"/>
        <v>1075.1300061152735</v>
      </c>
      <c r="L566" s="50">
        <f t="shared" si="127"/>
        <v>1454554.6810498151</v>
      </c>
      <c r="M566" s="50"/>
      <c r="N566" s="50">
        <f t="shared" si="121"/>
        <v>1454554.6810498151</v>
      </c>
      <c r="O566" s="33"/>
      <c r="P566" s="120"/>
      <c r="Q566" s="120"/>
    </row>
    <row r="567" spans="1:17" s="31" customFormat="1" x14ac:dyDescent="0.25">
      <c r="A567" s="35"/>
      <c r="B567" s="51" t="s">
        <v>394</v>
      </c>
      <c r="C567" s="35">
        <v>4</v>
      </c>
      <c r="D567" s="55">
        <v>27.763299999999997</v>
      </c>
      <c r="E567" s="128">
        <v>2447</v>
      </c>
      <c r="F567" s="161">
        <v>793337.9</v>
      </c>
      <c r="G567" s="41">
        <v>100</v>
      </c>
      <c r="H567" s="50">
        <f t="shared" si="124"/>
        <v>793337.9</v>
      </c>
      <c r="I567" s="50">
        <f t="shared" si="125"/>
        <v>0</v>
      </c>
      <c r="J567" s="50">
        <f t="shared" si="128"/>
        <v>324.20837760523091</v>
      </c>
      <c r="K567" s="50">
        <f t="shared" si="126"/>
        <v>935.61410693174435</v>
      </c>
      <c r="L567" s="50">
        <f t="shared" si="127"/>
        <v>1645944.8106405984</v>
      </c>
      <c r="M567" s="50"/>
      <c r="N567" s="50">
        <f t="shared" si="121"/>
        <v>1645944.8106405984</v>
      </c>
      <c r="O567" s="33"/>
      <c r="P567" s="120"/>
      <c r="Q567" s="120"/>
    </row>
    <row r="568" spans="1:17" s="31" customFormat="1" x14ac:dyDescent="0.25">
      <c r="A568" s="35"/>
      <c r="B568" s="4"/>
      <c r="C568" s="4"/>
      <c r="D568" s="55">
        <v>0</v>
      </c>
      <c r="E568" s="130"/>
      <c r="F568" s="42"/>
      <c r="G568" s="41"/>
      <c r="H568" s="42"/>
      <c r="I568" s="32"/>
      <c r="J568" s="32"/>
      <c r="K568" s="50"/>
      <c r="L568" s="50"/>
      <c r="M568" s="50"/>
      <c r="N568" s="50"/>
      <c r="O568" s="33"/>
      <c r="P568" s="120"/>
      <c r="Q568" s="120"/>
    </row>
    <row r="569" spans="1:17" s="31" customFormat="1" x14ac:dyDescent="0.25">
      <c r="A569" s="30" t="s">
        <v>395</v>
      </c>
      <c r="B569" s="43" t="s">
        <v>2</v>
      </c>
      <c r="C569" s="44"/>
      <c r="D569" s="3">
        <v>783.48569999999995</v>
      </c>
      <c r="E569" s="131">
        <f>E570</f>
        <v>98220</v>
      </c>
      <c r="F569" s="37">
        <f t="shared" ref="F569" si="129">F571</f>
        <v>0</v>
      </c>
      <c r="G569" s="37"/>
      <c r="H569" s="37">
        <f>H571</f>
        <v>10420881.025</v>
      </c>
      <c r="I569" s="37">
        <f>I571</f>
        <v>-10420881.025</v>
      </c>
      <c r="J569" s="37"/>
      <c r="K569" s="50"/>
      <c r="L569" s="50"/>
      <c r="M569" s="46">
        <f>M571</f>
        <v>61368655.535886817</v>
      </c>
      <c r="N569" s="37">
        <f t="shared" si="121"/>
        <v>61368655.535886817</v>
      </c>
      <c r="O569" s="33"/>
      <c r="P569" s="120"/>
      <c r="Q569" s="120"/>
    </row>
    <row r="570" spans="1:17" s="31" customFormat="1" x14ac:dyDescent="0.25">
      <c r="A570" s="30" t="s">
        <v>395</v>
      </c>
      <c r="B570" s="43" t="s">
        <v>3</v>
      </c>
      <c r="C570" s="44"/>
      <c r="D570" s="3">
        <v>783.48569999999995</v>
      </c>
      <c r="E570" s="131">
        <f>SUM(E572:E596)</f>
        <v>98220</v>
      </c>
      <c r="F570" s="37">
        <f t="shared" ref="F570" si="130">SUM(F572:F596)</f>
        <v>85194558.699999988</v>
      </c>
      <c r="G570" s="37"/>
      <c r="H570" s="37">
        <f>SUM(H572:H596)</f>
        <v>64352796.649999999</v>
      </c>
      <c r="I570" s="37">
        <f>SUM(I572:I596)</f>
        <v>20841762.050000001</v>
      </c>
      <c r="J570" s="37"/>
      <c r="K570" s="50"/>
      <c r="L570" s="37">
        <f>SUM(L572:L596)</f>
        <v>42109070.320256062</v>
      </c>
      <c r="M570" s="50"/>
      <c r="N570" s="37">
        <f t="shared" si="121"/>
        <v>42109070.320256062</v>
      </c>
      <c r="O570" s="33"/>
      <c r="P570" s="120"/>
      <c r="Q570" s="120"/>
    </row>
    <row r="571" spans="1:17" s="31" customFormat="1" x14ac:dyDescent="0.25">
      <c r="A571" s="35"/>
      <c r="B571" s="51" t="s">
        <v>26</v>
      </c>
      <c r="C571" s="35">
        <v>2</v>
      </c>
      <c r="D571" s="55">
        <v>0</v>
      </c>
      <c r="E571" s="134"/>
      <c r="F571" s="50"/>
      <c r="G571" s="41">
        <v>25</v>
      </c>
      <c r="H571" s="50">
        <f>F581*G571/100</f>
        <v>10420881.025</v>
      </c>
      <c r="I571" s="50">
        <f t="shared" ref="I571:I596" si="131">F571-H571</f>
        <v>-10420881.025</v>
      </c>
      <c r="J571" s="50"/>
      <c r="K571" s="50"/>
      <c r="L571" s="50"/>
      <c r="M571" s="50">
        <f>($L$7*$L$8*E569/$L$10)+($L$7*$L$9*D569/$L$11)</f>
        <v>61368655.535886817</v>
      </c>
      <c r="N571" s="50">
        <f t="shared" si="121"/>
        <v>61368655.535886817</v>
      </c>
      <c r="O571" s="33"/>
      <c r="P571" s="120"/>
      <c r="Q571" s="120"/>
    </row>
    <row r="572" spans="1:17" s="31" customFormat="1" x14ac:dyDescent="0.25">
      <c r="A572" s="35"/>
      <c r="B572" s="51" t="s">
        <v>396</v>
      </c>
      <c r="C572" s="35">
        <v>4</v>
      </c>
      <c r="D572" s="55">
        <v>26.569000000000003</v>
      </c>
      <c r="E572" s="128">
        <v>4885</v>
      </c>
      <c r="F572" s="162">
        <v>5817712.4000000004</v>
      </c>
      <c r="G572" s="41">
        <v>100</v>
      </c>
      <c r="H572" s="50">
        <f t="shared" ref="H572:H596" si="132">F572*G572/100</f>
        <v>5817712.4000000004</v>
      </c>
      <c r="I572" s="50">
        <f t="shared" si="131"/>
        <v>0</v>
      </c>
      <c r="J572" s="50">
        <f t="shared" si="128"/>
        <v>1190.9339611054249</v>
      </c>
      <c r="K572" s="50">
        <f t="shared" ref="K572:K596" si="133">$J$11*$J$19-J572</f>
        <v>68.888523431550311</v>
      </c>
      <c r="L572" s="50">
        <f t="shared" ref="L572:L596" si="134">IF(K572&gt;0,$J$7*$J$8*(K572/$K$19),0)+$J$7*$J$9*(E572/$E$19)+$J$7*$J$10*(D572/$D$19)</f>
        <v>1029362.9538630968</v>
      </c>
      <c r="M572" s="50"/>
      <c r="N572" s="50">
        <f t="shared" si="121"/>
        <v>1029362.9538630968</v>
      </c>
      <c r="O572" s="33"/>
      <c r="P572" s="120"/>
      <c r="Q572" s="120"/>
    </row>
    <row r="573" spans="1:17" s="31" customFormat="1" x14ac:dyDescent="0.25">
      <c r="A573" s="35"/>
      <c r="B573" s="51" t="s">
        <v>397</v>
      </c>
      <c r="C573" s="35">
        <v>4</v>
      </c>
      <c r="D573" s="55">
        <v>51.770800000000001</v>
      </c>
      <c r="E573" s="128">
        <v>1841</v>
      </c>
      <c r="F573" s="162">
        <v>475291.6</v>
      </c>
      <c r="G573" s="41">
        <v>100</v>
      </c>
      <c r="H573" s="50">
        <f t="shared" si="132"/>
        <v>475291.6</v>
      </c>
      <c r="I573" s="50">
        <f t="shared" si="131"/>
        <v>0</v>
      </c>
      <c r="J573" s="50">
        <f t="shared" si="128"/>
        <v>258.17034220532321</v>
      </c>
      <c r="K573" s="50">
        <f t="shared" si="133"/>
        <v>1001.652142331652</v>
      </c>
      <c r="L573" s="50">
        <f t="shared" si="134"/>
        <v>1733330.0840574733</v>
      </c>
      <c r="M573" s="50"/>
      <c r="N573" s="50">
        <f t="shared" si="121"/>
        <v>1733330.0840574733</v>
      </c>
      <c r="O573" s="33"/>
      <c r="P573" s="120"/>
      <c r="Q573" s="120"/>
    </row>
    <row r="574" spans="1:17" s="31" customFormat="1" x14ac:dyDescent="0.25">
      <c r="A574" s="35"/>
      <c r="B574" s="51" t="s">
        <v>794</v>
      </c>
      <c r="C574" s="35">
        <v>4</v>
      </c>
      <c r="D574" s="55">
        <v>58.449799999999996</v>
      </c>
      <c r="E574" s="128">
        <v>2390</v>
      </c>
      <c r="F574" s="162">
        <v>614525.4</v>
      </c>
      <c r="G574" s="41">
        <v>100</v>
      </c>
      <c r="H574" s="50">
        <f t="shared" si="132"/>
        <v>614525.4</v>
      </c>
      <c r="I574" s="50">
        <f t="shared" si="131"/>
        <v>0</v>
      </c>
      <c r="J574" s="50">
        <f t="shared" si="128"/>
        <v>257.12359832635985</v>
      </c>
      <c r="K574" s="50">
        <f t="shared" si="133"/>
        <v>1002.6988862106155</v>
      </c>
      <c r="L574" s="50">
        <f t="shared" si="134"/>
        <v>1858307.2281970261</v>
      </c>
      <c r="M574" s="50"/>
      <c r="N574" s="50">
        <f t="shared" si="121"/>
        <v>1858307.2281970261</v>
      </c>
      <c r="O574" s="33"/>
      <c r="P574" s="120"/>
      <c r="Q574" s="120"/>
    </row>
    <row r="575" spans="1:17" s="31" customFormat="1" x14ac:dyDescent="0.25">
      <c r="A575" s="35"/>
      <c r="B575" s="51" t="s">
        <v>398</v>
      </c>
      <c r="C575" s="35">
        <v>4</v>
      </c>
      <c r="D575" s="55">
        <v>69.130799999999994</v>
      </c>
      <c r="E575" s="128">
        <v>10883</v>
      </c>
      <c r="F575" s="162">
        <v>5824953</v>
      </c>
      <c r="G575" s="41">
        <v>100</v>
      </c>
      <c r="H575" s="50">
        <f t="shared" si="132"/>
        <v>5824953</v>
      </c>
      <c r="I575" s="50">
        <f t="shared" si="131"/>
        <v>0</v>
      </c>
      <c r="J575" s="50">
        <f t="shared" si="128"/>
        <v>535.23412661949828</v>
      </c>
      <c r="K575" s="50">
        <f t="shared" si="133"/>
        <v>724.58835791747697</v>
      </c>
      <c r="L575" s="50">
        <f t="shared" si="134"/>
        <v>3013265.7688816162</v>
      </c>
      <c r="M575" s="50"/>
      <c r="N575" s="50">
        <f t="shared" si="121"/>
        <v>3013265.7688816162</v>
      </c>
      <c r="O575" s="33"/>
      <c r="P575" s="120"/>
      <c r="Q575" s="120"/>
    </row>
    <row r="576" spans="1:17" s="31" customFormat="1" x14ac:dyDescent="0.25">
      <c r="A576" s="35"/>
      <c r="B576" s="51" t="s">
        <v>399</v>
      </c>
      <c r="C576" s="35">
        <v>4</v>
      </c>
      <c r="D576" s="55">
        <v>13.638200000000001</v>
      </c>
      <c r="E576" s="128">
        <v>2569</v>
      </c>
      <c r="F576" s="162">
        <v>1293649.5</v>
      </c>
      <c r="G576" s="41">
        <v>100</v>
      </c>
      <c r="H576" s="50">
        <f t="shared" si="132"/>
        <v>1293649.5</v>
      </c>
      <c r="I576" s="50">
        <f t="shared" si="131"/>
        <v>0</v>
      </c>
      <c r="J576" s="50">
        <f t="shared" si="128"/>
        <v>503.56150253016739</v>
      </c>
      <c r="K576" s="50">
        <f t="shared" si="133"/>
        <v>756.26098200680781</v>
      </c>
      <c r="L576" s="50">
        <f t="shared" si="134"/>
        <v>1389201.1707023135</v>
      </c>
      <c r="M576" s="50"/>
      <c r="N576" s="50">
        <f t="shared" si="121"/>
        <v>1389201.1707023135</v>
      </c>
      <c r="O576" s="33"/>
      <c r="P576" s="120"/>
      <c r="Q576" s="120"/>
    </row>
    <row r="577" spans="1:17" s="31" customFormat="1" x14ac:dyDescent="0.25">
      <c r="A577" s="35"/>
      <c r="B577" s="51" t="s">
        <v>400</v>
      </c>
      <c r="C577" s="35">
        <v>4</v>
      </c>
      <c r="D577" s="55">
        <v>52.592100000000002</v>
      </c>
      <c r="E577" s="128">
        <v>2139</v>
      </c>
      <c r="F577" s="162">
        <v>1180080</v>
      </c>
      <c r="G577" s="41">
        <v>100</v>
      </c>
      <c r="H577" s="50">
        <f t="shared" si="132"/>
        <v>1180080</v>
      </c>
      <c r="I577" s="50">
        <f t="shared" si="131"/>
        <v>0</v>
      </c>
      <c r="J577" s="50">
        <f t="shared" si="128"/>
        <v>551.69705469845724</v>
      </c>
      <c r="K577" s="50">
        <f t="shared" si="133"/>
        <v>708.12542983851802</v>
      </c>
      <c r="L577" s="50">
        <f t="shared" si="134"/>
        <v>1441172.9343651822</v>
      </c>
      <c r="M577" s="50"/>
      <c r="N577" s="50">
        <f t="shared" si="121"/>
        <v>1441172.9343651822</v>
      </c>
      <c r="O577" s="33"/>
      <c r="P577" s="120"/>
      <c r="Q577" s="120"/>
    </row>
    <row r="578" spans="1:17" s="31" customFormat="1" x14ac:dyDescent="0.25">
      <c r="A578" s="35"/>
      <c r="B578" s="51" t="s">
        <v>401</v>
      </c>
      <c r="C578" s="35">
        <v>4</v>
      </c>
      <c r="D578" s="55">
        <v>7.2299999999999995</v>
      </c>
      <c r="E578" s="128">
        <v>1097</v>
      </c>
      <c r="F578" s="162">
        <v>343903.9</v>
      </c>
      <c r="G578" s="41">
        <v>100</v>
      </c>
      <c r="H578" s="50">
        <f t="shared" si="132"/>
        <v>343903.9</v>
      </c>
      <c r="I578" s="50">
        <f t="shared" si="131"/>
        <v>0</v>
      </c>
      <c r="J578" s="50">
        <f t="shared" si="128"/>
        <v>313.49489516864179</v>
      </c>
      <c r="K578" s="50">
        <f t="shared" si="133"/>
        <v>946.32758936833352</v>
      </c>
      <c r="L578" s="50">
        <f t="shared" si="134"/>
        <v>1335169.6868171399</v>
      </c>
      <c r="M578" s="50"/>
      <c r="N578" s="50">
        <f t="shared" ref="N578:N641" si="135">L578+M578</f>
        <v>1335169.6868171399</v>
      </c>
      <c r="O578" s="33"/>
      <c r="P578" s="120"/>
      <c r="Q578" s="120"/>
    </row>
    <row r="579" spans="1:17" s="31" customFormat="1" x14ac:dyDescent="0.25">
      <c r="A579" s="35"/>
      <c r="B579" s="51" t="s">
        <v>299</v>
      </c>
      <c r="C579" s="35">
        <v>4</v>
      </c>
      <c r="D579" s="55">
        <v>40.322299999999998</v>
      </c>
      <c r="E579" s="128">
        <v>3587</v>
      </c>
      <c r="F579" s="162">
        <v>1971498.2</v>
      </c>
      <c r="G579" s="41">
        <v>100</v>
      </c>
      <c r="H579" s="50">
        <f t="shared" si="132"/>
        <v>1971498.2</v>
      </c>
      <c r="I579" s="50">
        <f t="shared" si="131"/>
        <v>0</v>
      </c>
      <c r="J579" s="50">
        <f t="shared" si="128"/>
        <v>549.6231391134653</v>
      </c>
      <c r="K579" s="50">
        <f t="shared" si="133"/>
        <v>710.19934542350995</v>
      </c>
      <c r="L579" s="50">
        <f t="shared" si="134"/>
        <v>1630877.3805023059</v>
      </c>
      <c r="M579" s="50"/>
      <c r="N579" s="50">
        <f t="shared" si="135"/>
        <v>1630877.3805023059</v>
      </c>
      <c r="O579" s="33"/>
      <c r="P579" s="120"/>
      <c r="Q579" s="120"/>
    </row>
    <row r="580" spans="1:17" s="31" customFormat="1" x14ac:dyDescent="0.25">
      <c r="A580" s="35"/>
      <c r="B580" s="51" t="s">
        <v>402</v>
      </c>
      <c r="C580" s="35">
        <v>4</v>
      </c>
      <c r="D580" s="55">
        <v>5.835</v>
      </c>
      <c r="E580" s="128">
        <v>1175</v>
      </c>
      <c r="F580" s="162">
        <v>294623.8</v>
      </c>
      <c r="G580" s="41">
        <v>100</v>
      </c>
      <c r="H580" s="50">
        <f t="shared" si="132"/>
        <v>294623.8</v>
      </c>
      <c r="I580" s="50">
        <f t="shared" si="131"/>
        <v>0</v>
      </c>
      <c r="J580" s="50">
        <f t="shared" si="128"/>
        <v>250.74365957446807</v>
      </c>
      <c r="K580" s="50">
        <f t="shared" si="133"/>
        <v>1009.0788249625072</v>
      </c>
      <c r="L580" s="50">
        <f t="shared" si="134"/>
        <v>1415867.2127968706</v>
      </c>
      <c r="M580" s="50"/>
      <c r="N580" s="50">
        <f t="shared" si="135"/>
        <v>1415867.2127968706</v>
      </c>
      <c r="O580" s="33"/>
      <c r="P580" s="120"/>
      <c r="Q580" s="120"/>
    </row>
    <row r="581" spans="1:17" s="31" customFormat="1" x14ac:dyDescent="0.25">
      <c r="A581" s="35"/>
      <c r="B581" s="51" t="s">
        <v>868</v>
      </c>
      <c r="C581" s="35">
        <v>3</v>
      </c>
      <c r="D581" s="55">
        <v>31.644399999999997</v>
      </c>
      <c r="E581" s="128">
        <v>15943</v>
      </c>
      <c r="F581" s="162">
        <v>41683524.100000001</v>
      </c>
      <c r="G581" s="41">
        <v>50</v>
      </c>
      <c r="H581" s="50">
        <f t="shared" si="132"/>
        <v>20841762.050000001</v>
      </c>
      <c r="I581" s="50">
        <f t="shared" si="131"/>
        <v>20841762.050000001</v>
      </c>
      <c r="J581" s="50">
        <f t="shared" si="128"/>
        <v>2614.5345355328359</v>
      </c>
      <c r="K581" s="50">
        <f t="shared" si="133"/>
        <v>-1354.7120509958606</v>
      </c>
      <c r="L581" s="50">
        <f t="shared" si="134"/>
        <v>2837929.974380176</v>
      </c>
      <c r="M581" s="50"/>
      <c r="N581" s="50">
        <f t="shared" si="135"/>
        <v>2837929.974380176</v>
      </c>
      <c r="O581" s="33"/>
      <c r="P581" s="120"/>
      <c r="Q581" s="120"/>
    </row>
    <row r="582" spans="1:17" s="31" customFormat="1" x14ac:dyDescent="0.25">
      <c r="A582" s="35"/>
      <c r="B582" s="51" t="s">
        <v>403</v>
      </c>
      <c r="C582" s="35">
        <v>4</v>
      </c>
      <c r="D582" s="55">
        <v>12.1113</v>
      </c>
      <c r="E582" s="128">
        <v>2443</v>
      </c>
      <c r="F582" s="162">
        <v>568479.19999999995</v>
      </c>
      <c r="G582" s="41">
        <v>100</v>
      </c>
      <c r="H582" s="50">
        <f t="shared" si="132"/>
        <v>568479.19999999995</v>
      </c>
      <c r="I582" s="50">
        <f t="shared" si="131"/>
        <v>0</v>
      </c>
      <c r="J582" s="50">
        <f t="shared" si="128"/>
        <v>232.69717560376586</v>
      </c>
      <c r="K582" s="50">
        <f t="shared" si="133"/>
        <v>1027.1253089332095</v>
      </c>
      <c r="L582" s="50">
        <f t="shared" si="134"/>
        <v>1680366.7671052362</v>
      </c>
      <c r="M582" s="50"/>
      <c r="N582" s="50">
        <f t="shared" si="135"/>
        <v>1680366.7671052362</v>
      </c>
      <c r="O582" s="33"/>
      <c r="P582" s="120"/>
      <c r="Q582" s="120"/>
    </row>
    <row r="583" spans="1:17" s="31" customFormat="1" x14ac:dyDescent="0.25">
      <c r="A583" s="35"/>
      <c r="B583" s="51" t="s">
        <v>404</v>
      </c>
      <c r="C583" s="35">
        <v>4</v>
      </c>
      <c r="D583" s="55">
        <v>21.832999999999998</v>
      </c>
      <c r="E583" s="128">
        <v>4933</v>
      </c>
      <c r="F583" s="162">
        <v>3166239.8</v>
      </c>
      <c r="G583" s="41">
        <v>100</v>
      </c>
      <c r="H583" s="50">
        <f t="shared" si="132"/>
        <v>3166239.8</v>
      </c>
      <c r="I583" s="50">
        <f t="shared" si="131"/>
        <v>0</v>
      </c>
      <c r="J583" s="50">
        <f t="shared" si="128"/>
        <v>641.84873302250151</v>
      </c>
      <c r="K583" s="50">
        <f t="shared" si="133"/>
        <v>617.97375151447375</v>
      </c>
      <c r="L583" s="50">
        <f t="shared" si="134"/>
        <v>1663171.8624173522</v>
      </c>
      <c r="M583" s="50"/>
      <c r="N583" s="50">
        <f t="shared" si="135"/>
        <v>1663171.8624173522</v>
      </c>
      <c r="O583" s="33"/>
      <c r="P583" s="120"/>
      <c r="Q583" s="120"/>
    </row>
    <row r="584" spans="1:17" s="31" customFormat="1" x14ac:dyDescent="0.25">
      <c r="A584" s="35"/>
      <c r="B584" s="51" t="s">
        <v>405</v>
      </c>
      <c r="C584" s="35">
        <v>4</v>
      </c>
      <c r="D584" s="55">
        <v>25.650599999999997</v>
      </c>
      <c r="E584" s="128">
        <v>2935</v>
      </c>
      <c r="F584" s="162">
        <v>925898</v>
      </c>
      <c r="G584" s="41">
        <v>100</v>
      </c>
      <c r="H584" s="50">
        <f t="shared" si="132"/>
        <v>925898</v>
      </c>
      <c r="I584" s="50">
        <f t="shared" si="131"/>
        <v>0</v>
      </c>
      <c r="J584" s="50">
        <f t="shared" si="128"/>
        <v>315.4678023850085</v>
      </c>
      <c r="K584" s="50">
        <f t="shared" si="133"/>
        <v>944.3546821519667</v>
      </c>
      <c r="L584" s="50">
        <f t="shared" si="134"/>
        <v>1728779.2127480004</v>
      </c>
      <c r="M584" s="50"/>
      <c r="N584" s="50">
        <f t="shared" si="135"/>
        <v>1728779.2127480004</v>
      </c>
      <c r="O584" s="33"/>
      <c r="P584" s="120"/>
      <c r="Q584" s="120"/>
    </row>
    <row r="585" spans="1:17" s="31" customFormat="1" x14ac:dyDescent="0.25">
      <c r="A585" s="35"/>
      <c r="B585" s="51" t="s">
        <v>406</v>
      </c>
      <c r="C585" s="35">
        <v>4</v>
      </c>
      <c r="D585" s="55">
        <v>13.840599999999998</v>
      </c>
      <c r="E585" s="128">
        <v>2212</v>
      </c>
      <c r="F585" s="162">
        <v>1114064</v>
      </c>
      <c r="G585" s="41">
        <v>100</v>
      </c>
      <c r="H585" s="50">
        <f t="shared" si="132"/>
        <v>1114064</v>
      </c>
      <c r="I585" s="50">
        <f t="shared" si="131"/>
        <v>0</v>
      </c>
      <c r="J585" s="50">
        <f t="shared" si="128"/>
        <v>503.64556962025318</v>
      </c>
      <c r="K585" s="50">
        <f t="shared" si="133"/>
        <v>756.17691491672213</v>
      </c>
      <c r="L585" s="50">
        <f t="shared" si="134"/>
        <v>1329794.8575598251</v>
      </c>
      <c r="M585" s="50"/>
      <c r="N585" s="50">
        <f t="shared" si="135"/>
        <v>1329794.8575598251</v>
      </c>
      <c r="O585" s="33"/>
      <c r="P585" s="120"/>
      <c r="Q585" s="120"/>
    </row>
    <row r="586" spans="1:17" s="31" customFormat="1" x14ac:dyDescent="0.25">
      <c r="A586" s="35"/>
      <c r="B586" s="51" t="s">
        <v>407</v>
      </c>
      <c r="C586" s="35">
        <v>4</v>
      </c>
      <c r="D586" s="55">
        <v>7.8751000000000007</v>
      </c>
      <c r="E586" s="128">
        <v>982</v>
      </c>
      <c r="F586" s="162">
        <v>153637.79999999999</v>
      </c>
      <c r="G586" s="41">
        <v>100</v>
      </c>
      <c r="H586" s="50">
        <f t="shared" si="132"/>
        <v>153637.79999999999</v>
      </c>
      <c r="I586" s="50">
        <f t="shared" si="131"/>
        <v>0</v>
      </c>
      <c r="J586" s="50">
        <f t="shared" si="128"/>
        <v>156.4539714867617</v>
      </c>
      <c r="K586" s="50">
        <f t="shared" si="133"/>
        <v>1103.3685130502136</v>
      </c>
      <c r="L586" s="50">
        <f t="shared" si="134"/>
        <v>1504025.1002193454</v>
      </c>
      <c r="M586" s="50"/>
      <c r="N586" s="50">
        <f t="shared" si="135"/>
        <v>1504025.1002193454</v>
      </c>
      <c r="O586" s="33"/>
      <c r="P586" s="120"/>
      <c r="Q586" s="120"/>
    </row>
    <row r="587" spans="1:17" s="31" customFormat="1" x14ac:dyDescent="0.25">
      <c r="A587" s="35"/>
      <c r="B587" s="51" t="s">
        <v>408</v>
      </c>
      <c r="C587" s="35">
        <v>4</v>
      </c>
      <c r="D587" s="55">
        <v>45.59</v>
      </c>
      <c r="E587" s="128">
        <v>5517</v>
      </c>
      <c r="F587" s="162">
        <v>3142263.3</v>
      </c>
      <c r="G587" s="41">
        <v>100</v>
      </c>
      <c r="H587" s="50">
        <f t="shared" si="132"/>
        <v>3142263.3</v>
      </c>
      <c r="I587" s="50">
        <f t="shared" si="131"/>
        <v>0</v>
      </c>
      <c r="J587" s="50">
        <f t="shared" si="128"/>
        <v>569.56014138118542</v>
      </c>
      <c r="K587" s="50">
        <f t="shared" si="133"/>
        <v>690.26234315578984</v>
      </c>
      <c r="L587" s="50">
        <f t="shared" si="134"/>
        <v>1957595.8088857012</v>
      </c>
      <c r="M587" s="50"/>
      <c r="N587" s="50">
        <f t="shared" si="135"/>
        <v>1957595.8088857012</v>
      </c>
      <c r="O587" s="33"/>
      <c r="P587" s="120"/>
      <c r="Q587" s="120"/>
    </row>
    <row r="588" spans="1:17" s="31" customFormat="1" x14ac:dyDescent="0.25">
      <c r="A588" s="35"/>
      <c r="B588" s="51" t="s">
        <v>409</v>
      </c>
      <c r="C588" s="35">
        <v>4</v>
      </c>
      <c r="D588" s="55">
        <v>77.631799999999998</v>
      </c>
      <c r="E588" s="128">
        <v>7488</v>
      </c>
      <c r="F588" s="162">
        <v>4039108.6</v>
      </c>
      <c r="G588" s="41">
        <v>100</v>
      </c>
      <c r="H588" s="50">
        <f t="shared" si="132"/>
        <v>4039108.6</v>
      </c>
      <c r="I588" s="50">
        <f t="shared" si="131"/>
        <v>0</v>
      </c>
      <c r="J588" s="50">
        <f t="shared" si="128"/>
        <v>539.41087072649577</v>
      </c>
      <c r="K588" s="50">
        <f t="shared" si="133"/>
        <v>720.41161381047948</v>
      </c>
      <c r="L588" s="50">
        <f t="shared" si="134"/>
        <v>2474950.7967377491</v>
      </c>
      <c r="M588" s="50"/>
      <c r="N588" s="50">
        <f t="shared" si="135"/>
        <v>2474950.7967377491</v>
      </c>
      <c r="O588" s="33"/>
      <c r="P588" s="120"/>
      <c r="Q588" s="120"/>
    </row>
    <row r="589" spans="1:17" s="31" customFormat="1" x14ac:dyDescent="0.25">
      <c r="A589" s="35"/>
      <c r="B589" s="51" t="s">
        <v>410</v>
      </c>
      <c r="C589" s="35">
        <v>4</v>
      </c>
      <c r="D589" s="55">
        <v>34.059899999999999</v>
      </c>
      <c r="E589" s="128">
        <v>5588</v>
      </c>
      <c r="F589" s="162">
        <v>1661813.4</v>
      </c>
      <c r="G589" s="41">
        <v>100</v>
      </c>
      <c r="H589" s="50">
        <f t="shared" si="132"/>
        <v>1661813.4</v>
      </c>
      <c r="I589" s="50">
        <f t="shared" si="131"/>
        <v>0</v>
      </c>
      <c r="J589" s="50">
        <f t="shared" si="128"/>
        <v>297.38965640658552</v>
      </c>
      <c r="K589" s="50">
        <f t="shared" si="133"/>
        <v>962.43282813038968</v>
      </c>
      <c r="L589" s="50">
        <f t="shared" si="134"/>
        <v>2236985.2495440058</v>
      </c>
      <c r="M589" s="50"/>
      <c r="N589" s="50">
        <f t="shared" si="135"/>
        <v>2236985.2495440058</v>
      </c>
      <c r="O589" s="33"/>
      <c r="P589" s="120"/>
      <c r="Q589" s="120"/>
    </row>
    <row r="590" spans="1:17" s="31" customFormat="1" x14ac:dyDescent="0.25">
      <c r="A590" s="35"/>
      <c r="B590" s="51" t="s">
        <v>411</v>
      </c>
      <c r="C590" s="35">
        <v>4</v>
      </c>
      <c r="D590" s="55">
        <v>8.8218999999999994</v>
      </c>
      <c r="E590" s="128">
        <v>1764</v>
      </c>
      <c r="F590" s="162">
        <v>2789637.1</v>
      </c>
      <c r="G590" s="41">
        <v>100</v>
      </c>
      <c r="H590" s="50">
        <f t="shared" si="132"/>
        <v>2789637.1</v>
      </c>
      <c r="I590" s="50">
        <f t="shared" si="131"/>
        <v>0</v>
      </c>
      <c r="J590" s="50">
        <f t="shared" si="128"/>
        <v>1581.4269274376418</v>
      </c>
      <c r="K590" s="50">
        <f t="shared" si="133"/>
        <v>-321.60444290066653</v>
      </c>
      <c r="L590" s="50">
        <f t="shared" si="134"/>
        <v>338767.38068621396</v>
      </c>
      <c r="M590" s="50"/>
      <c r="N590" s="50">
        <f t="shared" si="135"/>
        <v>338767.38068621396</v>
      </c>
      <c r="O590" s="33"/>
      <c r="P590" s="120"/>
      <c r="Q590" s="120"/>
    </row>
    <row r="591" spans="1:17" s="31" customFormat="1" x14ac:dyDescent="0.25">
      <c r="A591" s="35"/>
      <c r="B591" s="51" t="s">
        <v>412</v>
      </c>
      <c r="C591" s="35">
        <v>4</v>
      </c>
      <c r="D591" s="55">
        <v>23.27</v>
      </c>
      <c r="E591" s="128">
        <v>3007</v>
      </c>
      <c r="F591" s="162">
        <v>1791642.1</v>
      </c>
      <c r="G591" s="41">
        <v>100</v>
      </c>
      <c r="H591" s="50">
        <f t="shared" si="132"/>
        <v>1791642.1</v>
      </c>
      <c r="I591" s="50">
        <f t="shared" si="131"/>
        <v>0</v>
      </c>
      <c r="J591" s="50">
        <f t="shared" si="128"/>
        <v>595.82377785167944</v>
      </c>
      <c r="K591" s="50">
        <f t="shared" si="133"/>
        <v>663.99870668529582</v>
      </c>
      <c r="L591" s="50">
        <f t="shared" si="134"/>
        <v>1399114.0198778431</v>
      </c>
      <c r="M591" s="50"/>
      <c r="N591" s="50">
        <f t="shared" si="135"/>
        <v>1399114.0198778431</v>
      </c>
      <c r="O591" s="33"/>
      <c r="P591" s="120"/>
      <c r="Q591" s="120"/>
    </row>
    <row r="592" spans="1:17" s="31" customFormat="1" x14ac:dyDescent="0.25">
      <c r="A592" s="35"/>
      <c r="B592" s="51" t="s">
        <v>795</v>
      </c>
      <c r="C592" s="35">
        <v>4</v>
      </c>
      <c r="D592" s="55">
        <v>41.862299999999991</v>
      </c>
      <c r="E592" s="128">
        <v>4307</v>
      </c>
      <c r="F592" s="162">
        <v>1975840</v>
      </c>
      <c r="G592" s="41">
        <v>100</v>
      </c>
      <c r="H592" s="50">
        <f t="shared" si="132"/>
        <v>1975840</v>
      </c>
      <c r="I592" s="50">
        <f t="shared" si="131"/>
        <v>0</v>
      </c>
      <c r="J592" s="50">
        <f t="shared" si="128"/>
        <v>458.75087067564431</v>
      </c>
      <c r="K592" s="50">
        <f t="shared" si="133"/>
        <v>801.07161386133089</v>
      </c>
      <c r="L592" s="50">
        <f t="shared" si="134"/>
        <v>1866758.7568469492</v>
      </c>
      <c r="M592" s="50"/>
      <c r="N592" s="50">
        <f t="shared" si="135"/>
        <v>1866758.7568469492</v>
      </c>
      <c r="O592" s="33"/>
      <c r="P592" s="120"/>
      <c r="Q592" s="120"/>
    </row>
    <row r="593" spans="1:17" s="31" customFormat="1" x14ac:dyDescent="0.25">
      <c r="A593" s="35"/>
      <c r="B593" s="51" t="s">
        <v>413</v>
      </c>
      <c r="C593" s="35">
        <v>4</v>
      </c>
      <c r="D593" s="55">
        <v>27.890700000000002</v>
      </c>
      <c r="E593" s="128">
        <v>2881</v>
      </c>
      <c r="F593" s="162">
        <v>1077629</v>
      </c>
      <c r="G593" s="41">
        <v>100</v>
      </c>
      <c r="H593" s="50">
        <f t="shared" si="132"/>
        <v>1077629</v>
      </c>
      <c r="I593" s="50">
        <f t="shared" si="131"/>
        <v>0</v>
      </c>
      <c r="J593" s="50">
        <f t="shared" si="128"/>
        <v>374.04685872960778</v>
      </c>
      <c r="K593" s="50">
        <f t="shared" si="133"/>
        <v>885.77562580736753</v>
      </c>
      <c r="L593" s="50">
        <f t="shared" si="134"/>
        <v>1660987.8137337593</v>
      </c>
      <c r="M593" s="50"/>
      <c r="N593" s="50">
        <f t="shared" si="135"/>
        <v>1660987.8137337593</v>
      </c>
      <c r="O593" s="33"/>
      <c r="P593" s="120"/>
      <c r="Q593" s="120"/>
    </row>
    <row r="594" spans="1:17" s="31" customFormat="1" x14ac:dyDescent="0.25">
      <c r="A594" s="35"/>
      <c r="B594" s="51" t="s">
        <v>796</v>
      </c>
      <c r="C594" s="35">
        <v>4</v>
      </c>
      <c r="D594" s="55">
        <v>36.872</v>
      </c>
      <c r="E594" s="128">
        <v>3908</v>
      </c>
      <c r="F594" s="162">
        <v>1694087</v>
      </c>
      <c r="G594" s="41">
        <v>100</v>
      </c>
      <c r="H594" s="50">
        <f t="shared" si="132"/>
        <v>1694087</v>
      </c>
      <c r="I594" s="50">
        <f t="shared" si="131"/>
        <v>0</v>
      </c>
      <c r="J594" s="50">
        <f t="shared" si="128"/>
        <v>433.49206755373592</v>
      </c>
      <c r="K594" s="50">
        <f t="shared" si="133"/>
        <v>826.33041698323927</v>
      </c>
      <c r="L594" s="50">
        <f t="shared" si="134"/>
        <v>1805989.7124253879</v>
      </c>
      <c r="M594" s="50"/>
      <c r="N594" s="50">
        <f t="shared" si="135"/>
        <v>1805989.7124253879</v>
      </c>
      <c r="O594" s="33"/>
      <c r="P594" s="120"/>
      <c r="Q594" s="120"/>
    </row>
    <row r="595" spans="1:17" s="31" customFormat="1" x14ac:dyDescent="0.25">
      <c r="A595" s="35"/>
      <c r="B595" s="51" t="s">
        <v>414</v>
      </c>
      <c r="C595" s="35">
        <v>4</v>
      </c>
      <c r="D595" s="55">
        <v>19.46</v>
      </c>
      <c r="E595" s="128">
        <v>1145</v>
      </c>
      <c r="F595" s="162">
        <v>575990.30000000005</v>
      </c>
      <c r="G595" s="41">
        <v>100</v>
      </c>
      <c r="H595" s="50">
        <f t="shared" si="132"/>
        <v>575990.30000000005</v>
      </c>
      <c r="I595" s="50">
        <f t="shared" si="131"/>
        <v>0</v>
      </c>
      <c r="J595" s="50">
        <f t="shared" si="128"/>
        <v>503.04829694323149</v>
      </c>
      <c r="K595" s="50">
        <f t="shared" si="133"/>
        <v>756.77418759374382</v>
      </c>
      <c r="L595" s="50">
        <f t="shared" si="134"/>
        <v>1176584.3594782273</v>
      </c>
      <c r="M595" s="50"/>
      <c r="N595" s="50">
        <f t="shared" si="135"/>
        <v>1176584.3594782273</v>
      </c>
      <c r="O595" s="33"/>
      <c r="P595" s="120"/>
      <c r="Q595" s="120"/>
    </row>
    <row r="596" spans="1:17" s="31" customFormat="1" x14ac:dyDescent="0.25">
      <c r="A596" s="35"/>
      <c r="B596" s="51" t="s">
        <v>797</v>
      </c>
      <c r="C596" s="35">
        <v>4</v>
      </c>
      <c r="D596" s="55">
        <v>29.534099999999999</v>
      </c>
      <c r="E596" s="128">
        <v>2601</v>
      </c>
      <c r="F596" s="162">
        <v>1018467.2</v>
      </c>
      <c r="G596" s="41">
        <v>100</v>
      </c>
      <c r="H596" s="50">
        <f t="shared" si="132"/>
        <v>1018467.2</v>
      </c>
      <c r="I596" s="50">
        <f t="shared" si="131"/>
        <v>0</v>
      </c>
      <c r="J596" s="50">
        <f t="shared" si="128"/>
        <v>391.5675509419454</v>
      </c>
      <c r="K596" s="50">
        <f t="shared" si="133"/>
        <v>868.2549335950298</v>
      </c>
      <c r="L596" s="50">
        <f t="shared" si="134"/>
        <v>1600714.2274272675</v>
      </c>
      <c r="M596" s="50"/>
      <c r="N596" s="50">
        <f t="shared" si="135"/>
        <v>1600714.2274272675</v>
      </c>
      <c r="O596" s="33"/>
      <c r="P596" s="120"/>
      <c r="Q596" s="120"/>
    </row>
    <row r="597" spans="1:17" s="31" customFormat="1" x14ac:dyDescent="0.25">
      <c r="A597" s="35"/>
      <c r="B597" s="4"/>
      <c r="C597" s="4"/>
      <c r="D597" s="55">
        <v>0</v>
      </c>
      <c r="E597" s="130"/>
      <c r="F597" s="42"/>
      <c r="G597" s="41"/>
      <c r="H597" s="42"/>
      <c r="I597" s="32"/>
      <c r="J597" s="32"/>
      <c r="K597" s="50"/>
      <c r="L597" s="50"/>
      <c r="M597" s="50"/>
      <c r="N597" s="50"/>
      <c r="O597" s="33"/>
      <c r="P597" s="120"/>
      <c r="Q597" s="120"/>
    </row>
    <row r="598" spans="1:17" s="31" customFormat="1" x14ac:dyDescent="0.25">
      <c r="A598" s="30" t="s">
        <v>415</v>
      </c>
      <c r="B598" s="43" t="s">
        <v>2</v>
      </c>
      <c r="C598" s="44"/>
      <c r="D598" s="3">
        <v>764.73369999999989</v>
      </c>
      <c r="E598" s="131">
        <f>E599</f>
        <v>48033</v>
      </c>
      <c r="F598" s="37">
        <f t="shared" ref="F598" si="136">F600</f>
        <v>0</v>
      </c>
      <c r="G598" s="37"/>
      <c r="H598" s="37">
        <f>H600</f>
        <v>5348076.7750000004</v>
      </c>
      <c r="I598" s="37">
        <f>I600</f>
        <v>-5348076.7750000004</v>
      </c>
      <c r="J598" s="37"/>
      <c r="K598" s="50"/>
      <c r="L598" s="50"/>
      <c r="M598" s="46">
        <f>M600</f>
        <v>38846510.012731537</v>
      </c>
      <c r="N598" s="37">
        <f t="shared" si="135"/>
        <v>38846510.012731537</v>
      </c>
      <c r="O598" s="33"/>
      <c r="P598" s="120"/>
      <c r="Q598" s="120"/>
    </row>
    <row r="599" spans="1:17" s="31" customFormat="1" x14ac:dyDescent="0.25">
      <c r="A599" s="30" t="s">
        <v>415</v>
      </c>
      <c r="B599" s="43" t="s">
        <v>3</v>
      </c>
      <c r="C599" s="44"/>
      <c r="D599" s="3">
        <v>764.73369999999989</v>
      </c>
      <c r="E599" s="131">
        <f>SUM(E601:E625)</f>
        <v>48033</v>
      </c>
      <c r="F599" s="37">
        <f t="shared" ref="F599" si="137">SUM(F601:F625)</f>
        <v>35763347.899999999</v>
      </c>
      <c r="G599" s="37"/>
      <c r="H599" s="37">
        <f>SUM(H601:H625)</f>
        <v>25067194.349999998</v>
      </c>
      <c r="I599" s="37">
        <f>SUM(I601:I625)</f>
        <v>10696153.550000001</v>
      </c>
      <c r="J599" s="37"/>
      <c r="K599" s="50"/>
      <c r="L599" s="37">
        <f>SUM(L601:L625)</f>
        <v>37104605.90359427</v>
      </c>
      <c r="M599" s="50"/>
      <c r="N599" s="37">
        <f t="shared" si="135"/>
        <v>37104605.90359427</v>
      </c>
      <c r="O599" s="33"/>
      <c r="P599" s="120"/>
      <c r="Q599" s="120"/>
    </row>
    <row r="600" spans="1:17" s="31" customFormat="1" x14ac:dyDescent="0.25">
      <c r="A600" s="35"/>
      <c r="B600" s="51" t="s">
        <v>26</v>
      </c>
      <c r="C600" s="35">
        <v>2</v>
      </c>
      <c r="D600" s="55">
        <v>0</v>
      </c>
      <c r="E600" s="134"/>
      <c r="F600" s="50"/>
      <c r="G600" s="41">
        <v>25</v>
      </c>
      <c r="H600" s="50">
        <f>F613*G600/100</f>
        <v>5348076.7750000004</v>
      </c>
      <c r="I600" s="50">
        <f t="shared" ref="I600:I625" si="138">F600-H600</f>
        <v>-5348076.7750000004</v>
      </c>
      <c r="J600" s="50"/>
      <c r="K600" s="50"/>
      <c r="L600" s="50"/>
      <c r="M600" s="50">
        <f>($L$7*$L$8*E598/$L$10)+($L$7*$L$9*D598/$L$11)</f>
        <v>38846510.012731537</v>
      </c>
      <c r="N600" s="50">
        <f t="shared" si="135"/>
        <v>38846510.012731537</v>
      </c>
      <c r="O600" s="33"/>
      <c r="P600" s="120"/>
      <c r="Q600" s="120"/>
    </row>
    <row r="601" spans="1:17" s="31" customFormat="1" x14ac:dyDescent="0.25">
      <c r="A601" s="35"/>
      <c r="B601" s="51" t="s">
        <v>416</v>
      </c>
      <c r="C601" s="35">
        <v>4</v>
      </c>
      <c r="D601" s="55">
        <v>35.596600000000002</v>
      </c>
      <c r="E601" s="128">
        <v>1088</v>
      </c>
      <c r="F601" s="163">
        <v>342383.6</v>
      </c>
      <c r="G601" s="41">
        <v>100</v>
      </c>
      <c r="H601" s="50">
        <f t="shared" ref="H601:H625" si="139">F601*G601/100</f>
        <v>342383.6</v>
      </c>
      <c r="I601" s="50">
        <f t="shared" si="138"/>
        <v>0</v>
      </c>
      <c r="J601" s="50">
        <f t="shared" ref="J601:J664" si="140">F601/E601</f>
        <v>314.69080882352938</v>
      </c>
      <c r="K601" s="50">
        <f t="shared" ref="K601:K625" si="141">$J$11*$J$19-J601</f>
        <v>945.13167571344593</v>
      </c>
      <c r="L601" s="50">
        <f t="shared" ref="L601:L625" si="142">IF(K601&gt;0,$J$7*$J$8*(K601/$K$19),0)+$J$7*$J$9*(E601/$E$19)+$J$7*$J$10*(D601/$D$19)</f>
        <v>1464283.4895080342</v>
      </c>
      <c r="M601" s="50"/>
      <c r="N601" s="50">
        <f t="shared" si="135"/>
        <v>1464283.4895080342</v>
      </c>
      <c r="O601" s="33"/>
      <c r="P601" s="120"/>
      <c r="Q601" s="120"/>
    </row>
    <row r="602" spans="1:17" s="31" customFormat="1" x14ac:dyDescent="0.25">
      <c r="A602" s="35"/>
      <c r="B602" s="51" t="s">
        <v>798</v>
      </c>
      <c r="C602" s="35">
        <v>4</v>
      </c>
      <c r="D602" s="55">
        <v>33.409199999999998</v>
      </c>
      <c r="E602" s="128">
        <v>905</v>
      </c>
      <c r="F602" s="163">
        <v>266150.90000000002</v>
      </c>
      <c r="G602" s="41">
        <v>100</v>
      </c>
      <c r="H602" s="50">
        <f t="shared" si="139"/>
        <v>266150.90000000002</v>
      </c>
      <c r="I602" s="50">
        <f t="shared" si="138"/>
        <v>0</v>
      </c>
      <c r="J602" s="50">
        <f t="shared" si="140"/>
        <v>294.0893922651934</v>
      </c>
      <c r="K602" s="50">
        <f t="shared" si="141"/>
        <v>965.73309227178186</v>
      </c>
      <c r="L602" s="50">
        <f t="shared" si="142"/>
        <v>1447520.697431759</v>
      </c>
      <c r="M602" s="50"/>
      <c r="N602" s="50">
        <f t="shared" si="135"/>
        <v>1447520.697431759</v>
      </c>
      <c r="O602" s="33"/>
      <c r="P602" s="120"/>
      <c r="Q602" s="120"/>
    </row>
    <row r="603" spans="1:17" s="31" customFormat="1" x14ac:dyDescent="0.25">
      <c r="A603" s="35"/>
      <c r="B603" s="51" t="s">
        <v>417</v>
      </c>
      <c r="C603" s="35">
        <v>4</v>
      </c>
      <c r="D603" s="55">
        <v>65.508599999999987</v>
      </c>
      <c r="E603" s="128">
        <v>3943</v>
      </c>
      <c r="F603" s="163">
        <v>1022744.6</v>
      </c>
      <c r="G603" s="41">
        <v>100</v>
      </c>
      <c r="H603" s="50">
        <f t="shared" si="139"/>
        <v>1022744.6</v>
      </c>
      <c r="I603" s="50">
        <f t="shared" si="138"/>
        <v>0</v>
      </c>
      <c r="J603" s="50">
        <f t="shared" si="140"/>
        <v>259.38234846563529</v>
      </c>
      <c r="K603" s="50">
        <f t="shared" si="141"/>
        <v>1000.44013607134</v>
      </c>
      <c r="L603" s="50">
        <f t="shared" si="142"/>
        <v>2150593.4026049394</v>
      </c>
      <c r="M603" s="50"/>
      <c r="N603" s="50">
        <f t="shared" si="135"/>
        <v>2150593.4026049394</v>
      </c>
      <c r="O603" s="33"/>
      <c r="P603" s="120"/>
      <c r="Q603" s="120"/>
    </row>
    <row r="604" spans="1:17" s="31" customFormat="1" x14ac:dyDescent="0.25">
      <c r="A604" s="35"/>
      <c r="B604" s="51" t="s">
        <v>418</v>
      </c>
      <c r="C604" s="35">
        <v>4</v>
      </c>
      <c r="D604" s="55">
        <v>41.834899999999998</v>
      </c>
      <c r="E604" s="128">
        <v>1664</v>
      </c>
      <c r="F604" s="163">
        <v>1338343</v>
      </c>
      <c r="G604" s="41">
        <v>100</v>
      </c>
      <c r="H604" s="50">
        <f t="shared" si="139"/>
        <v>1338343</v>
      </c>
      <c r="I604" s="50">
        <f t="shared" si="138"/>
        <v>0</v>
      </c>
      <c r="J604" s="50">
        <f t="shared" si="140"/>
        <v>804.29266826923072</v>
      </c>
      <c r="K604" s="50">
        <f t="shared" si="141"/>
        <v>455.52981626774454</v>
      </c>
      <c r="L604" s="50">
        <f t="shared" si="142"/>
        <v>1012949.6132073445</v>
      </c>
      <c r="M604" s="50"/>
      <c r="N604" s="50">
        <f t="shared" si="135"/>
        <v>1012949.6132073445</v>
      </c>
      <c r="O604" s="33"/>
      <c r="P604" s="120"/>
      <c r="Q604" s="120"/>
    </row>
    <row r="605" spans="1:17" s="31" customFormat="1" x14ac:dyDescent="0.25">
      <c r="A605" s="35"/>
      <c r="B605" s="51" t="s">
        <v>799</v>
      </c>
      <c r="C605" s="35">
        <v>4</v>
      </c>
      <c r="D605" s="55">
        <v>17.8841</v>
      </c>
      <c r="E605" s="128">
        <v>1154</v>
      </c>
      <c r="F605" s="163">
        <v>370315.4</v>
      </c>
      <c r="G605" s="41">
        <v>100</v>
      </c>
      <c r="H605" s="50">
        <f t="shared" si="139"/>
        <v>370315.4</v>
      </c>
      <c r="I605" s="50">
        <f t="shared" si="138"/>
        <v>0</v>
      </c>
      <c r="J605" s="50">
        <f t="shared" si="140"/>
        <v>320.89722703639518</v>
      </c>
      <c r="K605" s="50">
        <f t="shared" si="141"/>
        <v>938.92525750058007</v>
      </c>
      <c r="L605" s="50">
        <f t="shared" si="142"/>
        <v>1385650.5215815515</v>
      </c>
      <c r="M605" s="50"/>
      <c r="N605" s="50">
        <f t="shared" si="135"/>
        <v>1385650.5215815515</v>
      </c>
      <c r="O605" s="33"/>
      <c r="P605" s="120"/>
      <c r="Q605" s="120"/>
    </row>
    <row r="606" spans="1:17" s="31" customFormat="1" x14ac:dyDescent="0.25">
      <c r="A606" s="35"/>
      <c r="B606" s="51" t="s">
        <v>419</v>
      </c>
      <c r="C606" s="35">
        <v>4</v>
      </c>
      <c r="D606" s="55">
        <v>32.975500000000004</v>
      </c>
      <c r="E606" s="128">
        <v>933</v>
      </c>
      <c r="F606" s="163">
        <v>495892.5</v>
      </c>
      <c r="G606" s="41">
        <v>100</v>
      </c>
      <c r="H606" s="50">
        <f t="shared" si="139"/>
        <v>495892.5</v>
      </c>
      <c r="I606" s="50">
        <f t="shared" si="138"/>
        <v>0</v>
      </c>
      <c r="J606" s="50">
        <f t="shared" si="140"/>
        <v>531.50321543408359</v>
      </c>
      <c r="K606" s="50">
        <f t="shared" si="141"/>
        <v>728.31926910289167</v>
      </c>
      <c r="L606" s="50">
        <f t="shared" si="142"/>
        <v>1170151.1268342165</v>
      </c>
      <c r="M606" s="50"/>
      <c r="N606" s="50">
        <f t="shared" si="135"/>
        <v>1170151.1268342165</v>
      </c>
      <c r="O606" s="33"/>
      <c r="P606" s="120"/>
      <c r="Q606" s="120"/>
    </row>
    <row r="607" spans="1:17" s="31" customFormat="1" x14ac:dyDescent="0.25">
      <c r="A607" s="35"/>
      <c r="B607" s="51" t="s">
        <v>420</v>
      </c>
      <c r="C607" s="35">
        <v>4</v>
      </c>
      <c r="D607" s="55">
        <v>20.041899999999998</v>
      </c>
      <c r="E607" s="128">
        <v>957</v>
      </c>
      <c r="F607" s="163">
        <v>224317.6</v>
      </c>
      <c r="G607" s="41">
        <v>100</v>
      </c>
      <c r="H607" s="50">
        <f t="shared" si="139"/>
        <v>224317.6</v>
      </c>
      <c r="I607" s="50">
        <f t="shared" si="138"/>
        <v>0</v>
      </c>
      <c r="J607" s="50">
        <f t="shared" si="140"/>
        <v>234.39665621734588</v>
      </c>
      <c r="K607" s="50">
        <f t="shared" si="141"/>
        <v>1025.4258283196293</v>
      </c>
      <c r="L607" s="50">
        <f t="shared" si="142"/>
        <v>1464492.4361139263</v>
      </c>
      <c r="M607" s="50"/>
      <c r="N607" s="50">
        <f t="shared" si="135"/>
        <v>1464492.4361139263</v>
      </c>
      <c r="O607" s="33"/>
      <c r="P607" s="120"/>
      <c r="Q607" s="120"/>
    </row>
    <row r="608" spans="1:17" s="31" customFormat="1" x14ac:dyDescent="0.25">
      <c r="A608" s="35"/>
      <c r="B608" s="51" t="s">
        <v>421</v>
      </c>
      <c r="C608" s="35">
        <v>4</v>
      </c>
      <c r="D608" s="55">
        <v>27.4086</v>
      </c>
      <c r="E608" s="128">
        <v>1562</v>
      </c>
      <c r="F608" s="163">
        <v>410473.8</v>
      </c>
      <c r="G608" s="41">
        <v>100</v>
      </c>
      <c r="H608" s="50">
        <f t="shared" si="139"/>
        <v>410473.8</v>
      </c>
      <c r="I608" s="50">
        <f t="shared" si="138"/>
        <v>0</v>
      </c>
      <c r="J608" s="50">
        <f t="shared" si="140"/>
        <v>262.78732394366199</v>
      </c>
      <c r="K608" s="50">
        <f t="shared" si="141"/>
        <v>997.03516059331332</v>
      </c>
      <c r="L608" s="50">
        <f t="shared" si="142"/>
        <v>1567394.417954779</v>
      </c>
      <c r="M608" s="50"/>
      <c r="N608" s="50">
        <f t="shared" si="135"/>
        <v>1567394.417954779</v>
      </c>
      <c r="O608" s="33"/>
      <c r="P608" s="120"/>
      <c r="Q608" s="120"/>
    </row>
    <row r="609" spans="1:17" s="31" customFormat="1" x14ac:dyDescent="0.25">
      <c r="A609" s="35"/>
      <c r="B609" s="51" t="s">
        <v>422</v>
      </c>
      <c r="C609" s="35">
        <v>4</v>
      </c>
      <c r="D609" s="55">
        <v>26.490100000000002</v>
      </c>
      <c r="E609" s="128">
        <v>1502</v>
      </c>
      <c r="F609" s="163">
        <v>432827</v>
      </c>
      <c r="G609" s="41">
        <v>100</v>
      </c>
      <c r="H609" s="50">
        <f t="shared" si="139"/>
        <v>432827</v>
      </c>
      <c r="I609" s="50">
        <f t="shared" si="138"/>
        <v>0</v>
      </c>
      <c r="J609" s="50">
        <f t="shared" si="140"/>
        <v>288.16711051930758</v>
      </c>
      <c r="K609" s="50">
        <f t="shared" si="141"/>
        <v>971.65537401766767</v>
      </c>
      <c r="L609" s="50">
        <f t="shared" si="142"/>
        <v>1523052.5300162705</v>
      </c>
      <c r="M609" s="50"/>
      <c r="N609" s="50">
        <f t="shared" si="135"/>
        <v>1523052.5300162705</v>
      </c>
      <c r="O609" s="33"/>
      <c r="P609" s="120"/>
      <c r="Q609" s="120"/>
    </row>
    <row r="610" spans="1:17" s="31" customFormat="1" x14ac:dyDescent="0.25">
      <c r="A610" s="35"/>
      <c r="B610" s="51" t="s">
        <v>423</v>
      </c>
      <c r="C610" s="35">
        <v>4</v>
      </c>
      <c r="D610" s="55">
        <v>44.840200000000003</v>
      </c>
      <c r="E610" s="128">
        <v>3296</v>
      </c>
      <c r="F610" s="163">
        <v>903222.7</v>
      </c>
      <c r="G610" s="41">
        <v>100</v>
      </c>
      <c r="H610" s="50">
        <f t="shared" si="139"/>
        <v>903222.7</v>
      </c>
      <c r="I610" s="50">
        <f t="shared" si="138"/>
        <v>0</v>
      </c>
      <c r="J610" s="50">
        <f t="shared" si="140"/>
        <v>274.03601334951458</v>
      </c>
      <c r="K610" s="50">
        <f t="shared" si="141"/>
        <v>985.78647118746062</v>
      </c>
      <c r="L610" s="50">
        <f t="shared" si="142"/>
        <v>1927906.0354253219</v>
      </c>
      <c r="M610" s="50"/>
      <c r="N610" s="50">
        <f t="shared" si="135"/>
        <v>1927906.0354253219</v>
      </c>
      <c r="O610" s="33"/>
      <c r="P610" s="120"/>
      <c r="Q610" s="120"/>
    </row>
    <row r="611" spans="1:17" s="31" customFormat="1" x14ac:dyDescent="0.25">
      <c r="A611" s="35"/>
      <c r="B611" s="51" t="s">
        <v>800</v>
      </c>
      <c r="C611" s="35">
        <v>4</v>
      </c>
      <c r="D611" s="55">
        <v>19.890900000000002</v>
      </c>
      <c r="E611" s="128">
        <v>993</v>
      </c>
      <c r="F611" s="163">
        <v>290410.90000000002</v>
      </c>
      <c r="G611" s="41">
        <v>100</v>
      </c>
      <c r="H611" s="50">
        <f t="shared" si="139"/>
        <v>290410.90000000002</v>
      </c>
      <c r="I611" s="50">
        <f t="shared" si="138"/>
        <v>0</v>
      </c>
      <c r="J611" s="50">
        <f t="shared" si="140"/>
        <v>292.45810674723066</v>
      </c>
      <c r="K611" s="50">
        <f t="shared" si="141"/>
        <v>967.36437778974459</v>
      </c>
      <c r="L611" s="50">
        <f t="shared" si="142"/>
        <v>1401370.2350526359</v>
      </c>
      <c r="M611" s="50"/>
      <c r="N611" s="50">
        <f t="shared" si="135"/>
        <v>1401370.2350526359</v>
      </c>
      <c r="O611" s="33"/>
      <c r="P611" s="120"/>
      <c r="Q611" s="120"/>
    </row>
    <row r="612" spans="1:17" s="31" customFormat="1" x14ac:dyDescent="0.25">
      <c r="A612" s="35"/>
      <c r="B612" s="51" t="s">
        <v>424</v>
      </c>
      <c r="C612" s="35">
        <v>4</v>
      </c>
      <c r="D612" s="55">
        <v>27.044200000000004</v>
      </c>
      <c r="E612" s="128">
        <v>4270</v>
      </c>
      <c r="F612" s="163">
        <v>2562523.7999999998</v>
      </c>
      <c r="G612" s="41">
        <v>100</v>
      </c>
      <c r="H612" s="50">
        <f t="shared" si="139"/>
        <v>2562523.7999999998</v>
      </c>
      <c r="I612" s="50">
        <f t="shared" si="138"/>
        <v>0</v>
      </c>
      <c r="J612" s="50">
        <f t="shared" si="140"/>
        <v>600.12266978922707</v>
      </c>
      <c r="K612" s="50">
        <f t="shared" si="141"/>
        <v>659.69981474774818</v>
      </c>
      <c r="L612" s="50">
        <f t="shared" si="142"/>
        <v>1624761.9827548768</v>
      </c>
      <c r="M612" s="50"/>
      <c r="N612" s="50">
        <f t="shared" si="135"/>
        <v>1624761.9827548768</v>
      </c>
      <c r="O612" s="33"/>
      <c r="P612" s="120"/>
      <c r="Q612" s="120"/>
    </row>
    <row r="613" spans="1:17" s="31" customFormat="1" x14ac:dyDescent="0.25">
      <c r="A613" s="35"/>
      <c r="B613" s="51" t="s">
        <v>860</v>
      </c>
      <c r="C613" s="35">
        <v>3</v>
      </c>
      <c r="D613" s="55">
        <v>34.136299999999999</v>
      </c>
      <c r="E613" s="128">
        <v>9639</v>
      </c>
      <c r="F613" s="163">
        <v>21392307.100000001</v>
      </c>
      <c r="G613" s="41">
        <v>50</v>
      </c>
      <c r="H613" s="50">
        <f t="shared" si="139"/>
        <v>10696153.550000001</v>
      </c>
      <c r="I613" s="50">
        <f t="shared" si="138"/>
        <v>10696153.550000001</v>
      </c>
      <c r="J613" s="50">
        <f t="shared" si="140"/>
        <v>2219.3492167237268</v>
      </c>
      <c r="K613" s="50">
        <f t="shared" si="141"/>
        <v>-959.52673218675159</v>
      </c>
      <c r="L613" s="50">
        <f t="shared" si="142"/>
        <v>1785631.6771751426</v>
      </c>
      <c r="M613" s="50"/>
      <c r="N613" s="50">
        <f t="shared" si="135"/>
        <v>1785631.6771751426</v>
      </c>
      <c r="O613" s="33"/>
      <c r="P613" s="120"/>
      <c r="Q613" s="120"/>
    </row>
    <row r="614" spans="1:17" s="31" customFormat="1" x14ac:dyDescent="0.25">
      <c r="A614" s="35"/>
      <c r="B614" s="51" t="s">
        <v>425</v>
      </c>
      <c r="C614" s="35">
        <v>4</v>
      </c>
      <c r="D614" s="55">
        <v>18.03</v>
      </c>
      <c r="E614" s="128">
        <v>1150</v>
      </c>
      <c r="F614" s="163">
        <v>379437</v>
      </c>
      <c r="G614" s="41">
        <v>100</v>
      </c>
      <c r="H614" s="50">
        <f t="shared" si="139"/>
        <v>379437</v>
      </c>
      <c r="I614" s="50">
        <f t="shared" si="138"/>
        <v>0</v>
      </c>
      <c r="J614" s="50">
        <f t="shared" si="140"/>
        <v>329.94521739130437</v>
      </c>
      <c r="K614" s="50">
        <f t="shared" si="141"/>
        <v>929.87726714567088</v>
      </c>
      <c r="L614" s="50">
        <f t="shared" si="142"/>
        <v>1374980.7289358629</v>
      </c>
      <c r="M614" s="50"/>
      <c r="N614" s="50">
        <f t="shared" si="135"/>
        <v>1374980.7289358629</v>
      </c>
      <c r="O614" s="33"/>
      <c r="P614" s="120"/>
      <c r="Q614" s="120"/>
    </row>
    <row r="615" spans="1:17" s="31" customFormat="1" x14ac:dyDescent="0.25">
      <c r="A615" s="35"/>
      <c r="B615" s="51" t="s">
        <v>426</v>
      </c>
      <c r="C615" s="35">
        <v>4</v>
      </c>
      <c r="D615" s="55">
        <v>19.073699999999999</v>
      </c>
      <c r="E615" s="128">
        <v>510</v>
      </c>
      <c r="F615" s="163">
        <v>173633.3</v>
      </c>
      <c r="G615" s="41">
        <v>100</v>
      </c>
      <c r="H615" s="50">
        <f t="shared" si="139"/>
        <v>173633.3</v>
      </c>
      <c r="I615" s="50">
        <f t="shared" si="138"/>
        <v>0</v>
      </c>
      <c r="J615" s="50">
        <f t="shared" si="140"/>
        <v>340.45745098039214</v>
      </c>
      <c r="K615" s="50">
        <f t="shared" si="141"/>
        <v>919.36503355658306</v>
      </c>
      <c r="L615" s="50">
        <f t="shared" si="142"/>
        <v>1259427.8681244245</v>
      </c>
      <c r="M615" s="50"/>
      <c r="N615" s="50">
        <f t="shared" si="135"/>
        <v>1259427.8681244245</v>
      </c>
      <c r="O615" s="33"/>
      <c r="P615" s="120"/>
      <c r="Q615" s="120"/>
    </row>
    <row r="616" spans="1:17" s="31" customFormat="1" x14ac:dyDescent="0.25">
      <c r="A616" s="35"/>
      <c r="B616" s="51" t="s">
        <v>427</v>
      </c>
      <c r="C616" s="35">
        <v>4</v>
      </c>
      <c r="D616" s="55">
        <v>33.413400000000003</v>
      </c>
      <c r="E616" s="128">
        <v>1552</v>
      </c>
      <c r="F616" s="163">
        <v>1128583.8999999999</v>
      </c>
      <c r="G616" s="41">
        <v>100</v>
      </c>
      <c r="H616" s="50">
        <f t="shared" si="139"/>
        <v>1128583.8999999999</v>
      </c>
      <c r="I616" s="50">
        <f t="shared" si="138"/>
        <v>0</v>
      </c>
      <c r="J616" s="50">
        <f t="shared" si="140"/>
        <v>727.18034793814422</v>
      </c>
      <c r="K616" s="50">
        <f t="shared" si="141"/>
        <v>532.64213659883103</v>
      </c>
      <c r="L616" s="50">
        <f t="shared" si="142"/>
        <v>1045815.796923564</v>
      </c>
      <c r="M616" s="50"/>
      <c r="N616" s="50">
        <f t="shared" si="135"/>
        <v>1045815.796923564</v>
      </c>
      <c r="O616" s="33"/>
      <c r="P616" s="120"/>
      <c r="Q616" s="120"/>
    </row>
    <row r="617" spans="1:17" s="31" customFormat="1" x14ac:dyDescent="0.25">
      <c r="A617" s="35"/>
      <c r="B617" s="51" t="s">
        <v>428</v>
      </c>
      <c r="C617" s="35">
        <v>4</v>
      </c>
      <c r="D617" s="55">
        <v>21.531500000000001</v>
      </c>
      <c r="E617" s="128">
        <v>1127</v>
      </c>
      <c r="F617" s="163">
        <v>121737.8</v>
      </c>
      <c r="G617" s="41">
        <v>100</v>
      </c>
      <c r="H617" s="50">
        <f t="shared" si="139"/>
        <v>121737.8</v>
      </c>
      <c r="I617" s="50">
        <f t="shared" si="138"/>
        <v>0</v>
      </c>
      <c r="J617" s="50">
        <f t="shared" si="140"/>
        <v>108.01934338952972</v>
      </c>
      <c r="K617" s="50">
        <f t="shared" si="141"/>
        <v>1151.8031411474456</v>
      </c>
      <c r="L617" s="50">
        <f t="shared" si="142"/>
        <v>1649203.3356593789</v>
      </c>
      <c r="M617" s="50"/>
      <c r="N617" s="50">
        <f t="shared" si="135"/>
        <v>1649203.3356593789</v>
      </c>
      <c r="O617" s="33"/>
      <c r="P617" s="120"/>
      <c r="Q617" s="120"/>
    </row>
    <row r="618" spans="1:17" s="31" customFormat="1" x14ac:dyDescent="0.25">
      <c r="A618" s="35"/>
      <c r="B618" s="51" t="s">
        <v>801</v>
      </c>
      <c r="C618" s="35">
        <v>4</v>
      </c>
      <c r="D618" s="55">
        <v>15.958699999999999</v>
      </c>
      <c r="E618" s="128">
        <v>950</v>
      </c>
      <c r="F618" s="163">
        <v>540560.19999999995</v>
      </c>
      <c r="G618" s="41">
        <v>100</v>
      </c>
      <c r="H618" s="50">
        <f t="shared" si="139"/>
        <v>540560.19999999995</v>
      </c>
      <c r="I618" s="50">
        <f t="shared" si="138"/>
        <v>0</v>
      </c>
      <c r="J618" s="50">
        <f t="shared" si="140"/>
        <v>569.01073684210519</v>
      </c>
      <c r="K618" s="50">
        <f t="shared" si="141"/>
        <v>690.81174769487006</v>
      </c>
      <c r="L618" s="50">
        <f t="shared" si="142"/>
        <v>1049561.2665176319</v>
      </c>
      <c r="M618" s="50"/>
      <c r="N618" s="50">
        <f t="shared" si="135"/>
        <v>1049561.2665176319</v>
      </c>
      <c r="O618" s="33"/>
      <c r="P618" s="120"/>
      <c r="Q618" s="120"/>
    </row>
    <row r="619" spans="1:17" s="31" customFormat="1" x14ac:dyDescent="0.25">
      <c r="A619" s="35"/>
      <c r="B619" s="51" t="s">
        <v>429</v>
      </c>
      <c r="C619" s="35">
        <v>4</v>
      </c>
      <c r="D619" s="55">
        <v>26.119699999999998</v>
      </c>
      <c r="E619" s="128">
        <v>954</v>
      </c>
      <c r="F619" s="163">
        <v>277140.7</v>
      </c>
      <c r="G619" s="41">
        <v>100</v>
      </c>
      <c r="H619" s="50">
        <f t="shared" si="139"/>
        <v>277140.7</v>
      </c>
      <c r="I619" s="50">
        <f t="shared" si="138"/>
        <v>0</v>
      </c>
      <c r="J619" s="50">
        <f t="shared" si="140"/>
        <v>290.50387840670862</v>
      </c>
      <c r="K619" s="50">
        <f t="shared" si="141"/>
        <v>969.31860613026663</v>
      </c>
      <c r="L619" s="50">
        <f t="shared" si="142"/>
        <v>1426088.1772945013</v>
      </c>
      <c r="M619" s="50"/>
      <c r="N619" s="50">
        <f t="shared" si="135"/>
        <v>1426088.1772945013</v>
      </c>
      <c r="O619" s="33"/>
      <c r="P619" s="120"/>
      <c r="Q619" s="120"/>
    </row>
    <row r="620" spans="1:17" s="31" customFormat="1" x14ac:dyDescent="0.25">
      <c r="A620" s="35"/>
      <c r="B620" s="51" t="s">
        <v>430</v>
      </c>
      <c r="C620" s="35">
        <v>4</v>
      </c>
      <c r="D620" s="55">
        <v>18.863699999999998</v>
      </c>
      <c r="E620" s="128">
        <v>1024</v>
      </c>
      <c r="F620" s="163">
        <v>325750.8</v>
      </c>
      <c r="G620" s="41">
        <v>100</v>
      </c>
      <c r="H620" s="50">
        <f t="shared" si="139"/>
        <v>325750.8</v>
      </c>
      <c r="I620" s="50">
        <f t="shared" si="138"/>
        <v>0</v>
      </c>
      <c r="J620" s="50">
        <f t="shared" si="140"/>
        <v>318.11601562499999</v>
      </c>
      <c r="K620" s="50">
        <f t="shared" si="141"/>
        <v>941.70646891197521</v>
      </c>
      <c r="L620" s="50">
        <f t="shared" si="142"/>
        <v>1371551.9225132721</v>
      </c>
      <c r="M620" s="50"/>
      <c r="N620" s="50">
        <f t="shared" si="135"/>
        <v>1371551.9225132721</v>
      </c>
      <c r="O620" s="33"/>
      <c r="P620" s="120"/>
      <c r="Q620" s="120"/>
    </row>
    <row r="621" spans="1:17" s="31" customFormat="1" x14ac:dyDescent="0.25">
      <c r="A621" s="35"/>
      <c r="B621" s="51" t="s">
        <v>431</v>
      </c>
      <c r="C621" s="35">
        <v>4</v>
      </c>
      <c r="D621" s="55">
        <v>38.705500000000001</v>
      </c>
      <c r="E621" s="128">
        <v>2328</v>
      </c>
      <c r="F621" s="163">
        <v>1058754.3999999999</v>
      </c>
      <c r="G621" s="41">
        <v>100</v>
      </c>
      <c r="H621" s="50">
        <f t="shared" si="139"/>
        <v>1058754.3999999999</v>
      </c>
      <c r="I621" s="50">
        <f t="shared" si="138"/>
        <v>0</v>
      </c>
      <c r="J621" s="50">
        <f t="shared" si="140"/>
        <v>454.79140893470787</v>
      </c>
      <c r="K621" s="50">
        <f t="shared" si="141"/>
        <v>805.03107560226738</v>
      </c>
      <c r="L621" s="50">
        <f t="shared" si="142"/>
        <v>1522748.1897908619</v>
      </c>
      <c r="M621" s="50"/>
      <c r="N621" s="50">
        <f t="shared" si="135"/>
        <v>1522748.1897908619</v>
      </c>
      <c r="O621" s="33"/>
      <c r="P621" s="120"/>
      <c r="Q621" s="120"/>
    </row>
    <row r="622" spans="1:17" s="31" customFormat="1" x14ac:dyDescent="0.25">
      <c r="A622" s="35"/>
      <c r="B622" s="51" t="s">
        <v>432</v>
      </c>
      <c r="C622" s="35">
        <v>4</v>
      </c>
      <c r="D622" s="55">
        <v>28.945799999999998</v>
      </c>
      <c r="E622" s="128">
        <v>1475</v>
      </c>
      <c r="F622" s="163">
        <v>589904.69999999995</v>
      </c>
      <c r="G622" s="41">
        <v>100</v>
      </c>
      <c r="H622" s="50">
        <f t="shared" si="139"/>
        <v>589904.69999999995</v>
      </c>
      <c r="I622" s="50">
        <f t="shared" si="138"/>
        <v>0</v>
      </c>
      <c r="J622" s="50">
        <f t="shared" si="140"/>
        <v>399.93538983050843</v>
      </c>
      <c r="K622" s="50">
        <f t="shared" si="141"/>
        <v>859.88709470646677</v>
      </c>
      <c r="L622" s="50">
        <f t="shared" si="142"/>
        <v>1398074.2724926895</v>
      </c>
      <c r="M622" s="50"/>
      <c r="N622" s="50">
        <f t="shared" si="135"/>
        <v>1398074.2724926895</v>
      </c>
      <c r="O622" s="33"/>
      <c r="P622" s="120"/>
      <c r="Q622" s="120"/>
    </row>
    <row r="623" spans="1:17" s="31" customFormat="1" x14ac:dyDescent="0.25">
      <c r="A623" s="35"/>
      <c r="B623" s="51" t="s">
        <v>172</v>
      </c>
      <c r="C623" s="35">
        <v>4</v>
      </c>
      <c r="D623" s="55">
        <v>53.652200000000001</v>
      </c>
      <c r="E623" s="128">
        <v>3173</v>
      </c>
      <c r="F623" s="163">
        <v>712995.3</v>
      </c>
      <c r="G623" s="41">
        <v>100</v>
      </c>
      <c r="H623" s="50">
        <f t="shared" si="139"/>
        <v>712995.3</v>
      </c>
      <c r="I623" s="50">
        <f t="shared" si="138"/>
        <v>0</v>
      </c>
      <c r="J623" s="50">
        <f t="shared" si="140"/>
        <v>224.70699653324931</v>
      </c>
      <c r="K623" s="50">
        <f t="shared" si="141"/>
        <v>1035.1154880037259</v>
      </c>
      <c r="L623" s="50">
        <f t="shared" si="142"/>
        <v>2006360.0519800354</v>
      </c>
      <c r="M623" s="50"/>
      <c r="N623" s="50">
        <f t="shared" si="135"/>
        <v>2006360.0519800354</v>
      </c>
      <c r="O623" s="33"/>
      <c r="P623" s="120"/>
      <c r="Q623" s="120"/>
    </row>
    <row r="624" spans="1:17" s="31" customFormat="1" x14ac:dyDescent="0.25">
      <c r="A624" s="35"/>
      <c r="B624" s="51" t="s">
        <v>433</v>
      </c>
      <c r="C624" s="35">
        <v>4</v>
      </c>
      <c r="D624" s="55">
        <v>29.088600000000003</v>
      </c>
      <c r="E624" s="128">
        <v>735</v>
      </c>
      <c r="F624" s="163">
        <v>167127</v>
      </c>
      <c r="G624" s="41">
        <v>100</v>
      </c>
      <c r="H624" s="50">
        <f t="shared" si="139"/>
        <v>167127</v>
      </c>
      <c r="I624" s="50">
        <f t="shared" si="138"/>
        <v>0</v>
      </c>
      <c r="J624" s="50">
        <f t="shared" si="140"/>
        <v>227.38367346938776</v>
      </c>
      <c r="K624" s="50">
        <f t="shared" si="141"/>
        <v>1032.4388110675875</v>
      </c>
      <c r="L624" s="50">
        <f t="shared" si="142"/>
        <v>1477411.1066254345</v>
      </c>
      <c r="M624" s="50"/>
      <c r="N624" s="50">
        <f t="shared" si="135"/>
        <v>1477411.1066254345</v>
      </c>
      <c r="O624" s="33"/>
      <c r="P624" s="120"/>
      <c r="Q624" s="120"/>
    </row>
    <row r="625" spans="1:17" s="31" customFormat="1" x14ac:dyDescent="0.25">
      <c r="A625" s="35"/>
      <c r="B625" s="51" t="s">
        <v>802</v>
      </c>
      <c r="C625" s="35">
        <v>4</v>
      </c>
      <c r="D625" s="55">
        <v>34.2898</v>
      </c>
      <c r="E625" s="128">
        <v>1149</v>
      </c>
      <c r="F625" s="163">
        <v>235809.9</v>
      </c>
      <c r="G625" s="41">
        <v>100</v>
      </c>
      <c r="H625" s="50">
        <f t="shared" si="139"/>
        <v>235809.9</v>
      </c>
      <c r="I625" s="50">
        <f t="shared" si="138"/>
        <v>0</v>
      </c>
      <c r="J625" s="50">
        <f t="shared" si="140"/>
        <v>205.23054830287205</v>
      </c>
      <c r="K625" s="50">
        <f t="shared" si="141"/>
        <v>1054.5919362341033</v>
      </c>
      <c r="L625" s="50">
        <f t="shared" si="142"/>
        <v>1597625.0210758143</v>
      </c>
      <c r="M625" s="50"/>
      <c r="N625" s="50">
        <f t="shared" si="135"/>
        <v>1597625.0210758143</v>
      </c>
      <c r="O625" s="33"/>
      <c r="P625" s="120"/>
      <c r="Q625" s="120"/>
    </row>
    <row r="626" spans="1:17" s="31" customFormat="1" x14ac:dyDescent="0.25">
      <c r="A626" s="35"/>
      <c r="B626" s="4"/>
      <c r="C626" s="4"/>
      <c r="D626" s="55">
        <v>0</v>
      </c>
      <c r="E626" s="130"/>
      <c r="F626" s="42"/>
      <c r="G626" s="41"/>
      <c r="H626" s="42"/>
      <c r="I626" s="32"/>
      <c r="J626" s="32"/>
      <c r="K626" s="50"/>
      <c r="L626" s="50"/>
      <c r="M626" s="50"/>
      <c r="N626" s="50"/>
      <c r="O626" s="33"/>
      <c r="P626" s="120"/>
      <c r="Q626" s="120"/>
    </row>
    <row r="627" spans="1:17" s="31" customFormat="1" x14ac:dyDescent="0.25">
      <c r="A627" s="30" t="s">
        <v>434</v>
      </c>
      <c r="B627" s="43" t="s">
        <v>2</v>
      </c>
      <c r="C627" s="44"/>
      <c r="D627" s="3">
        <v>629.01580000000001</v>
      </c>
      <c r="E627" s="131">
        <f>E628</f>
        <v>56740</v>
      </c>
      <c r="F627" s="37">
        <f t="shared" ref="F627" si="143">F629</f>
        <v>0</v>
      </c>
      <c r="G627" s="37"/>
      <c r="H627" s="37">
        <f>H629</f>
        <v>5733414.5250000004</v>
      </c>
      <c r="I627" s="37">
        <f>I629</f>
        <v>-5733414.5250000004</v>
      </c>
      <c r="J627" s="37"/>
      <c r="K627" s="50"/>
      <c r="L627" s="50"/>
      <c r="M627" s="46">
        <f>M629</f>
        <v>39536180.591960475</v>
      </c>
      <c r="N627" s="37">
        <f t="shared" si="135"/>
        <v>39536180.591960475</v>
      </c>
      <c r="O627" s="33"/>
      <c r="P627" s="120"/>
      <c r="Q627" s="120"/>
    </row>
    <row r="628" spans="1:17" s="31" customFormat="1" x14ac:dyDescent="0.25">
      <c r="A628" s="30" t="s">
        <v>434</v>
      </c>
      <c r="B628" s="43" t="s">
        <v>3</v>
      </c>
      <c r="C628" s="44"/>
      <c r="D628" s="3">
        <v>629.01580000000001</v>
      </c>
      <c r="E628" s="131">
        <f>SUM(E630:E652)</f>
        <v>56740</v>
      </c>
      <c r="F628" s="37">
        <f t="shared" ref="F628" si="144">SUM(F630:F652)</f>
        <v>35993566.099999994</v>
      </c>
      <c r="G628" s="37"/>
      <c r="H628" s="37">
        <f>SUM(H630:H652)</f>
        <v>24526737.049999997</v>
      </c>
      <c r="I628" s="37">
        <f>SUM(I630:I652)</f>
        <v>11466829.050000001</v>
      </c>
      <c r="J628" s="37"/>
      <c r="K628" s="50"/>
      <c r="L628" s="37">
        <f>SUM(L630:L652)</f>
        <v>37224682.337575451</v>
      </c>
      <c r="M628" s="50"/>
      <c r="N628" s="37">
        <f t="shared" si="135"/>
        <v>37224682.337575451</v>
      </c>
      <c r="O628" s="33"/>
      <c r="P628" s="120"/>
      <c r="Q628" s="120"/>
    </row>
    <row r="629" spans="1:17" s="31" customFormat="1" x14ac:dyDescent="0.25">
      <c r="A629" s="35"/>
      <c r="B629" s="51" t="s">
        <v>26</v>
      </c>
      <c r="C629" s="35">
        <v>2</v>
      </c>
      <c r="D629" s="55">
        <v>0</v>
      </c>
      <c r="E629" s="134"/>
      <c r="F629" s="50"/>
      <c r="G629" s="41">
        <v>25</v>
      </c>
      <c r="H629" s="50">
        <f>F645*G629/100</f>
        <v>5733414.5250000004</v>
      </c>
      <c r="I629" s="50">
        <f t="shared" ref="I629:I652" si="145">F629-H629</f>
        <v>-5733414.5250000004</v>
      </c>
      <c r="J629" s="50"/>
      <c r="K629" s="50"/>
      <c r="L629" s="50"/>
      <c r="M629" s="50">
        <f>($L$7*$L$8*E627/$L$10)+($L$7*$L$9*D627/$L$11)</f>
        <v>39536180.591960475</v>
      </c>
      <c r="N629" s="50">
        <f t="shared" si="135"/>
        <v>39536180.591960475</v>
      </c>
      <c r="O629" s="33"/>
      <c r="P629" s="120"/>
      <c r="Q629" s="120"/>
    </row>
    <row r="630" spans="1:17" s="31" customFormat="1" x14ac:dyDescent="0.25">
      <c r="A630" s="35"/>
      <c r="B630" s="51" t="s">
        <v>803</v>
      </c>
      <c r="C630" s="35">
        <v>4</v>
      </c>
      <c r="D630" s="55">
        <v>16.8704</v>
      </c>
      <c r="E630" s="128">
        <v>2205</v>
      </c>
      <c r="F630" s="164">
        <v>529673.5</v>
      </c>
      <c r="G630" s="41">
        <v>100</v>
      </c>
      <c r="H630" s="50">
        <f t="shared" ref="H630:H652" si="146">F630*G630/100</f>
        <v>529673.5</v>
      </c>
      <c r="I630" s="50">
        <f t="shared" si="145"/>
        <v>0</v>
      </c>
      <c r="J630" s="50">
        <f t="shared" si="140"/>
        <v>240.21473922902496</v>
      </c>
      <c r="K630" s="50">
        <f t="shared" ref="K630:K652" si="147">$J$11*$J$19-J630</f>
        <v>1019.6077453079503</v>
      </c>
      <c r="L630" s="50">
        <f t="shared" ref="L630:L652" si="148">IF(K630&gt;0,$J$7*$J$8*(K630/$K$19),0)+$J$7*$J$9*(E630/$E$19)+$J$7*$J$10*(D630/$D$19)</f>
        <v>1653485.2372821784</v>
      </c>
      <c r="M630" s="50"/>
      <c r="N630" s="50">
        <f t="shared" si="135"/>
        <v>1653485.2372821784</v>
      </c>
      <c r="O630" s="33"/>
      <c r="P630" s="120"/>
      <c r="Q630" s="120"/>
    </row>
    <row r="631" spans="1:17" s="31" customFormat="1" x14ac:dyDescent="0.25">
      <c r="A631" s="35"/>
      <c r="B631" s="51" t="s">
        <v>435</v>
      </c>
      <c r="C631" s="35">
        <v>4</v>
      </c>
      <c r="D631" s="55">
        <v>26.722299999999997</v>
      </c>
      <c r="E631" s="128">
        <v>2392</v>
      </c>
      <c r="F631" s="164">
        <v>447037.7</v>
      </c>
      <c r="G631" s="41">
        <v>100</v>
      </c>
      <c r="H631" s="50">
        <f t="shared" si="146"/>
        <v>447037.7</v>
      </c>
      <c r="I631" s="50">
        <f t="shared" si="145"/>
        <v>0</v>
      </c>
      <c r="J631" s="50">
        <f t="shared" si="140"/>
        <v>186.88867056856188</v>
      </c>
      <c r="K631" s="50">
        <f t="shared" si="147"/>
        <v>1072.9338139684135</v>
      </c>
      <c r="L631" s="50">
        <f t="shared" si="148"/>
        <v>1793812.4951692421</v>
      </c>
      <c r="M631" s="50"/>
      <c r="N631" s="50">
        <f t="shared" si="135"/>
        <v>1793812.4951692421</v>
      </c>
      <c r="O631" s="33"/>
      <c r="P631" s="120"/>
      <c r="Q631" s="120"/>
    </row>
    <row r="632" spans="1:17" s="31" customFormat="1" x14ac:dyDescent="0.25">
      <c r="A632" s="35"/>
      <c r="B632" s="51" t="s">
        <v>436</v>
      </c>
      <c r="C632" s="35">
        <v>4</v>
      </c>
      <c r="D632" s="55">
        <v>13.170299999999999</v>
      </c>
      <c r="E632" s="128">
        <v>837</v>
      </c>
      <c r="F632" s="164">
        <v>314271.40000000002</v>
      </c>
      <c r="G632" s="41">
        <v>100</v>
      </c>
      <c r="H632" s="50">
        <f t="shared" si="146"/>
        <v>314271.40000000002</v>
      </c>
      <c r="I632" s="50">
        <f t="shared" si="145"/>
        <v>0</v>
      </c>
      <c r="J632" s="50">
        <f t="shared" si="140"/>
        <v>375.47359617682201</v>
      </c>
      <c r="K632" s="50">
        <f t="shared" si="147"/>
        <v>884.3488883601533</v>
      </c>
      <c r="L632" s="50">
        <f t="shared" si="148"/>
        <v>1245826.0808671913</v>
      </c>
      <c r="M632" s="50"/>
      <c r="N632" s="50">
        <f t="shared" si="135"/>
        <v>1245826.0808671913</v>
      </c>
      <c r="O632" s="33"/>
      <c r="P632" s="120"/>
      <c r="Q632" s="120"/>
    </row>
    <row r="633" spans="1:17" s="31" customFormat="1" x14ac:dyDescent="0.25">
      <c r="A633" s="35"/>
      <c r="B633" s="51" t="s">
        <v>437</v>
      </c>
      <c r="C633" s="35">
        <v>4</v>
      </c>
      <c r="D633" s="55">
        <v>49.860100000000003</v>
      </c>
      <c r="E633" s="128">
        <v>3522</v>
      </c>
      <c r="F633" s="164">
        <v>648783.1</v>
      </c>
      <c r="G633" s="41">
        <v>100</v>
      </c>
      <c r="H633" s="50">
        <f t="shared" si="146"/>
        <v>648783.1</v>
      </c>
      <c r="I633" s="50">
        <f t="shared" si="145"/>
        <v>0</v>
      </c>
      <c r="J633" s="50">
        <f t="shared" si="140"/>
        <v>184.2087166382737</v>
      </c>
      <c r="K633" s="50">
        <f t="shared" si="147"/>
        <v>1075.6137678987016</v>
      </c>
      <c r="L633" s="50">
        <f t="shared" si="148"/>
        <v>2095383.0611564473</v>
      </c>
      <c r="M633" s="50"/>
      <c r="N633" s="50">
        <f t="shared" si="135"/>
        <v>2095383.0611564473</v>
      </c>
      <c r="O633" s="33"/>
      <c r="P633" s="120"/>
      <c r="Q633" s="120"/>
    </row>
    <row r="634" spans="1:17" s="31" customFormat="1" x14ac:dyDescent="0.25">
      <c r="A634" s="35"/>
      <c r="B634" s="51" t="s">
        <v>438</v>
      </c>
      <c r="C634" s="35">
        <v>4</v>
      </c>
      <c r="D634" s="55">
        <v>15.717600000000001</v>
      </c>
      <c r="E634" s="128">
        <v>974</v>
      </c>
      <c r="F634" s="164">
        <v>233104.3</v>
      </c>
      <c r="G634" s="41">
        <v>100</v>
      </c>
      <c r="H634" s="50">
        <f t="shared" si="146"/>
        <v>233104.3</v>
      </c>
      <c r="I634" s="50">
        <f t="shared" si="145"/>
        <v>0</v>
      </c>
      <c r="J634" s="50">
        <f t="shared" si="140"/>
        <v>239.32679671457905</v>
      </c>
      <c r="K634" s="50">
        <f t="shared" si="147"/>
        <v>1020.4956878223962</v>
      </c>
      <c r="L634" s="50">
        <f t="shared" si="148"/>
        <v>1441416.2253171103</v>
      </c>
      <c r="M634" s="50"/>
      <c r="N634" s="50">
        <f t="shared" si="135"/>
        <v>1441416.2253171103</v>
      </c>
      <c r="O634" s="33"/>
      <c r="P634" s="120"/>
      <c r="Q634" s="120"/>
    </row>
    <row r="635" spans="1:17" s="31" customFormat="1" x14ac:dyDescent="0.25">
      <c r="A635" s="35"/>
      <c r="B635" s="51" t="s">
        <v>439</v>
      </c>
      <c r="C635" s="35">
        <v>4</v>
      </c>
      <c r="D635" s="55">
        <v>28.387500000000003</v>
      </c>
      <c r="E635" s="128">
        <v>1780</v>
      </c>
      <c r="F635" s="164">
        <v>374116.1</v>
      </c>
      <c r="G635" s="41">
        <v>100</v>
      </c>
      <c r="H635" s="50">
        <f t="shared" si="146"/>
        <v>374116.1</v>
      </c>
      <c r="I635" s="50">
        <f t="shared" si="145"/>
        <v>0</v>
      </c>
      <c r="J635" s="50">
        <f t="shared" si="140"/>
        <v>210.1775842696629</v>
      </c>
      <c r="K635" s="50">
        <f t="shared" si="147"/>
        <v>1049.6449002673123</v>
      </c>
      <c r="L635" s="50">
        <f t="shared" si="148"/>
        <v>1670805.4847069886</v>
      </c>
      <c r="M635" s="50"/>
      <c r="N635" s="50">
        <f t="shared" si="135"/>
        <v>1670805.4847069886</v>
      </c>
      <c r="O635" s="33"/>
      <c r="P635" s="120"/>
      <c r="Q635" s="120"/>
    </row>
    <row r="636" spans="1:17" s="31" customFormat="1" x14ac:dyDescent="0.25">
      <c r="A636" s="35"/>
      <c r="B636" s="51" t="s">
        <v>440</v>
      </c>
      <c r="C636" s="35">
        <v>4</v>
      </c>
      <c r="D636" s="55">
        <v>5.9548000000000005</v>
      </c>
      <c r="E636" s="128">
        <v>1184</v>
      </c>
      <c r="F636" s="164">
        <v>291776.5</v>
      </c>
      <c r="G636" s="41">
        <v>100</v>
      </c>
      <c r="H636" s="50">
        <f t="shared" si="146"/>
        <v>291776.5</v>
      </c>
      <c r="I636" s="50">
        <f t="shared" si="145"/>
        <v>0</v>
      </c>
      <c r="J636" s="50">
        <f t="shared" si="140"/>
        <v>246.43285472972974</v>
      </c>
      <c r="K636" s="50">
        <f t="shared" si="147"/>
        <v>1013.3896298072455</v>
      </c>
      <c r="L636" s="50">
        <f t="shared" si="148"/>
        <v>1423029.1986854852</v>
      </c>
      <c r="M636" s="50"/>
      <c r="N636" s="50">
        <f t="shared" si="135"/>
        <v>1423029.1986854852</v>
      </c>
      <c r="O636" s="33"/>
      <c r="P636" s="120"/>
      <c r="Q636" s="120"/>
    </row>
    <row r="637" spans="1:17" s="31" customFormat="1" x14ac:dyDescent="0.25">
      <c r="A637" s="35"/>
      <c r="B637" s="51" t="s">
        <v>441</v>
      </c>
      <c r="C637" s="35">
        <v>4</v>
      </c>
      <c r="D637" s="55">
        <v>8.7255999999999982</v>
      </c>
      <c r="E637" s="128">
        <v>891</v>
      </c>
      <c r="F637" s="164">
        <v>201371.8</v>
      </c>
      <c r="G637" s="41">
        <v>100</v>
      </c>
      <c r="H637" s="50">
        <f t="shared" si="146"/>
        <v>201371.8</v>
      </c>
      <c r="I637" s="50">
        <f t="shared" si="145"/>
        <v>0</v>
      </c>
      <c r="J637" s="50">
        <f t="shared" si="140"/>
        <v>226.00650953984285</v>
      </c>
      <c r="K637" s="50">
        <f t="shared" si="147"/>
        <v>1033.8159749971323</v>
      </c>
      <c r="L637" s="50">
        <f t="shared" si="148"/>
        <v>1410575.5624366021</v>
      </c>
      <c r="M637" s="50"/>
      <c r="N637" s="50">
        <f t="shared" si="135"/>
        <v>1410575.5624366021</v>
      </c>
      <c r="O637" s="33"/>
      <c r="P637" s="120"/>
      <c r="Q637" s="120"/>
    </row>
    <row r="638" spans="1:17" s="31" customFormat="1" x14ac:dyDescent="0.25">
      <c r="A638" s="35"/>
      <c r="B638" s="51" t="s">
        <v>442</v>
      </c>
      <c r="C638" s="35">
        <v>4</v>
      </c>
      <c r="D638" s="55">
        <v>37.560200000000002</v>
      </c>
      <c r="E638" s="128">
        <v>3818</v>
      </c>
      <c r="F638" s="164">
        <v>1200964.3999999999</v>
      </c>
      <c r="G638" s="41">
        <v>100</v>
      </c>
      <c r="H638" s="50">
        <f t="shared" si="146"/>
        <v>1200964.3999999999</v>
      </c>
      <c r="I638" s="50">
        <f t="shared" si="145"/>
        <v>0</v>
      </c>
      <c r="J638" s="50">
        <f t="shared" si="140"/>
        <v>314.55327396542691</v>
      </c>
      <c r="K638" s="50">
        <f t="shared" si="147"/>
        <v>945.26921057154834</v>
      </c>
      <c r="L638" s="50">
        <f t="shared" si="148"/>
        <v>1934315.9527890622</v>
      </c>
      <c r="M638" s="50"/>
      <c r="N638" s="50">
        <f t="shared" si="135"/>
        <v>1934315.9527890622</v>
      </c>
      <c r="O638" s="33"/>
      <c r="P638" s="120"/>
      <c r="Q638" s="120"/>
    </row>
    <row r="639" spans="1:17" s="31" customFormat="1" x14ac:dyDescent="0.25">
      <c r="A639" s="35"/>
      <c r="B639" s="51" t="s">
        <v>443</v>
      </c>
      <c r="C639" s="35">
        <v>4</v>
      </c>
      <c r="D639" s="55">
        <v>16.395299999999999</v>
      </c>
      <c r="E639" s="128">
        <v>1577</v>
      </c>
      <c r="F639" s="164">
        <v>351917.5</v>
      </c>
      <c r="G639" s="41">
        <v>100</v>
      </c>
      <c r="H639" s="50">
        <f t="shared" si="146"/>
        <v>351917.5</v>
      </c>
      <c r="I639" s="50">
        <f t="shared" si="145"/>
        <v>0</v>
      </c>
      <c r="J639" s="50">
        <f t="shared" si="140"/>
        <v>223.1563094483196</v>
      </c>
      <c r="K639" s="50">
        <f t="shared" si="147"/>
        <v>1036.6661750886556</v>
      </c>
      <c r="L639" s="50">
        <f t="shared" si="148"/>
        <v>1565412.7161262182</v>
      </c>
      <c r="M639" s="50"/>
      <c r="N639" s="50">
        <f t="shared" si="135"/>
        <v>1565412.7161262182</v>
      </c>
      <c r="O639" s="33"/>
      <c r="P639" s="120"/>
      <c r="Q639" s="120"/>
    </row>
    <row r="640" spans="1:17" s="31" customFormat="1" x14ac:dyDescent="0.25">
      <c r="A640" s="35"/>
      <c r="B640" s="51" t="s">
        <v>444</v>
      </c>
      <c r="C640" s="35">
        <v>4</v>
      </c>
      <c r="D640" s="55">
        <v>13.850899999999999</v>
      </c>
      <c r="E640" s="128">
        <v>1029</v>
      </c>
      <c r="F640" s="164">
        <v>612799</v>
      </c>
      <c r="G640" s="41">
        <v>100</v>
      </c>
      <c r="H640" s="50">
        <f t="shared" si="146"/>
        <v>612799</v>
      </c>
      <c r="I640" s="50">
        <f t="shared" si="145"/>
        <v>0</v>
      </c>
      <c r="J640" s="50">
        <f t="shared" si="140"/>
        <v>595.52866861030122</v>
      </c>
      <c r="K640" s="50">
        <f t="shared" si="147"/>
        <v>664.29381592667403</v>
      </c>
      <c r="L640" s="50">
        <f t="shared" si="148"/>
        <v>1021799.0550303807</v>
      </c>
      <c r="M640" s="50"/>
      <c r="N640" s="50">
        <f t="shared" si="135"/>
        <v>1021799.0550303807</v>
      </c>
      <c r="O640" s="33"/>
      <c r="P640" s="120"/>
      <c r="Q640" s="120"/>
    </row>
    <row r="641" spans="1:17" s="31" customFormat="1" x14ac:dyDescent="0.25">
      <c r="A641" s="35"/>
      <c r="B641" s="51" t="s">
        <v>445</v>
      </c>
      <c r="C641" s="35">
        <v>4</v>
      </c>
      <c r="D641" s="55">
        <v>23.948</v>
      </c>
      <c r="E641" s="128">
        <v>1862</v>
      </c>
      <c r="F641" s="164">
        <v>1056847.6000000001</v>
      </c>
      <c r="G641" s="41">
        <v>100</v>
      </c>
      <c r="H641" s="50">
        <f t="shared" si="146"/>
        <v>1056847.6000000001</v>
      </c>
      <c r="I641" s="50">
        <f t="shared" si="145"/>
        <v>0</v>
      </c>
      <c r="J641" s="50">
        <f t="shared" si="140"/>
        <v>567.58732545649843</v>
      </c>
      <c r="K641" s="50">
        <f t="shared" si="147"/>
        <v>692.23515908047682</v>
      </c>
      <c r="L641" s="50">
        <f t="shared" si="148"/>
        <v>1242343.9541717935</v>
      </c>
      <c r="M641" s="50"/>
      <c r="N641" s="50">
        <f t="shared" si="135"/>
        <v>1242343.9541717935</v>
      </c>
      <c r="O641" s="33"/>
      <c r="P641" s="120"/>
      <c r="Q641" s="120"/>
    </row>
    <row r="642" spans="1:17" s="31" customFormat="1" x14ac:dyDescent="0.25">
      <c r="A642" s="35"/>
      <c r="B642" s="51" t="s">
        <v>446</v>
      </c>
      <c r="C642" s="35">
        <v>4</v>
      </c>
      <c r="D642" s="55">
        <v>21.0716</v>
      </c>
      <c r="E642" s="128">
        <v>1805</v>
      </c>
      <c r="F642" s="164">
        <v>471194.5</v>
      </c>
      <c r="G642" s="41">
        <v>100</v>
      </c>
      <c r="H642" s="50">
        <f t="shared" si="146"/>
        <v>471194.5</v>
      </c>
      <c r="I642" s="50">
        <f t="shared" si="145"/>
        <v>0</v>
      </c>
      <c r="J642" s="50">
        <f t="shared" si="140"/>
        <v>261.04958448753462</v>
      </c>
      <c r="K642" s="50">
        <f t="shared" si="147"/>
        <v>998.77290004944064</v>
      </c>
      <c r="L642" s="50">
        <f t="shared" si="148"/>
        <v>1580956.382197245</v>
      </c>
      <c r="M642" s="50"/>
      <c r="N642" s="50">
        <f t="shared" ref="N642:N705" si="149">L642+M642</f>
        <v>1580956.382197245</v>
      </c>
      <c r="O642" s="33"/>
      <c r="P642" s="120"/>
      <c r="Q642" s="120"/>
    </row>
    <row r="643" spans="1:17" s="31" customFormat="1" x14ac:dyDescent="0.25">
      <c r="A643" s="35"/>
      <c r="B643" s="51" t="s">
        <v>447</v>
      </c>
      <c r="C643" s="35">
        <v>4</v>
      </c>
      <c r="D643" s="55">
        <v>22.115600000000001</v>
      </c>
      <c r="E643" s="128">
        <v>2281</v>
      </c>
      <c r="F643" s="164">
        <v>645716.80000000005</v>
      </c>
      <c r="G643" s="41">
        <v>100</v>
      </c>
      <c r="H643" s="50">
        <f t="shared" si="146"/>
        <v>645716.80000000005</v>
      </c>
      <c r="I643" s="50">
        <f t="shared" si="145"/>
        <v>0</v>
      </c>
      <c r="J643" s="50">
        <f t="shared" si="140"/>
        <v>283.08496273564231</v>
      </c>
      <c r="K643" s="50">
        <f t="shared" si="147"/>
        <v>976.73752180133295</v>
      </c>
      <c r="L643" s="50">
        <f t="shared" si="148"/>
        <v>1640153.4265599197</v>
      </c>
      <c r="M643" s="50"/>
      <c r="N643" s="50">
        <f t="shared" si="149"/>
        <v>1640153.4265599197</v>
      </c>
      <c r="O643" s="33"/>
      <c r="P643" s="120"/>
      <c r="Q643" s="120"/>
    </row>
    <row r="644" spans="1:17" s="31" customFormat="1" x14ac:dyDescent="0.25">
      <c r="A644" s="35"/>
      <c r="B644" s="51" t="s">
        <v>448</v>
      </c>
      <c r="C644" s="35">
        <v>4</v>
      </c>
      <c r="D644" s="55">
        <v>43.943700000000007</v>
      </c>
      <c r="E644" s="128">
        <v>2590</v>
      </c>
      <c r="F644" s="164">
        <v>488523.1</v>
      </c>
      <c r="G644" s="41">
        <v>100</v>
      </c>
      <c r="H644" s="50">
        <f t="shared" si="146"/>
        <v>488523.1</v>
      </c>
      <c r="I644" s="50">
        <f t="shared" si="145"/>
        <v>0</v>
      </c>
      <c r="J644" s="50">
        <f t="shared" si="140"/>
        <v>188.61895752895751</v>
      </c>
      <c r="K644" s="50">
        <f t="shared" si="147"/>
        <v>1071.2035270080178</v>
      </c>
      <c r="L644" s="50">
        <f t="shared" si="148"/>
        <v>1905350.6409257043</v>
      </c>
      <c r="M644" s="50"/>
      <c r="N644" s="50">
        <f t="shared" si="149"/>
        <v>1905350.6409257043</v>
      </c>
      <c r="O644" s="33"/>
      <c r="P644" s="120"/>
      <c r="Q644" s="120"/>
    </row>
    <row r="645" spans="1:17" s="31" customFormat="1" x14ac:dyDescent="0.25">
      <c r="A645" s="35"/>
      <c r="B645" s="51" t="s">
        <v>861</v>
      </c>
      <c r="C645" s="35">
        <v>3</v>
      </c>
      <c r="D645" s="55">
        <v>92.032000000000011</v>
      </c>
      <c r="E645" s="128">
        <v>11137</v>
      </c>
      <c r="F645" s="164">
        <v>22933658.100000001</v>
      </c>
      <c r="G645" s="41">
        <v>50</v>
      </c>
      <c r="H645" s="50">
        <f t="shared" si="146"/>
        <v>11466829.050000001</v>
      </c>
      <c r="I645" s="50">
        <f t="shared" si="145"/>
        <v>11466829.050000001</v>
      </c>
      <c r="J645" s="50">
        <f t="shared" si="140"/>
        <v>2059.2312202568019</v>
      </c>
      <c r="K645" s="50">
        <f t="shared" si="147"/>
        <v>-799.40873571982661</v>
      </c>
      <c r="L645" s="50">
        <f t="shared" si="148"/>
        <v>2307940.7515770481</v>
      </c>
      <c r="M645" s="50"/>
      <c r="N645" s="50">
        <f t="shared" si="149"/>
        <v>2307940.7515770481</v>
      </c>
      <c r="O645" s="33"/>
      <c r="P645" s="120"/>
      <c r="Q645" s="120"/>
    </row>
    <row r="646" spans="1:17" s="31" customFormat="1" x14ac:dyDescent="0.25">
      <c r="A646" s="35"/>
      <c r="B646" s="51" t="s">
        <v>449</v>
      </c>
      <c r="C646" s="35">
        <v>4</v>
      </c>
      <c r="D646" s="55">
        <v>38.2607</v>
      </c>
      <c r="E646" s="128">
        <v>2865</v>
      </c>
      <c r="F646" s="164">
        <v>1000468.7</v>
      </c>
      <c r="G646" s="41">
        <v>100</v>
      </c>
      <c r="H646" s="50">
        <f t="shared" si="146"/>
        <v>1000468.7</v>
      </c>
      <c r="I646" s="50">
        <f t="shared" si="145"/>
        <v>0</v>
      </c>
      <c r="J646" s="50">
        <f t="shared" si="140"/>
        <v>349.20373472949387</v>
      </c>
      <c r="K646" s="50">
        <f t="shared" si="147"/>
        <v>910.61874980748144</v>
      </c>
      <c r="L646" s="50">
        <f t="shared" si="148"/>
        <v>1735866.1511369536</v>
      </c>
      <c r="M646" s="50"/>
      <c r="N646" s="50">
        <f t="shared" si="149"/>
        <v>1735866.1511369536</v>
      </c>
      <c r="O646" s="33"/>
      <c r="P646" s="120"/>
      <c r="Q646" s="120"/>
    </row>
    <row r="647" spans="1:17" s="31" customFormat="1" x14ac:dyDescent="0.25">
      <c r="A647" s="35"/>
      <c r="B647" s="51" t="s">
        <v>450</v>
      </c>
      <c r="C647" s="35">
        <v>4</v>
      </c>
      <c r="D647" s="55">
        <v>12.4343</v>
      </c>
      <c r="E647" s="128">
        <v>1504</v>
      </c>
      <c r="F647" s="164">
        <v>1254624.8999999999</v>
      </c>
      <c r="G647" s="41">
        <v>100</v>
      </c>
      <c r="H647" s="50">
        <f t="shared" si="146"/>
        <v>1254624.8999999999</v>
      </c>
      <c r="I647" s="50">
        <f t="shared" si="145"/>
        <v>0</v>
      </c>
      <c r="J647" s="50">
        <f t="shared" si="140"/>
        <v>834.19208776595735</v>
      </c>
      <c r="K647" s="50">
        <f t="shared" si="147"/>
        <v>425.6303967710179</v>
      </c>
      <c r="L647" s="50">
        <f t="shared" si="148"/>
        <v>813818.23247245292</v>
      </c>
      <c r="M647" s="50"/>
      <c r="N647" s="50">
        <f t="shared" si="149"/>
        <v>813818.23247245292</v>
      </c>
      <c r="O647" s="33"/>
      <c r="P647" s="120"/>
      <c r="Q647" s="120"/>
    </row>
    <row r="648" spans="1:17" s="31" customFormat="1" x14ac:dyDescent="0.25">
      <c r="A648" s="35"/>
      <c r="B648" s="51" t="s">
        <v>451</v>
      </c>
      <c r="C648" s="35">
        <v>4</v>
      </c>
      <c r="D648" s="55">
        <v>31.216500000000003</v>
      </c>
      <c r="E648" s="128">
        <v>2389</v>
      </c>
      <c r="F648" s="164">
        <v>551227.9</v>
      </c>
      <c r="G648" s="41">
        <v>100</v>
      </c>
      <c r="H648" s="50">
        <f t="shared" si="146"/>
        <v>551227.9</v>
      </c>
      <c r="I648" s="50">
        <f t="shared" si="145"/>
        <v>0</v>
      </c>
      <c r="J648" s="50">
        <f t="shared" si="140"/>
        <v>230.73583089158646</v>
      </c>
      <c r="K648" s="50">
        <f t="shared" si="147"/>
        <v>1029.0866536453889</v>
      </c>
      <c r="L648" s="50">
        <f t="shared" si="148"/>
        <v>1762499.8947338238</v>
      </c>
      <c r="M648" s="50"/>
      <c r="N648" s="50">
        <f t="shared" si="149"/>
        <v>1762499.8947338238</v>
      </c>
      <c r="O648" s="33"/>
      <c r="P648" s="120"/>
      <c r="Q648" s="120"/>
    </row>
    <row r="649" spans="1:17" s="31" customFormat="1" x14ac:dyDescent="0.25">
      <c r="A649" s="35"/>
      <c r="B649" s="51" t="s">
        <v>452</v>
      </c>
      <c r="C649" s="35">
        <v>4</v>
      </c>
      <c r="D649" s="55">
        <v>21.7347</v>
      </c>
      <c r="E649" s="128">
        <v>1755</v>
      </c>
      <c r="F649" s="164">
        <v>411246.8</v>
      </c>
      <c r="G649" s="41">
        <v>100</v>
      </c>
      <c r="H649" s="50">
        <f t="shared" si="146"/>
        <v>411246.8</v>
      </c>
      <c r="I649" s="50">
        <f t="shared" si="145"/>
        <v>0</v>
      </c>
      <c r="J649" s="50">
        <f t="shared" si="140"/>
        <v>234.32866096866096</v>
      </c>
      <c r="K649" s="50">
        <f t="shared" si="147"/>
        <v>1025.4938235683144</v>
      </c>
      <c r="L649" s="50">
        <f t="shared" si="148"/>
        <v>1607127.3374011368</v>
      </c>
      <c r="M649" s="50"/>
      <c r="N649" s="50">
        <f t="shared" si="149"/>
        <v>1607127.3374011368</v>
      </c>
      <c r="O649" s="33"/>
      <c r="P649" s="120"/>
      <c r="Q649" s="120"/>
    </row>
    <row r="650" spans="1:17" s="31" customFormat="1" x14ac:dyDescent="0.25">
      <c r="A650" s="35"/>
      <c r="B650" s="51" t="s">
        <v>804</v>
      </c>
      <c r="C650" s="35">
        <v>4</v>
      </c>
      <c r="D650" s="55">
        <v>56.6937</v>
      </c>
      <c r="E650" s="128">
        <v>5853</v>
      </c>
      <c r="F650" s="164">
        <v>1332480.8999999999</v>
      </c>
      <c r="G650" s="41">
        <v>100</v>
      </c>
      <c r="H650" s="50">
        <f t="shared" si="146"/>
        <v>1332480.8999999999</v>
      </c>
      <c r="I650" s="50">
        <f t="shared" si="145"/>
        <v>0</v>
      </c>
      <c r="J650" s="50">
        <f t="shared" si="140"/>
        <v>227.65776524859044</v>
      </c>
      <c r="K650" s="50">
        <f t="shared" si="147"/>
        <v>1032.1647192883847</v>
      </c>
      <c r="L650" s="50">
        <f t="shared" si="148"/>
        <v>2469328.4893552517</v>
      </c>
      <c r="M650" s="50"/>
      <c r="N650" s="50">
        <f t="shared" si="149"/>
        <v>2469328.4893552517</v>
      </c>
      <c r="O650" s="33"/>
      <c r="P650" s="120"/>
      <c r="Q650" s="120"/>
    </row>
    <row r="651" spans="1:17" s="31" customFormat="1" x14ac:dyDescent="0.25">
      <c r="A651" s="35"/>
      <c r="B651" s="51" t="s">
        <v>453</v>
      </c>
      <c r="C651" s="35">
        <v>4</v>
      </c>
      <c r="D651" s="55">
        <v>13.955799999999998</v>
      </c>
      <c r="E651" s="128">
        <v>906</v>
      </c>
      <c r="F651" s="164">
        <v>290372.2</v>
      </c>
      <c r="G651" s="41">
        <v>100</v>
      </c>
      <c r="H651" s="50">
        <f t="shared" si="146"/>
        <v>290372.2</v>
      </c>
      <c r="I651" s="50">
        <f t="shared" si="145"/>
        <v>0</v>
      </c>
      <c r="J651" s="50">
        <f t="shared" si="140"/>
        <v>320.4991169977925</v>
      </c>
      <c r="K651" s="50">
        <f t="shared" si="147"/>
        <v>939.32336753918275</v>
      </c>
      <c r="L651" s="50">
        <f t="shared" si="148"/>
        <v>1325980.5031040031</v>
      </c>
      <c r="M651" s="50"/>
      <c r="N651" s="50">
        <f t="shared" si="149"/>
        <v>1325980.5031040031</v>
      </c>
      <c r="O651" s="33"/>
      <c r="P651" s="120"/>
      <c r="Q651" s="120"/>
    </row>
    <row r="652" spans="1:17" s="31" customFormat="1" x14ac:dyDescent="0.25">
      <c r="A652" s="35"/>
      <c r="B652" s="51" t="s">
        <v>454</v>
      </c>
      <c r="C652" s="35">
        <v>4</v>
      </c>
      <c r="D652" s="55">
        <v>18.394200000000001</v>
      </c>
      <c r="E652" s="128">
        <v>1584</v>
      </c>
      <c r="F652" s="164">
        <v>351389.3</v>
      </c>
      <c r="G652" s="41">
        <v>100</v>
      </c>
      <c r="H652" s="50">
        <f t="shared" si="146"/>
        <v>351389.3</v>
      </c>
      <c r="I652" s="50">
        <f t="shared" si="145"/>
        <v>0</v>
      </c>
      <c r="J652" s="50">
        <f t="shared" si="140"/>
        <v>221.83667929292929</v>
      </c>
      <c r="K652" s="50">
        <f t="shared" si="147"/>
        <v>1037.9858052440459</v>
      </c>
      <c r="L652" s="50">
        <f t="shared" si="148"/>
        <v>1577455.5043732014</v>
      </c>
      <c r="M652" s="50"/>
      <c r="N652" s="50">
        <f t="shared" si="149"/>
        <v>1577455.5043732014</v>
      </c>
      <c r="O652" s="33"/>
      <c r="P652" s="120"/>
      <c r="Q652" s="120"/>
    </row>
    <row r="653" spans="1:17" s="31" customFormat="1" x14ac:dyDescent="0.25">
      <c r="A653" s="35"/>
      <c r="B653" s="4"/>
      <c r="C653" s="4"/>
      <c r="D653" s="55">
        <v>0</v>
      </c>
      <c r="E653" s="130"/>
      <c r="F653" s="42"/>
      <c r="G653" s="41"/>
      <c r="H653" s="42"/>
      <c r="I653" s="32"/>
      <c r="J653" s="32"/>
      <c r="K653" s="50"/>
      <c r="L653" s="50"/>
      <c r="M653" s="50"/>
      <c r="N653" s="50"/>
      <c r="O653" s="33"/>
      <c r="P653" s="120"/>
      <c r="Q653" s="120"/>
    </row>
    <row r="654" spans="1:17" s="31" customFormat="1" x14ac:dyDescent="0.25">
      <c r="A654" s="30" t="s">
        <v>455</v>
      </c>
      <c r="B654" s="43" t="s">
        <v>2</v>
      </c>
      <c r="C654" s="44"/>
      <c r="D654" s="3">
        <v>597.46979999999985</v>
      </c>
      <c r="E654" s="131">
        <f>E655</f>
        <v>49776</v>
      </c>
      <c r="F654" s="37">
        <f t="shared" ref="F654" si="150">F656</f>
        <v>0</v>
      </c>
      <c r="G654" s="37"/>
      <c r="H654" s="37">
        <f>H656</f>
        <v>4678422.1500000004</v>
      </c>
      <c r="I654" s="37">
        <f>I656</f>
        <v>-4678422.1500000004</v>
      </c>
      <c r="J654" s="37"/>
      <c r="K654" s="50"/>
      <c r="L654" s="50"/>
      <c r="M654" s="46">
        <f>M656</f>
        <v>35740819.670546085</v>
      </c>
      <c r="N654" s="37">
        <f t="shared" si="149"/>
        <v>35740819.670546085</v>
      </c>
      <c r="O654" s="33"/>
      <c r="P654" s="120"/>
      <c r="Q654" s="120"/>
    </row>
    <row r="655" spans="1:17" s="31" customFormat="1" x14ac:dyDescent="0.25">
      <c r="A655" s="30" t="s">
        <v>455</v>
      </c>
      <c r="B655" s="43" t="s">
        <v>3</v>
      </c>
      <c r="C655" s="44"/>
      <c r="D655" s="3">
        <v>597.46979999999985</v>
      </c>
      <c r="E655" s="131">
        <f>SUM(E657:E677)</f>
        <v>49776</v>
      </c>
      <c r="F655" s="37">
        <f t="shared" ref="F655" si="151">SUM(F657:F677)</f>
        <v>38164903</v>
      </c>
      <c r="G655" s="37"/>
      <c r="H655" s="37">
        <f>SUM(H657:H677)</f>
        <v>28808058.700000003</v>
      </c>
      <c r="I655" s="37">
        <f>SUM(I657:I677)</f>
        <v>9356844.3000000007</v>
      </c>
      <c r="J655" s="37"/>
      <c r="K655" s="50"/>
      <c r="L655" s="37">
        <f>SUM(L657:L677)</f>
        <v>30858058.114837676</v>
      </c>
      <c r="M655" s="50"/>
      <c r="N655" s="37">
        <f t="shared" si="149"/>
        <v>30858058.114837676</v>
      </c>
      <c r="O655" s="33"/>
      <c r="P655" s="120"/>
      <c r="Q655" s="120"/>
    </row>
    <row r="656" spans="1:17" s="31" customFormat="1" x14ac:dyDescent="0.25">
      <c r="A656" s="35"/>
      <c r="B656" s="51" t="s">
        <v>26</v>
      </c>
      <c r="C656" s="35">
        <v>2</v>
      </c>
      <c r="D656" s="55">
        <v>0</v>
      </c>
      <c r="E656" s="134"/>
      <c r="F656" s="50"/>
      <c r="G656" s="41">
        <v>25</v>
      </c>
      <c r="H656" s="50">
        <f>F673*G656/100</f>
        <v>4678422.1500000004</v>
      </c>
      <c r="I656" s="50">
        <f t="shared" ref="I656:I677" si="152">F656-H656</f>
        <v>-4678422.1500000004</v>
      </c>
      <c r="J656" s="50"/>
      <c r="K656" s="50"/>
      <c r="L656" s="50"/>
      <c r="M656" s="50">
        <f>($L$7*$L$8*E654/$L$10)+($L$7*$L$9*D654/$L$11)</f>
        <v>35740819.670546085</v>
      </c>
      <c r="N656" s="50">
        <f t="shared" si="149"/>
        <v>35740819.670546085</v>
      </c>
      <c r="O656" s="33"/>
      <c r="P656" s="120"/>
      <c r="Q656" s="120"/>
    </row>
    <row r="657" spans="1:17" s="31" customFormat="1" x14ac:dyDescent="0.25">
      <c r="A657" s="35"/>
      <c r="B657" s="51" t="s">
        <v>456</v>
      </c>
      <c r="C657" s="35">
        <v>4</v>
      </c>
      <c r="D657" s="55">
        <v>54.386200000000002</v>
      </c>
      <c r="E657" s="128">
        <v>2502</v>
      </c>
      <c r="F657" s="165">
        <v>2355650.6</v>
      </c>
      <c r="G657" s="41">
        <v>100</v>
      </c>
      <c r="H657" s="50">
        <f t="shared" ref="H657:H677" si="153">F657*G657/100</f>
        <v>2355650.6</v>
      </c>
      <c r="I657" s="50">
        <f t="shared" si="152"/>
        <v>0</v>
      </c>
      <c r="J657" s="50">
        <f t="shared" si="140"/>
        <v>941.50703437250206</v>
      </c>
      <c r="K657" s="50">
        <f t="shared" ref="K657:K677" si="154">$J$11*$J$19-J657</f>
        <v>318.31545016447319</v>
      </c>
      <c r="L657" s="50">
        <f t="shared" ref="L657:L677" si="155">IF(K657&gt;0,$J$7*$J$8*(K657/$K$19),0)+$J$7*$J$9*(E657/$E$19)+$J$7*$J$10*(D657/$D$19)</f>
        <v>1050928.8224743991</v>
      </c>
      <c r="M657" s="50"/>
      <c r="N657" s="50">
        <f t="shared" si="149"/>
        <v>1050928.8224743991</v>
      </c>
      <c r="O657" s="33"/>
      <c r="P657" s="120"/>
      <c r="Q657" s="120"/>
    </row>
    <row r="658" spans="1:17" s="31" customFormat="1" x14ac:dyDescent="0.25">
      <c r="A658" s="35"/>
      <c r="B658" s="51" t="s">
        <v>457</v>
      </c>
      <c r="C658" s="35">
        <v>4</v>
      </c>
      <c r="D658" s="55">
        <v>33.314799999999998</v>
      </c>
      <c r="E658" s="128">
        <v>2249</v>
      </c>
      <c r="F658" s="165">
        <v>894333</v>
      </c>
      <c r="G658" s="41">
        <v>100</v>
      </c>
      <c r="H658" s="50">
        <f t="shared" si="153"/>
        <v>894333</v>
      </c>
      <c r="I658" s="50">
        <f t="shared" si="152"/>
        <v>0</v>
      </c>
      <c r="J658" s="50">
        <f t="shared" si="140"/>
        <v>397.658070253446</v>
      </c>
      <c r="K658" s="50">
        <f t="shared" si="154"/>
        <v>862.16441428352925</v>
      </c>
      <c r="L658" s="50">
        <f t="shared" si="155"/>
        <v>1551722.559260803</v>
      </c>
      <c r="M658" s="50"/>
      <c r="N658" s="50">
        <f t="shared" si="149"/>
        <v>1551722.559260803</v>
      </c>
      <c r="O658" s="33"/>
      <c r="P658" s="120"/>
      <c r="Q658" s="120"/>
    </row>
    <row r="659" spans="1:17" s="31" customFormat="1" x14ac:dyDescent="0.25">
      <c r="A659" s="35"/>
      <c r="B659" s="51" t="s">
        <v>805</v>
      </c>
      <c r="C659" s="35">
        <v>4</v>
      </c>
      <c r="D659" s="55">
        <v>25.285499999999999</v>
      </c>
      <c r="E659" s="128">
        <v>2007</v>
      </c>
      <c r="F659" s="165">
        <v>1191649.5</v>
      </c>
      <c r="G659" s="41">
        <v>100</v>
      </c>
      <c r="H659" s="50">
        <f t="shared" si="153"/>
        <v>1191649.5</v>
      </c>
      <c r="I659" s="50">
        <f t="shared" si="152"/>
        <v>0</v>
      </c>
      <c r="J659" s="50">
        <f t="shared" si="140"/>
        <v>593.74663677130047</v>
      </c>
      <c r="K659" s="50">
        <f t="shared" si="154"/>
        <v>666.07584776567478</v>
      </c>
      <c r="L659" s="50">
        <f t="shared" si="155"/>
        <v>1242180.835262883</v>
      </c>
      <c r="M659" s="50"/>
      <c r="N659" s="50">
        <f t="shared" si="149"/>
        <v>1242180.835262883</v>
      </c>
      <c r="O659" s="33"/>
      <c r="P659" s="120"/>
      <c r="Q659" s="120"/>
    </row>
    <row r="660" spans="1:17" s="31" customFormat="1" x14ac:dyDescent="0.25">
      <c r="A660" s="35"/>
      <c r="B660" s="51" t="s">
        <v>458</v>
      </c>
      <c r="C660" s="35">
        <v>4</v>
      </c>
      <c r="D660" s="55">
        <v>31.523400000000002</v>
      </c>
      <c r="E660" s="128">
        <v>2080</v>
      </c>
      <c r="F660" s="165">
        <v>459406</v>
      </c>
      <c r="G660" s="41">
        <v>100</v>
      </c>
      <c r="H660" s="50">
        <f t="shared" si="153"/>
        <v>459406</v>
      </c>
      <c r="I660" s="50">
        <f t="shared" si="152"/>
        <v>0</v>
      </c>
      <c r="J660" s="50">
        <f t="shared" si="140"/>
        <v>220.86826923076924</v>
      </c>
      <c r="K660" s="50">
        <f t="shared" si="154"/>
        <v>1038.9542153062059</v>
      </c>
      <c r="L660" s="50">
        <f t="shared" si="155"/>
        <v>1723420.6611701266</v>
      </c>
      <c r="M660" s="50"/>
      <c r="N660" s="50">
        <f t="shared" si="149"/>
        <v>1723420.6611701266</v>
      </c>
      <c r="O660" s="33"/>
      <c r="P660" s="120"/>
      <c r="Q660" s="120"/>
    </row>
    <row r="661" spans="1:17" s="31" customFormat="1" x14ac:dyDescent="0.25">
      <c r="A661" s="35"/>
      <c r="B661" s="51" t="s">
        <v>459</v>
      </c>
      <c r="C661" s="35">
        <v>4</v>
      </c>
      <c r="D661" s="55">
        <v>26.426500000000001</v>
      </c>
      <c r="E661" s="128">
        <v>939</v>
      </c>
      <c r="F661" s="165">
        <v>317234.7</v>
      </c>
      <c r="G661" s="41">
        <v>100</v>
      </c>
      <c r="H661" s="50">
        <f t="shared" si="153"/>
        <v>317234.7</v>
      </c>
      <c r="I661" s="50">
        <f t="shared" si="152"/>
        <v>0</v>
      </c>
      <c r="J661" s="50">
        <f t="shared" si="140"/>
        <v>337.84313099041537</v>
      </c>
      <c r="K661" s="50">
        <f t="shared" si="154"/>
        <v>921.97935354655988</v>
      </c>
      <c r="L661" s="50">
        <f t="shared" si="155"/>
        <v>1369138.880975167</v>
      </c>
      <c r="M661" s="50"/>
      <c r="N661" s="50">
        <f t="shared" si="149"/>
        <v>1369138.880975167</v>
      </c>
      <c r="O661" s="33"/>
      <c r="P661" s="120"/>
      <c r="Q661" s="120"/>
    </row>
    <row r="662" spans="1:17" s="31" customFormat="1" x14ac:dyDescent="0.25">
      <c r="A662" s="35"/>
      <c r="B662" s="51" t="s">
        <v>806</v>
      </c>
      <c r="C662" s="35">
        <v>4</v>
      </c>
      <c r="D662" s="55">
        <v>34.857799999999997</v>
      </c>
      <c r="E662" s="128">
        <v>1511</v>
      </c>
      <c r="F662" s="165">
        <v>692716.4</v>
      </c>
      <c r="G662" s="41">
        <v>100</v>
      </c>
      <c r="H662" s="50">
        <f t="shared" si="153"/>
        <v>692716.4</v>
      </c>
      <c r="I662" s="50">
        <f t="shared" si="152"/>
        <v>0</v>
      </c>
      <c r="J662" s="50">
        <f t="shared" si="140"/>
        <v>458.44897418927866</v>
      </c>
      <c r="K662" s="50">
        <f t="shared" si="154"/>
        <v>801.37351034769654</v>
      </c>
      <c r="L662" s="50">
        <f t="shared" si="155"/>
        <v>1362641.311277807</v>
      </c>
      <c r="M662" s="50"/>
      <c r="N662" s="50">
        <f t="shared" si="149"/>
        <v>1362641.311277807</v>
      </c>
      <c r="O662" s="33"/>
      <c r="P662" s="120"/>
      <c r="Q662" s="120"/>
    </row>
    <row r="663" spans="1:17" s="31" customFormat="1" x14ac:dyDescent="0.25">
      <c r="A663" s="35"/>
      <c r="B663" s="51" t="s">
        <v>807</v>
      </c>
      <c r="C663" s="35">
        <v>4</v>
      </c>
      <c r="D663" s="55">
        <v>3.2065000000000001</v>
      </c>
      <c r="E663" s="128">
        <v>1075</v>
      </c>
      <c r="F663" s="165">
        <v>291248.3</v>
      </c>
      <c r="G663" s="41">
        <v>100</v>
      </c>
      <c r="H663" s="50">
        <f t="shared" si="153"/>
        <v>291248.3</v>
      </c>
      <c r="I663" s="50">
        <f t="shared" si="152"/>
        <v>0</v>
      </c>
      <c r="J663" s="50">
        <f t="shared" si="140"/>
        <v>270.92865116279069</v>
      </c>
      <c r="K663" s="50">
        <f t="shared" si="154"/>
        <v>988.89383337418462</v>
      </c>
      <c r="L663" s="50">
        <f t="shared" si="155"/>
        <v>1362943.115680909</v>
      </c>
      <c r="M663" s="50"/>
      <c r="N663" s="50">
        <f t="shared" si="149"/>
        <v>1362943.115680909</v>
      </c>
      <c r="O663" s="33"/>
      <c r="P663" s="120"/>
      <c r="Q663" s="120"/>
    </row>
    <row r="664" spans="1:17" s="31" customFormat="1" x14ac:dyDescent="0.25">
      <c r="A664" s="35"/>
      <c r="B664" s="51" t="s">
        <v>808</v>
      </c>
      <c r="C664" s="35">
        <v>4</v>
      </c>
      <c r="D664" s="55">
        <v>27.879099999999998</v>
      </c>
      <c r="E664" s="128">
        <v>1201</v>
      </c>
      <c r="F664" s="165">
        <v>607271.9</v>
      </c>
      <c r="G664" s="41">
        <v>100</v>
      </c>
      <c r="H664" s="50">
        <f t="shared" si="153"/>
        <v>607271.9</v>
      </c>
      <c r="I664" s="50">
        <f t="shared" si="152"/>
        <v>0</v>
      </c>
      <c r="J664" s="50">
        <f t="shared" si="140"/>
        <v>505.63855120732723</v>
      </c>
      <c r="K664" s="50">
        <f t="shared" si="154"/>
        <v>754.18393332964797</v>
      </c>
      <c r="L664" s="50">
        <f t="shared" si="155"/>
        <v>1222169.5308608983</v>
      </c>
      <c r="M664" s="50"/>
      <c r="N664" s="50">
        <f t="shared" si="149"/>
        <v>1222169.5308608983</v>
      </c>
      <c r="O664" s="33"/>
      <c r="P664" s="120"/>
      <c r="Q664" s="120"/>
    </row>
    <row r="665" spans="1:17" s="31" customFormat="1" x14ac:dyDescent="0.25">
      <c r="A665" s="35"/>
      <c r="B665" s="51" t="s">
        <v>809</v>
      </c>
      <c r="C665" s="35">
        <v>4</v>
      </c>
      <c r="D665" s="55">
        <v>37.349699999999999</v>
      </c>
      <c r="E665" s="128">
        <v>1955</v>
      </c>
      <c r="F665" s="165">
        <v>801184</v>
      </c>
      <c r="G665" s="41">
        <v>100</v>
      </c>
      <c r="H665" s="50">
        <f t="shared" si="153"/>
        <v>801184</v>
      </c>
      <c r="I665" s="50">
        <f t="shared" si="152"/>
        <v>0</v>
      </c>
      <c r="J665" s="50">
        <f t="shared" ref="J665:J719" si="156">F665/E665</f>
        <v>409.81278772378516</v>
      </c>
      <c r="K665" s="50">
        <f t="shared" si="154"/>
        <v>850.00969681319009</v>
      </c>
      <c r="L665" s="50">
        <f t="shared" si="155"/>
        <v>1506548.653786672</v>
      </c>
      <c r="M665" s="50"/>
      <c r="N665" s="50">
        <f t="shared" si="149"/>
        <v>1506548.653786672</v>
      </c>
      <c r="O665" s="33"/>
      <c r="P665" s="120"/>
      <c r="Q665" s="120"/>
    </row>
    <row r="666" spans="1:17" s="31" customFormat="1" x14ac:dyDescent="0.25">
      <c r="A666" s="35"/>
      <c r="B666" s="51" t="s">
        <v>460</v>
      </c>
      <c r="C666" s="35">
        <v>4</v>
      </c>
      <c r="D666" s="55">
        <v>31.619699999999998</v>
      </c>
      <c r="E666" s="128">
        <v>1713</v>
      </c>
      <c r="F666" s="165">
        <v>615762.19999999995</v>
      </c>
      <c r="G666" s="41">
        <v>100</v>
      </c>
      <c r="H666" s="50">
        <f t="shared" si="153"/>
        <v>615762.19999999995</v>
      </c>
      <c r="I666" s="50">
        <f t="shared" si="152"/>
        <v>0</v>
      </c>
      <c r="J666" s="50">
        <f t="shared" si="156"/>
        <v>359.46421482778749</v>
      </c>
      <c r="K666" s="50">
        <f t="shared" si="154"/>
        <v>900.35826970918777</v>
      </c>
      <c r="L666" s="50">
        <f t="shared" si="155"/>
        <v>1498430.8761567429</v>
      </c>
      <c r="M666" s="50"/>
      <c r="N666" s="50">
        <f t="shared" si="149"/>
        <v>1498430.8761567429</v>
      </c>
      <c r="O666" s="33"/>
      <c r="P666" s="120"/>
      <c r="Q666" s="120"/>
    </row>
    <row r="667" spans="1:17" s="31" customFormat="1" x14ac:dyDescent="0.25">
      <c r="A667" s="35"/>
      <c r="B667" s="51" t="s">
        <v>461</v>
      </c>
      <c r="C667" s="35">
        <v>4</v>
      </c>
      <c r="D667" s="55">
        <v>31.804299999999998</v>
      </c>
      <c r="E667" s="128">
        <v>1605</v>
      </c>
      <c r="F667" s="165">
        <v>508544.3</v>
      </c>
      <c r="G667" s="41">
        <v>100</v>
      </c>
      <c r="H667" s="50">
        <f t="shared" si="153"/>
        <v>508544.3</v>
      </c>
      <c r="I667" s="50">
        <f t="shared" si="152"/>
        <v>0</v>
      </c>
      <c r="J667" s="50">
        <f t="shared" si="156"/>
        <v>316.85003115264794</v>
      </c>
      <c r="K667" s="50">
        <f t="shared" si="154"/>
        <v>942.97245338432731</v>
      </c>
      <c r="L667" s="50">
        <f t="shared" si="155"/>
        <v>1531335.2828011001</v>
      </c>
      <c r="M667" s="50"/>
      <c r="N667" s="50">
        <f t="shared" si="149"/>
        <v>1531335.2828011001</v>
      </c>
      <c r="O667" s="33"/>
      <c r="P667" s="120"/>
      <c r="Q667" s="120"/>
    </row>
    <row r="668" spans="1:17" s="31" customFormat="1" x14ac:dyDescent="0.25">
      <c r="A668" s="35"/>
      <c r="B668" s="51" t="s">
        <v>462</v>
      </c>
      <c r="C668" s="35">
        <v>4</v>
      </c>
      <c r="D668" s="55">
        <v>35.480600000000003</v>
      </c>
      <c r="E668" s="128">
        <v>3147</v>
      </c>
      <c r="F668" s="165">
        <v>537468.19999999995</v>
      </c>
      <c r="G668" s="41">
        <v>100</v>
      </c>
      <c r="H668" s="50">
        <f t="shared" si="153"/>
        <v>537468.19999999995</v>
      </c>
      <c r="I668" s="50">
        <f t="shared" si="152"/>
        <v>0</v>
      </c>
      <c r="J668" s="50">
        <f t="shared" si="156"/>
        <v>170.78748013981567</v>
      </c>
      <c r="K668" s="50">
        <f t="shared" si="154"/>
        <v>1089.0350043971596</v>
      </c>
      <c r="L668" s="50">
        <f t="shared" si="155"/>
        <v>1980993.929416493</v>
      </c>
      <c r="M668" s="50"/>
      <c r="N668" s="50">
        <f t="shared" si="149"/>
        <v>1980993.929416493</v>
      </c>
      <c r="O668" s="33"/>
      <c r="P668" s="120"/>
      <c r="Q668" s="120"/>
    </row>
    <row r="669" spans="1:17" s="31" customFormat="1" x14ac:dyDescent="0.25">
      <c r="A669" s="35"/>
      <c r="B669" s="51" t="s">
        <v>463</v>
      </c>
      <c r="C669" s="35">
        <v>4</v>
      </c>
      <c r="D669" s="55">
        <v>20.279299999999999</v>
      </c>
      <c r="E669" s="128">
        <v>1046</v>
      </c>
      <c r="F669" s="165">
        <v>320094.8</v>
      </c>
      <c r="G669" s="41">
        <v>100</v>
      </c>
      <c r="H669" s="50">
        <f t="shared" si="153"/>
        <v>320094.8</v>
      </c>
      <c r="I669" s="50">
        <f t="shared" si="152"/>
        <v>0</v>
      </c>
      <c r="J669" s="50">
        <f t="shared" si="156"/>
        <v>306.01797323135753</v>
      </c>
      <c r="K669" s="50">
        <f t="shared" si="154"/>
        <v>953.80451130561778</v>
      </c>
      <c r="L669" s="50">
        <f t="shared" si="155"/>
        <v>1396126.2456767736</v>
      </c>
      <c r="M669" s="50"/>
      <c r="N669" s="50">
        <f t="shared" si="149"/>
        <v>1396126.2456767736</v>
      </c>
      <c r="O669" s="33"/>
      <c r="P669" s="120"/>
      <c r="Q669" s="120"/>
    </row>
    <row r="670" spans="1:17" s="31" customFormat="1" x14ac:dyDescent="0.25">
      <c r="A670" s="35"/>
      <c r="B670" s="51" t="s">
        <v>464</v>
      </c>
      <c r="C670" s="35">
        <v>4</v>
      </c>
      <c r="D670" s="55">
        <v>29.5458</v>
      </c>
      <c r="E670" s="128">
        <v>1395</v>
      </c>
      <c r="F670" s="165">
        <v>896098.1</v>
      </c>
      <c r="G670" s="41">
        <v>100</v>
      </c>
      <c r="H670" s="50">
        <f t="shared" si="153"/>
        <v>896098.1</v>
      </c>
      <c r="I670" s="50">
        <f t="shared" si="152"/>
        <v>0</v>
      </c>
      <c r="J670" s="50">
        <f t="shared" si="156"/>
        <v>642.36422939068098</v>
      </c>
      <c r="K670" s="50">
        <f t="shared" si="154"/>
        <v>617.45825514629428</v>
      </c>
      <c r="L670" s="50">
        <f t="shared" si="155"/>
        <v>1101373.5939022207</v>
      </c>
      <c r="M670" s="50"/>
      <c r="N670" s="50">
        <f t="shared" si="149"/>
        <v>1101373.5939022207</v>
      </c>
      <c r="O670" s="33"/>
      <c r="P670" s="120"/>
      <c r="Q670" s="120"/>
    </row>
    <row r="671" spans="1:17" s="31" customFormat="1" x14ac:dyDescent="0.25">
      <c r="A671" s="35"/>
      <c r="B671" s="51" t="s">
        <v>465</v>
      </c>
      <c r="C671" s="35">
        <v>4</v>
      </c>
      <c r="D671" s="55">
        <v>29.537800000000001</v>
      </c>
      <c r="E671" s="128">
        <v>722</v>
      </c>
      <c r="F671" s="165">
        <v>291171</v>
      </c>
      <c r="G671" s="41">
        <v>100</v>
      </c>
      <c r="H671" s="50">
        <f t="shared" si="153"/>
        <v>291171</v>
      </c>
      <c r="I671" s="50">
        <f t="shared" si="152"/>
        <v>0</v>
      </c>
      <c r="J671" s="50">
        <f t="shared" si="156"/>
        <v>403.28393351800554</v>
      </c>
      <c r="K671" s="50">
        <f t="shared" si="154"/>
        <v>856.53855101896966</v>
      </c>
      <c r="L671" s="50">
        <f t="shared" si="155"/>
        <v>1269799.2701824848</v>
      </c>
      <c r="M671" s="50"/>
      <c r="N671" s="50">
        <f t="shared" si="149"/>
        <v>1269799.2701824848</v>
      </c>
      <c r="O671" s="33"/>
      <c r="P671" s="120"/>
      <c r="Q671" s="120"/>
    </row>
    <row r="672" spans="1:17" s="31" customFormat="1" x14ac:dyDescent="0.25">
      <c r="A672" s="35"/>
      <c r="B672" s="51" t="s">
        <v>455</v>
      </c>
      <c r="C672" s="35">
        <v>4</v>
      </c>
      <c r="D672" s="55">
        <v>47.218299999999999</v>
      </c>
      <c r="E672" s="128">
        <v>3032</v>
      </c>
      <c r="F672" s="165">
        <v>1073660.8</v>
      </c>
      <c r="G672" s="41">
        <v>100</v>
      </c>
      <c r="H672" s="50">
        <f t="shared" si="153"/>
        <v>1073660.8</v>
      </c>
      <c r="I672" s="50">
        <f t="shared" si="152"/>
        <v>0</v>
      </c>
      <c r="J672" s="50">
        <f t="shared" si="156"/>
        <v>354.10976253298156</v>
      </c>
      <c r="K672" s="50">
        <f t="shared" si="154"/>
        <v>905.71272200399369</v>
      </c>
      <c r="L672" s="50">
        <f t="shared" si="155"/>
        <v>1799959.0461148473</v>
      </c>
      <c r="M672" s="50"/>
      <c r="N672" s="50">
        <f t="shared" si="149"/>
        <v>1799959.0461148473</v>
      </c>
      <c r="O672" s="33"/>
      <c r="P672" s="120"/>
      <c r="Q672" s="120"/>
    </row>
    <row r="673" spans="1:17" s="31" customFormat="1" x14ac:dyDescent="0.25">
      <c r="A673" s="35"/>
      <c r="B673" s="51" t="s">
        <v>466</v>
      </c>
      <c r="C673" s="35">
        <v>3</v>
      </c>
      <c r="D673" s="55">
        <v>6.2233000000000001</v>
      </c>
      <c r="E673" s="128">
        <v>8565</v>
      </c>
      <c r="F673" s="165">
        <v>18713688.600000001</v>
      </c>
      <c r="G673" s="41">
        <v>50</v>
      </c>
      <c r="H673" s="50">
        <f t="shared" si="153"/>
        <v>9356844.3000000007</v>
      </c>
      <c r="I673" s="50">
        <f t="shared" si="152"/>
        <v>9356844.3000000007</v>
      </c>
      <c r="J673" s="50">
        <f t="shared" si="156"/>
        <v>2184.90234676007</v>
      </c>
      <c r="K673" s="50">
        <f t="shared" si="154"/>
        <v>-925.07986222309478</v>
      </c>
      <c r="L673" s="50">
        <f t="shared" si="155"/>
        <v>1474445.4632837824</v>
      </c>
      <c r="M673" s="50"/>
      <c r="N673" s="50">
        <f t="shared" si="149"/>
        <v>1474445.4632837824</v>
      </c>
      <c r="O673" s="33"/>
      <c r="P673" s="120"/>
      <c r="Q673" s="120"/>
    </row>
    <row r="674" spans="1:17" s="31" customFormat="1" x14ac:dyDescent="0.25">
      <c r="A674" s="35"/>
      <c r="B674" s="51" t="s">
        <v>467</v>
      </c>
      <c r="C674" s="35">
        <v>4</v>
      </c>
      <c r="D674" s="55">
        <v>6.9349000000000007</v>
      </c>
      <c r="E674" s="128">
        <v>7952</v>
      </c>
      <c r="F674" s="165">
        <v>5579519.0999999996</v>
      </c>
      <c r="G674" s="41">
        <v>100</v>
      </c>
      <c r="H674" s="50">
        <f t="shared" si="153"/>
        <v>5579519.0999999996</v>
      </c>
      <c r="I674" s="50">
        <f t="shared" si="152"/>
        <v>0</v>
      </c>
      <c r="J674" s="50">
        <f t="shared" si="156"/>
        <v>701.64978621730381</v>
      </c>
      <c r="K674" s="50">
        <f t="shared" si="154"/>
        <v>558.17269831967144</v>
      </c>
      <c r="L674" s="50">
        <f t="shared" si="155"/>
        <v>2032778.8169508695</v>
      </c>
      <c r="M674" s="50"/>
      <c r="N674" s="50">
        <f t="shared" si="149"/>
        <v>2032778.8169508695</v>
      </c>
      <c r="O674" s="33"/>
      <c r="P674" s="120"/>
      <c r="Q674" s="120"/>
    </row>
    <row r="675" spans="1:17" s="31" customFormat="1" x14ac:dyDescent="0.25">
      <c r="A675" s="35"/>
      <c r="B675" s="51" t="s">
        <v>810</v>
      </c>
      <c r="C675" s="35">
        <v>4</v>
      </c>
      <c r="D675" s="55">
        <v>33.140799999999999</v>
      </c>
      <c r="E675" s="128">
        <v>1540</v>
      </c>
      <c r="F675" s="165">
        <v>477507.5</v>
      </c>
      <c r="G675" s="41">
        <v>100</v>
      </c>
      <c r="H675" s="50">
        <f t="shared" si="153"/>
        <v>477507.5</v>
      </c>
      <c r="I675" s="50">
        <f t="shared" si="152"/>
        <v>0</v>
      </c>
      <c r="J675" s="50">
        <f t="shared" si="156"/>
        <v>310.06980519480521</v>
      </c>
      <c r="K675" s="50">
        <f t="shared" si="154"/>
        <v>949.75267934217004</v>
      </c>
      <c r="L675" s="50">
        <f t="shared" si="155"/>
        <v>1534585.3961124087</v>
      </c>
      <c r="M675" s="50"/>
      <c r="N675" s="50">
        <f t="shared" si="149"/>
        <v>1534585.3961124087</v>
      </c>
      <c r="O675" s="33"/>
      <c r="P675" s="120"/>
      <c r="Q675" s="120"/>
    </row>
    <row r="676" spans="1:17" s="31" customFormat="1" x14ac:dyDescent="0.25">
      <c r="A676" s="35"/>
      <c r="B676" s="51" t="s">
        <v>468</v>
      </c>
      <c r="C676" s="35">
        <v>4</v>
      </c>
      <c r="D676" s="55">
        <v>20.0916</v>
      </c>
      <c r="E676" s="128">
        <v>1284</v>
      </c>
      <c r="F676" s="165">
        <v>397061.9</v>
      </c>
      <c r="G676" s="41">
        <v>100</v>
      </c>
      <c r="H676" s="50">
        <f t="shared" si="153"/>
        <v>397061.9</v>
      </c>
      <c r="I676" s="50">
        <f t="shared" si="152"/>
        <v>0</v>
      </c>
      <c r="J676" s="50">
        <f t="shared" si="156"/>
        <v>309.23823987538941</v>
      </c>
      <c r="K676" s="50">
        <f t="shared" si="154"/>
        <v>950.5842446615859</v>
      </c>
      <c r="L676" s="50">
        <f t="shared" si="155"/>
        <v>1431619.7792418341</v>
      </c>
      <c r="M676" s="50"/>
      <c r="N676" s="50">
        <f t="shared" si="149"/>
        <v>1431619.7792418341</v>
      </c>
      <c r="O676" s="33"/>
      <c r="P676" s="120"/>
      <c r="Q676" s="120"/>
    </row>
    <row r="677" spans="1:17" s="31" customFormat="1" x14ac:dyDescent="0.25">
      <c r="A677" s="35"/>
      <c r="B677" s="51" t="s">
        <v>145</v>
      </c>
      <c r="C677" s="35">
        <v>4</v>
      </c>
      <c r="D677" s="55">
        <v>31.363900000000001</v>
      </c>
      <c r="E677" s="128">
        <v>2256</v>
      </c>
      <c r="F677" s="165">
        <v>1143632.1000000001</v>
      </c>
      <c r="G677" s="41">
        <v>100</v>
      </c>
      <c r="H677" s="50">
        <f t="shared" si="153"/>
        <v>1143632.1000000001</v>
      </c>
      <c r="I677" s="50">
        <f t="shared" si="152"/>
        <v>0</v>
      </c>
      <c r="J677" s="50">
        <f t="shared" si="156"/>
        <v>506.92912234042558</v>
      </c>
      <c r="K677" s="50">
        <f t="shared" si="154"/>
        <v>752.89336219654967</v>
      </c>
      <c r="L677" s="50">
        <f t="shared" si="155"/>
        <v>1414916.0442484557</v>
      </c>
      <c r="M677" s="50"/>
      <c r="N677" s="50">
        <f t="shared" si="149"/>
        <v>1414916.0442484557</v>
      </c>
      <c r="O677" s="33"/>
      <c r="P677" s="120"/>
      <c r="Q677" s="120"/>
    </row>
    <row r="678" spans="1:17" s="31" customFormat="1" x14ac:dyDescent="0.25">
      <c r="A678" s="35"/>
      <c r="B678" s="4"/>
      <c r="C678" s="4"/>
      <c r="D678" s="55"/>
      <c r="E678" s="130"/>
      <c r="F678" s="42"/>
      <c r="G678" s="41"/>
      <c r="H678" s="42"/>
      <c r="I678" s="32"/>
      <c r="J678" s="32"/>
      <c r="K678" s="50"/>
      <c r="L678" s="50"/>
      <c r="M678" s="50"/>
      <c r="N678" s="50"/>
      <c r="O678" s="33"/>
      <c r="P678" s="120"/>
      <c r="Q678" s="120"/>
    </row>
    <row r="679" spans="1:17" s="31" customFormat="1" x14ac:dyDescent="0.25">
      <c r="A679" s="30" t="s">
        <v>469</v>
      </c>
      <c r="B679" s="43" t="s">
        <v>2</v>
      </c>
      <c r="C679" s="44"/>
      <c r="D679" s="3">
        <v>1228.3134999999997</v>
      </c>
      <c r="E679" s="131">
        <f>E680</f>
        <v>106836</v>
      </c>
      <c r="F679" s="37">
        <f t="shared" ref="F679" si="157">F681</f>
        <v>0</v>
      </c>
      <c r="G679" s="37"/>
      <c r="H679" s="37">
        <f>H681</f>
        <v>25938736.050000001</v>
      </c>
      <c r="I679" s="37">
        <f>I681</f>
        <v>-25938736.050000001</v>
      </c>
      <c r="J679" s="37"/>
      <c r="K679" s="50"/>
      <c r="L679" s="50"/>
      <c r="M679" s="46">
        <f>M681</f>
        <v>75460159.476281837</v>
      </c>
      <c r="N679" s="37">
        <f t="shared" si="149"/>
        <v>75460159.476281837</v>
      </c>
      <c r="O679" s="33"/>
      <c r="P679" s="120"/>
      <c r="Q679" s="120"/>
    </row>
    <row r="680" spans="1:17" s="31" customFormat="1" x14ac:dyDescent="0.25">
      <c r="A680" s="30" t="s">
        <v>469</v>
      </c>
      <c r="B680" s="43" t="s">
        <v>3</v>
      </c>
      <c r="C680" s="44"/>
      <c r="D680" s="3">
        <v>1228.3134999999997</v>
      </c>
      <c r="E680" s="131">
        <f>SUM(E682:E719)</f>
        <v>106836</v>
      </c>
      <c r="F680" s="37">
        <f t="shared" ref="F680" si="158">SUM(F682:F719)</f>
        <v>141620237.49999994</v>
      </c>
      <c r="G680" s="37"/>
      <c r="H680" s="37">
        <f>SUM(H682:H719)</f>
        <v>89742765.400000006</v>
      </c>
      <c r="I680" s="37">
        <f>SUM(I682:I719)</f>
        <v>51877472.100000001</v>
      </c>
      <c r="J680" s="37"/>
      <c r="K680" s="50"/>
      <c r="L680" s="37">
        <f>SUM(L682:L719)</f>
        <v>60177063.013720363</v>
      </c>
      <c r="M680" s="50"/>
      <c r="N680" s="37">
        <f t="shared" si="149"/>
        <v>60177063.013720363</v>
      </c>
      <c r="O680" s="33"/>
      <c r="P680" s="120"/>
      <c r="Q680" s="120"/>
    </row>
    <row r="681" spans="1:17" s="31" customFormat="1" x14ac:dyDescent="0.25">
      <c r="A681" s="35"/>
      <c r="B681" s="51" t="s">
        <v>26</v>
      </c>
      <c r="C681" s="35">
        <v>2</v>
      </c>
      <c r="D681" s="55">
        <v>0</v>
      </c>
      <c r="E681" s="134"/>
      <c r="F681" s="50"/>
      <c r="G681" s="41">
        <v>25</v>
      </c>
      <c r="H681" s="50">
        <f>F702*G681/100</f>
        <v>25938736.050000001</v>
      </c>
      <c r="I681" s="50">
        <f t="shared" ref="I681:I719" si="159">F681-H681</f>
        <v>-25938736.050000001</v>
      </c>
      <c r="J681" s="50"/>
      <c r="K681" s="50"/>
      <c r="L681" s="50"/>
      <c r="M681" s="50">
        <f>($L$7*$L$8*E679/$L$10)+($L$7*$L$9*D679/$L$11)</f>
        <v>75460159.476281837</v>
      </c>
      <c r="N681" s="50">
        <f t="shared" si="149"/>
        <v>75460159.476281837</v>
      </c>
      <c r="O681" s="33"/>
      <c r="P681" s="120"/>
      <c r="Q681" s="120"/>
    </row>
    <row r="682" spans="1:17" s="31" customFormat="1" x14ac:dyDescent="0.25">
      <c r="A682" s="35"/>
      <c r="B682" s="51" t="s">
        <v>470</v>
      </c>
      <c r="C682" s="35">
        <v>4</v>
      </c>
      <c r="D682" s="55">
        <v>28.536100000000001</v>
      </c>
      <c r="E682" s="128">
        <v>1834</v>
      </c>
      <c r="F682" s="166">
        <v>524919.5</v>
      </c>
      <c r="G682" s="41">
        <v>100</v>
      </c>
      <c r="H682" s="50">
        <f t="shared" ref="H682:H719" si="160">F682*G682/100</f>
        <v>524919.5</v>
      </c>
      <c r="I682" s="50">
        <f t="shared" si="159"/>
        <v>0</v>
      </c>
      <c r="J682" s="50">
        <f t="shared" si="156"/>
        <v>286.21564885496184</v>
      </c>
      <c r="K682" s="50">
        <f t="shared" ref="K682:K719" si="161">$J$11*$J$19-J682</f>
        <v>973.60683568201341</v>
      </c>
      <c r="L682" s="50">
        <f t="shared" ref="L682:L719" si="162">IF(K682&gt;0,$J$7*$J$8*(K682/$K$19),0)+$J$7*$J$9*(E682/$E$19)+$J$7*$J$10*(D682/$D$19)</f>
        <v>1590908.7263833301</v>
      </c>
      <c r="M682" s="50"/>
      <c r="N682" s="50">
        <f t="shared" si="149"/>
        <v>1590908.7263833301</v>
      </c>
      <c r="O682" s="33"/>
      <c r="P682" s="120"/>
      <c r="Q682" s="120"/>
    </row>
    <row r="683" spans="1:17" s="31" customFormat="1" x14ac:dyDescent="0.25">
      <c r="A683" s="35"/>
      <c r="B683" s="51" t="s">
        <v>471</v>
      </c>
      <c r="C683" s="35">
        <v>4</v>
      </c>
      <c r="D683" s="55">
        <v>47.4878</v>
      </c>
      <c r="E683" s="128">
        <v>2523</v>
      </c>
      <c r="F683" s="166">
        <v>782773.3</v>
      </c>
      <c r="G683" s="41">
        <v>100</v>
      </c>
      <c r="H683" s="50">
        <f t="shared" si="160"/>
        <v>782773.3</v>
      </c>
      <c r="I683" s="50">
        <f t="shared" si="159"/>
        <v>0</v>
      </c>
      <c r="J683" s="50">
        <f t="shared" si="156"/>
        <v>310.25497423701944</v>
      </c>
      <c r="K683" s="50">
        <f t="shared" si="161"/>
        <v>949.56751029995576</v>
      </c>
      <c r="L683" s="50">
        <f t="shared" si="162"/>
        <v>1767047.2169509116</v>
      </c>
      <c r="M683" s="50"/>
      <c r="N683" s="50">
        <f t="shared" si="149"/>
        <v>1767047.2169509116</v>
      </c>
      <c r="O683" s="33"/>
      <c r="P683" s="120"/>
      <c r="Q683" s="120"/>
    </row>
    <row r="684" spans="1:17" s="31" customFormat="1" x14ac:dyDescent="0.25">
      <c r="A684" s="35"/>
      <c r="B684" s="51" t="s">
        <v>472</v>
      </c>
      <c r="C684" s="35">
        <v>4</v>
      </c>
      <c r="D684" s="55">
        <v>24.181699999999999</v>
      </c>
      <c r="E684" s="128">
        <v>1393</v>
      </c>
      <c r="F684" s="166">
        <v>694880.9</v>
      </c>
      <c r="G684" s="41">
        <v>100</v>
      </c>
      <c r="H684" s="50">
        <f t="shared" si="160"/>
        <v>694880.9</v>
      </c>
      <c r="I684" s="50">
        <f t="shared" si="159"/>
        <v>0</v>
      </c>
      <c r="J684" s="50">
        <f t="shared" si="156"/>
        <v>498.83768844221106</v>
      </c>
      <c r="K684" s="50">
        <f t="shared" si="161"/>
        <v>760.98479609476419</v>
      </c>
      <c r="L684" s="50">
        <f t="shared" si="162"/>
        <v>1245384.4582091703</v>
      </c>
      <c r="M684" s="50"/>
      <c r="N684" s="50">
        <f t="shared" si="149"/>
        <v>1245384.4582091703</v>
      </c>
      <c r="O684" s="33"/>
      <c r="P684" s="120"/>
      <c r="Q684" s="120"/>
    </row>
    <row r="685" spans="1:17" s="31" customFormat="1" x14ac:dyDescent="0.25">
      <c r="A685" s="35"/>
      <c r="B685" s="51" t="s">
        <v>811</v>
      </c>
      <c r="C685" s="35">
        <v>4</v>
      </c>
      <c r="D685" s="55">
        <v>30.626899999999999</v>
      </c>
      <c r="E685" s="128">
        <v>1869</v>
      </c>
      <c r="F685" s="166">
        <v>718367.8</v>
      </c>
      <c r="G685" s="41">
        <v>100</v>
      </c>
      <c r="H685" s="50">
        <f t="shared" si="160"/>
        <v>718367.8</v>
      </c>
      <c r="I685" s="50">
        <f t="shared" si="159"/>
        <v>0</v>
      </c>
      <c r="J685" s="50">
        <f t="shared" si="156"/>
        <v>384.35944355270203</v>
      </c>
      <c r="K685" s="50">
        <f t="shared" si="161"/>
        <v>875.46304098427322</v>
      </c>
      <c r="L685" s="50">
        <f t="shared" si="162"/>
        <v>1490768.1125904589</v>
      </c>
      <c r="M685" s="50"/>
      <c r="N685" s="50">
        <f t="shared" si="149"/>
        <v>1490768.1125904589</v>
      </c>
      <c r="O685" s="33"/>
      <c r="P685" s="120"/>
      <c r="Q685" s="120"/>
    </row>
    <row r="686" spans="1:17" s="31" customFormat="1" x14ac:dyDescent="0.25">
      <c r="A686" s="35"/>
      <c r="B686" s="51" t="s">
        <v>473</v>
      </c>
      <c r="C686" s="35">
        <v>4</v>
      </c>
      <c r="D686" s="55">
        <v>27.559699999999996</v>
      </c>
      <c r="E686" s="128">
        <v>1342</v>
      </c>
      <c r="F686" s="166">
        <v>694842.2</v>
      </c>
      <c r="G686" s="41">
        <v>100</v>
      </c>
      <c r="H686" s="50">
        <f t="shared" si="160"/>
        <v>694842.2</v>
      </c>
      <c r="I686" s="50">
        <f t="shared" si="159"/>
        <v>0</v>
      </c>
      <c r="J686" s="50">
        <f t="shared" si="156"/>
        <v>517.7661698956781</v>
      </c>
      <c r="K686" s="50">
        <f t="shared" si="161"/>
        <v>742.05631464129715</v>
      </c>
      <c r="L686" s="50">
        <f t="shared" si="162"/>
        <v>1230171.7905773174</v>
      </c>
      <c r="M686" s="50"/>
      <c r="N686" s="50">
        <f t="shared" si="149"/>
        <v>1230171.7905773174</v>
      </c>
      <c r="O686" s="33"/>
      <c r="P686" s="120"/>
      <c r="Q686" s="120"/>
    </row>
    <row r="687" spans="1:17" s="31" customFormat="1" x14ac:dyDescent="0.25">
      <c r="A687" s="35"/>
      <c r="B687" s="51" t="s">
        <v>474</v>
      </c>
      <c r="C687" s="35">
        <v>4</v>
      </c>
      <c r="D687" s="55">
        <v>52.490699999999997</v>
      </c>
      <c r="E687" s="128">
        <v>3105</v>
      </c>
      <c r="F687" s="166">
        <v>1516511.3</v>
      </c>
      <c r="G687" s="41">
        <v>100</v>
      </c>
      <c r="H687" s="50">
        <f t="shared" si="160"/>
        <v>1516511.3</v>
      </c>
      <c r="I687" s="50">
        <f t="shared" si="159"/>
        <v>0</v>
      </c>
      <c r="J687" s="50">
        <f t="shared" si="156"/>
        <v>488.40943639291464</v>
      </c>
      <c r="K687" s="50">
        <f t="shared" si="161"/>
        <v>771.41304814406067</v>
      </c>
      <c r="L687" s="50">
        <f t="shared" si="162"/>
        <v>1678388.5796083643</v>
      </c>
      <c r="M687" s="50"/>
      <c r="N687" s="50">
        <f t="shared" si="149"/>
        <v>1678388.5796083643</v>
      </c>
      <c r="O687" s="33"/>
      <c r="P687" s="120"/>
      <c r="Q687" s="120"/>
    </row>
    <row r="688" spans="1:17" s="31" customFormat="1" x14ac:dyDescent="0.25">
      <c r="A688" s="35"/>
      <c r="B688" s="51" t="s">
        <v>475</v>
      </c>
      <c r="C688" s="35">
        <v>4</v>
      </c>
      <c r="D688" s="55">
        <v>42.161599999999993</v>
      </c>
      <c r="E688" s="128">
        <v>2867</v>
      </c>
      <c r="F688" s="166">
        <v>882686.2</v>
      </c>
      <c r="G688" s="41">
        <v>100</v>
      </c>
      <c r="H688" s="50">
        <f t="shared" si="160"/>
        <v>882686.2</v>
      </c>
      <c r="I688" s="50">
        <f t="shared" si="159"/>
        <v>0</v>
      </c>
      <c r="J688" s="50">
        <f t="shared" si="156"/>
        <v>307.87799093128706</v>
      </c>
      <c r="K688" s="50">
        <f t="shared" si="161"/>
        <v>951.94449360568819</v>
      </c>
      <c r="L688" s="50">
        <f t="shared" si="162"/>
        <v>1803113.7785862659</v>
      </c>
      <c r="M688" s="50"/>
      <c r="N688" s="50">
        <f t="shared" si="149"/>
        <v>1803113.7785862659</v>
      </c>
      <c r="O688" s="33"/>
      <c r="P688" s="120"/>
      <c r="Q688" s="120"/>
    </row>
    <row r="689" spans="1:17" s="31" customFormat="1" x14ac:dyDescent="0.25">
      <c r="A689" s="35"/>
      <c r="B689" s="51" t="s">
        <v>812</v>
      </c>
      <c r="C689" s="35">
        <v>4</v>
      </c>
      <c r="D689" s="55">
        <v>21.990200000000002</v>
      </c>
      <c r="E689" s="128">
        <v>1028</v>
      </c>
      <c r="F689" s="166">
        <v>287859.90000000002</v>
      </c>
      <c r="G689" s="41">
        <v>100</v>
      </c>
      <c r="H689" s="50">
        <f t="shared" si="160"/>
        <v>287859.90000000002</v>
      </c>
      <c r="I689" s="50">
        <f t="shared" si="159"/>
        <v>0</v>
      </c>
      <c r="J689" s="50">
        <f t="shared" si="156"/>
        <v>280.01935797665374</v>
      </c>
      <c r="K689" s="50">
        <f t="shared" si="161"/>
        <v>979.80312656032152</v>
      </c>
      <c r="L689" s="50">
        <f t="shared" si="162"/>
        <v>1431722.9907707202</v>
      </c>
      <c r="M689" s="50"/>
      <c r="N689" s="50">
        <f t="shared" si="149"/>
        <v>1431722.9907707202</v>
      </c>
      <c r="O689" s="33"/>
      <c r="P689" s="120"/>
      <c r="Q689" s="120"/>
    </row>
    <row r="690" spans="1:17" s="31" customFormat="1" x14ac:dyDescent="0.25">
      <c r="A690" s="35"/>
      <c r="B690" s="51" t="s">
        <v>476</v>
      </c>
      <c r="C690" s="35">
        <v>4</v>
      </c>
      <c r="D690" s="55">
        <v>24.766200000000001</v>
      </c>
      <c r="E690" s="128">
        <v>963</v>
      </c>
      <c r="F690" s="166">
        <v>276715.5</v>
      </c>
      <c r="G690" s="41">
        <v>100</v>
      </c>
      <c r="H690" s="50">
        <f t="shared" si="160"/>
        <v>276715.5</v>
      </c>
      <c r="I690" s="50">
        <f t="shared" si="159"/>
        <v>0</v>
      </c>
      <c r="J690" s="50">
        <f t="shared" si="156"/>
        <v>287.34735202492215</v>
      </c>
      <c r="K690" s="50">
        <f t="shared" si="161"/>
        <v>972.47513251205305</v>
      </c>
      <c r="L690" s="50">
        <f t="shared" si="162"/>
        <v>1425030.4104408398</v>
      </c>
      <c r="M690" s="50"/>
      <c r="N690" s="50">
        <f t="shared" si="149"/>
        <v>1425030.4104408398</v>
      </c>
      <c r="O690" s="33"/>
      <c r="P690" s="120"/>
      <c r="Q690" s="120"/>
    </row>
    <row r="691" spans="1:17" s="31" customFormat="1" x14ac:dyDescent="0.25">
      <c r="A691" s="35"/>
      <c r="B691" s="51" t="s">
        <v>477</v>
      </c>
      <c r="C691" s="35">
        <v>4</v>
      </c>
      <c r="D691" s="55">
        <v>37.430100000000003</v>
      </c>
      <c r="E691" s="128">
        <v>1746</v>
      </c>
      <c r="F691" s="166">
        <v>679343.2</v>
      </c>
      <c r="G691" s="41">
        <v>100</v>
      </c>
      <c r="H691" s="50">
        <f t="shared" si="160"/>
        <v>679343.2</v>
      </c>
      <c r="I691" s="50">
        <f t="shared" si="159"/>
        <v>0</v>
      </c>
      <c r="J691" s="50">
        <f t="shared" si="156"/>
        <v>389.08545246277203</v>
      </c>
      <c r="K691" s="50">
        <f t="shared" si="161"/>
        <v>870.73703207420317</v>
      </c>
      <c r="L691" s="50">
        <f t="shared" si="162"/>
        <v>1496102.8719396533</v>
      </c>
      <c r="M691" s="50"/>
      <c r="N691" s="50">
        <f t="shared" si="149"/>
        <v>1496102.8719396533</v>
      </c>
      <c r="O691" s="33"/>
      <c r="P691" s="120"/>
      <c r="Q691" s="120"/>
    </row>
    <row r="692" spans="1:17" s="31" customFormat="1" x14ac:dyDescent="0.25">
      <c r="A692" s="35"/>
      <c r="B692" s="51" t="s">
        <v>478</v>
      </c>
      <c r="C692" s="35">
        <v>4</v>
      </c>
      <c r="D692" s="55">
        <v>28.086300000000001</v>
      </c>
      <c r="E692" s="128">
        <v>1712</v>
      </c>
      <c r="F692" s="166">
        <v>417031.6</v>
      </c>
      <c r="G692" s="41">
        <v>100</v>
      </c>
      <c r="H692" s="50">
        <f t="shared" si="160"/>
        <v>417031.6</v>
      </c>
      <c r="I692" s="50">
        <f t="shared" si="159"/>
        <v>0</v>
      </c>
      <c r="J692" s="50">
        <f t="shared" si="156"/>
        <v>243.59322429906541</v>
      </c>
      <c r="K692" s="50">
        <f t="shared" si="161"/>
        <v>1016.2292602379098</v>
      </c>
      <c r="L692" s="50">
        <f t="shared" si="162"/>
        <v>1618507.0729565735</v>
      </c>
      <c r="M692" s="50"/>
      <c r="N692" s="50">
        <f t="shared" si="149"/>
        <v>1618507.0729565735</v>
      </c>
      <c r="O692" s="33"/>
      <c r="P692" s="120"/>
      <c r="Q692" s="120"/>
    </row>
    <row r="693" spans="1:17" s="31" customFormat="1" x14ac:dyDescent="0.25">
      <c r="A693" s="35"/>
      <c r="B693" s="51" t="s">
        <v>479</v>
      </c>
      <c r="C693" s="35">
        <v>4</v>
      </c>
      <c r="D693" s="55">
        <v>32.892899999999997</v>
      </c>
      <c r="E693" s="128">
        <v>2431</v>
      </c>
      <c r="F693" s="166">
        <v>570385.9</v>
      </c>
      <c r="G693" s="41">
        <v>100</v>
      </c>
      <c r="H693" s="50">
        <f t="shared" si="160"/>
        <v>570385.9</v>
      </c>
      <c r="I693" s="50">
        <f t="shared" si="159"/>
        <v>0</v>
      </c>
      <c r="J693" s="50">
        <f t="shared" si="156"/>
        <v>234.63015220074044</v>
      </c>
      <c r="K693" s="50">
        <f t="shared" si="161"/>
        <v>1025.1923323362348</v>
      </c>
      <c r="L693" s="50">
        <f t="shared" si="162"/>
        <v>1772797.3943363193</v>
      </c>
      <c r="M693" s="50"/>
      <c r="N693" s="50">
        <f t="shared" si="149"/>
        <v>1772797.3943363193</v>
      </c>
      <c r="O693" s="33"/>
      <c r="P693" s="120"/>
      <c r="Q693" s="120"/>
    </row>
    <row r="694" spans="1:17" s="31" customFormat="1" x14ac:dyDescent="0.25">
      <c r="A694" s="35"/>
      <c r="B694" s="51" t="s">
        <v>480</v>
      </c>
      <c r="C694" s="35">
        <v>4</v>
      </c>
      <c r="D694" s="55">
        <v>24.770500000000002</v>
      </c>
      <c r="E694" s="128">
        <v>1605</v>
      </c>
      <c r="F694" s="166">
        <v>818525.5</v>
      </c>
      <c r="G694" s="41">
        <v>100</v>
      </c>
      <c r="H694" s="50">
        <f t="shared" si="160"/>
        <v>818525.5</v>
      </c>
      <c r="I694" s="50">
        <f t="shared" si="159"/>
        <v>0</v>
      </c>
      <c r="J694" s="50">
        <f t="shared" si="156"/>
        <v>509.98473520249223</v>
      </c>
      <c r="K694" s="50">
        <f t="shared" si="161"/>
        <v>749.83774933448308</v>
      </c>
      <c r="L694" s="50">
        <f t="shared" si="162"/>
        <v>1270753.421107172</v>
      </c>
      <c r="M694" s="50"/>
      <c r="N694" s="50">
        <f t="shared" si="149"/>
        <v>1270753.421107172</v>
      </c>
      <c r="O694" s="33"/>
      <c r="P694" s="120"/>
      <c r="Q694" s="120"/>
    </row>
    <row r="695" spans="1:17" s="31" customFormat="1" x14ac:dyDescent="0.25">
      <c r="A695" s="35"/>
      <c r="B695" s="51" t="s">
        <v>481</v>
      </c>
      <c r="C695" s="35">
        <v>4</v>
      </c>
      <c r="D695" s="55">
        <v>72.553400000000011</v>
      </c>
      <c r="E695" s="128">
        <v>5206</v>
      </c>
      <c r="F695" s="166">
        <v>4460314.5</v>
      </c>
      <c r="G695" s="41">
        <v>100</v>
      </c>
      <c r="H695" s="50">
        <f t="shared" si="160"/>
        <v>4460314.5</v>
      </c>
      <c r="I695" s="50">
        <f t="shared" si="159"/>
        <v>0</v>
      </c>
      <c r="J695" s="50">
        <f t="shared" si="156"/>
        <v>856.76421436803685</v>
      </c>
      <c r="K695" s="50">
        <f t="shared" si="161"/>
        <v>403.05827016893841</v>
      </c>
      <c r="L695" s="50">
        <f t="shared" si="162"/>
        <v>1691807.9483281823</v>
      </c>
      <c r="M695" s="50"/>
      <c r="N695" s="50">
        <f t="shared" si="149"/>
        <v>1691807.9483281823</v>
      </c>
      <c r="O695" s="33"/>
      <c r="P695" s="120"/>
      <c r="Q695" s="120"/>
    </row>
    <row r="696" spans="1:17" s="31" customFormat="1" x14ac:dyDescent="0.25">
      <c r="A696" s="35"/>
      <c r="B696" s="51" t="s">
        <v>482</v>
      </c>
      <c r="C696" s="35">
        <v>4</v>
      </c>
      <c r="D696" s="55">
        <v>47.782899999999998</v>
      </c>
      <c r="E696" s="128">
        <v>3543</v>
      </c>
      <c r="F696" s="166">
        <v>1184537.7</v>
      </c>
      <c r="G696" s="41">
        <v>100</v>
      </c>
      <c r="H696" s="50">
        <f t="shared" si="160"/>
        <v>1184537.7</v>
      </c>
      <c r="I696" s="50">
        <f t="shared" si="159"/>
        <v>0</v>
      </c>
      <c r="J696" s="50">
        <f t="shared" si="156"/>
        <v>334.33183742591024</v>
      </c>
      <c r="K696" s="50">
        <f t="shared" si="161"/>
        <v>925.49064711106507</v>
      </c>
      <c r="L696" s="50">
        <f t="shared" si="162"/>
        <v>1912158.321375187</v>
      </c>
      <c r="M696" s="50"/>
      <c r="N696" s="50">
        <f t="shared" si="149"/>
        <v>1912158.321375187</v>
      </c>
      <c r="O696" s="33"/>
      <c r="P696" s="120"/>
      <c r="Q696" s="120"/>
    </row>
    <row r="697" spans="1:17" s="31" customFormat="1" x14ac:dyDescent="0.25">
      <c r="A697" s="35"/>
      <c r="B697" s="51" t="s">
        <v>483</v>
      </c>
      <c r="C697" s="35">
        <v>4</v>
      </c>
      <c r="D697" s="55">
        <v>27.6252</v>
      </c>
      <c r="E697" s="128">
        <v>1292</v>
      </c>
      <c r="F697" s="166">
        <v>893946.5</v>
      </c>
      <c r="G697" s="41">
        <v>100</v>
      </c>
      <c r="H697" s="50">
        <f t="shared" si="160"/>
        <v>893946.5</v>
      </c>
      <c r="I697" s="50">
        <f t="shared" si="159"/>
        <v>0</v>
      </c>
      <c r="J697" s="50">
        <f t="shared" si="156"/>
        <v>691.90905572755423</v>
      </c>
      <c r="K697" s="50">
        <f t="shared" si="161"/>
        <v>567.91342880942102</v>
      </c>
      <c r="L697" s="50">
        <f t="shared" si="162"/>
        <v>1016602.7148864816</v>
      </c>
      <c r="M697" s="50"/>
      <c r="N697" s="50">
        <f t="shared" si="149"/>
        <v>1016602.7148864816</v>
      </c>
      <c r="O697" s="33"/>
      <c r="P697" s="120"/>
      <c r="Q697" s="120"/>
    </row>
    <row r="698" spans="1:17" s="31" customFormat="1" x14ac:dyDescent="0.25">
      <c r="A698" s="35"/>
      <c r="B698" s="51" t="s">
        <v>484</v>
      </c>
      <c r="C698" s="35">
        <v>4</v>
      </c>
      <c r="D698" s="55">
        <v>17.765000000000001</v>
      </c>
      <c r="E698" s="128">
        <v>2691</v>
      </c>
      <c r="F698" s="166">
        <v>846019.2</v>
      </c>
      <c r="G698" s="41">
        <v>100</v>
      </c>
      <c r="H698" s="50">
        <f t="shared" si="160"/>
        <v>846019.2</v>
      </c>
      <c r="I698" s="50">
        <f t="shared" si="159"/>
        <v>0</v>
      </c>
      <c r="J698" s="50">
        <f t="shared" si="156"/>
        <v>314.38840579710143</v>
      </c>
      <c r="K698" s="50">
        <f t="shared" si="161"/>
        <v>945.43407873987383</v>
      </c>
      <c r="L698" s="50">
        <f t="shared" si="162"/>
        <v>1652167.1567089367</v>
      </c>
      <c r="M698" s="50"/>
      <c r="N698" s="50">
        <f t="shared" si="149"/>
        <v>1652167.1567089367</v>
      </c>
      <c r="O698" s="33"/>
      <c r="P698" s="120"/>
      <c r="Q698" s="120"/>
    </row>
    <row r="699" spans="1:17" s="31" customFormat="1" x14ac:dyDescent="0.25">
      <c r="A699" s="35"/>
      <c r="B699" s="51" t="s">
        <v>485</v>
      </c>
      <c r="C699" s="35">
        <v>4</v>
      </c>
      <c r="D699" s="55">
        <v>21.602600000000002</v>
      </c>
      <c r="E699" s="128">
        <v>1188</v>
      </c>
      <c r="F699" s="166">
        <v>353721.2</v>
      </c>
      <c r="G699" s="41">
        <v>100</v>
      </c>
      <c r="H699" s="50">
        <f t="shared" si="160"/>
        <v>353721.2</v>
      </c>
      <c r="I699" s="50">
        <f t="shared" si="159"/>
        <v>0</v>
      </c>
      <c r="J699" s="50">
        <f t="shared" si="156"/>
        <v>297.74511784511787</v>
      </c>
      <c r="K699" s="50">
        <f t="shared" si="161"/>
        <v>962.07736669185738</v>
      </c>
      <c r="L699" s="50">
        <f t="shared" si="162"/>
        <v>1436010.2258789006</v>
      </c>
      <c r="M699" s="50"/>
      <c r="N699" s="50">
        <f t="shared" si="149"/>
        <v>1436010.2258789006</v>
      </c>
      <c r="O699" s="33"/>
      <c r="P699" s="120"/>
      <c r="Q699" s="120"/>
    </row>
    <row r="700" spans="1:17" s="31" customFormat="1" x14ac:dyDescent="0.25">
      <c r="A700" s="35"/>
      <c r="B700" s="51" t="s">
        <v>486</v>
      </c>
      <c r="C700" s="35">
        <v>4</v>
      </c>
      <c r="D700" s="55">
        <v>32.780200000000001</v>
      </c>
      <c r="E700" s="128">
        <v>1805</v>
      </c>
      <c r="F700" s="166">
        <v>647095.30000000005</v>
      </c>
      <c r="G700" s="41">
        <v>100</v>
      </c>
      <c r="H700" s="50">
        <f t="shared" si="160"/>
        <v>647095.30000000005</v>
      </c>
      <c r="I700" s="50">
        <f t="shared" si="159"/>
        <v>0</v>
      </c>
      <c r="J700" s="50">
        <f t="shared" si="156"/>
        <v>358.50155124653742</v>
      </c>
      <c r="K700" s="50">
        <f t="shared" si="161"/>
        <v>901.32093329043778</v>
      </c>
      <c r="L700" s="50">
        <f t="shared" si="162"/>
        <v>1520494.9584884113</v>
      </c>
      <c r="M700" s="50"/>
      <c r="N700" s="50">
        <f t="shared" si="149"/>
        <v>1520494.9584884113</v>
      </c>
      <c r="O700" s="33"/>
      <c r="P700" s="120"/>
      <c r="Q700" s="120"/>
    </row>
    <row r="701" spans="1:17" s="31" customFormat="1" x14ac:dyDescent="0.25">
      <c r="A701" s="35"/>
      <c r="B701" s="51" t="s">
        <v>813</v>
      </c>
      <c r="C701" s="35">
        <v>4</v>
      </c>
      <c r="D701" s="55">
        <v>14.616600000000002</v>
      </c>
      <c r="E701" s="128">
        <v>1291</v>
      </c>
      <c r="F701" s="166">
        <v>277243.7</v>
      </c>
      <c r="G701" s="41">
        <v>100</v>
      </c>
      <c r="H701" s="50">
        <f t="shared" si="160"/>
        <v>277243.7</v>
      </c>
      <c r="I701" s="50">
        <f t="shared" si="159"/>
        <v>0</v>
      </c>
      <c r="J701" s="50">
        <f t="shared" si="156"/>
        <v>214.75112316034082</v>
      </c>
      <c r="K701" s="50">
        <f t="shared" si="161"/>
        <v>1045.0713613766345</v>
      </c>
      <c r="L701" s="50">
        <f t="shared" si="162"/>
        <v>1518781.6845933108</v>
      </c>
      <c r="M701" s="50"/>
      <c r="N701" s="50">
        <f t="shared" si="149"/>
        <v>1518781.6845933108</v>
      </c>
      <c r="O701" s="33"/>
      <c r="P701" s="120"/>
      <c r="Q701" s="120"/>
    </row>
    <row r="702" spans="1:17" s="31" customFormat="1" x14ac:dyDescent="0.25">
      <c r="A702" s="35"/>
      <c r="B702" s="51" t="s">
        <v>883</v>
      </c>
      <c r="C702" s="35">
        <v>3</v>
      </c>
      <c r="D702" s="55">
        <v>20.187100000000001</v>
      </c>
      <c r="E702" s="128">
        <v>25002</v>
      </c>
      <c r="F702" s="166">
        <v>103754944.2</v>
      </c>
      <c r="G702" s="41">
        <v>50</v>
      </c>
      <c r="H702" s="50">
        <f t="shared" si="160"/>
        <v>51877472.100000001</v>
      </c>
      <c r="I702" s="50">
        <f t="shared" si="159"/>
        <v>51877472.100000001</v>
      </c>
      <c r="J702" s="50">
        <f t="shared" si="156"/>
        <v>4149.8657787377015</v>
      </c>
      <c r="K702" s="50">
        <f t="shared" si="161"/>
        <v>-2890.0432942007265</v>
      </c>
      <c r="L702" s="50">
        <f t="shared" si="162"/>
        <v>4313444.2904285192</v>
      </c>
      <c r="M702" s="50"/>
      <c r="N702" s="50">
        <f t="shared" si="149"/>
        <v>4313444.2904285192</v>
      </c>
      <c r="O702" s="33"/>
      <c r="P702" s="120"/>
      <c r="Q702" s="120"/>
    </row>
    <row r="703" spans="1:17" s="31" customFormat="1" x14ac:dyDescent="0.25">
      <c r="A703" s="35"/>
      <c r="B703" s="51" t="s">
        <v>487</v>
      </c>
      <c r="C703" s="35">
        <v>4</v>
      </c>
      <c r="D703" s="55">
        <v>27.260100000000001</v>
      </c>
      <c r="E703" s="128">
        <v>3513</v>
      </c>
      <c r="F703" s="166">
        <v>2177933.2999999998</v>
      </c>
      <c r="G703" s="41">
        <v>100</v>
      </c>
      <c r="H703" s="50">
        <f t="shared" si="160"/>
        <v>2177933.2999999998</v>
      </c>
      <c r="I703" s="50">
        <f t="shared" si="159"/>
        <v>0</v>
      </c>
      <c r="J703" s="50">
        <f t="shared" si="156"/>
        <v>619.96393395957864</v>
      </c>
      <c r="K703" s="50">
        <f t="shared" si="161"/>
        <v>639.85855057739661</v>
      </c>
      <c r="L703" s="50">
        <f t="shared" si="162"/>
        <v>1474604.8136841396</v>
      </c>
      <c r="M703" s="50"/>
      <c r="N703" s="50">
        <f t="shared" si="149"/>
        <v>1474604.8136841396</v>
      </c>
      <c r="O703" s="33"/>
      <c r="P703" s="120"/>
      <c r="Q703" s="120"/>
    </row>
    <row r="704" spans="1:17" s="31" customFormat="1" x14ac:dyDescent="0.25">
      <c r="A704" s="35"/>
      <c r="B704" s="51" t="s">
        <v>488</v>
      </c>
      <c r="C704" s="35">
        <v>4</v>
      </c>
      <c r="D704" s="55">
        <v>52.570299999999996</v>
      </c>
      <c r="E704" s="128">
        <v>7903</v>
      </c>
      <c r="F704" s="166">
        <v>4461809</v>
      </c>
      <c r="G704" s="41">
        <v>100</v>
      </c>
      <c r="H704" s="50">
        <f t="shared" si="160"/>
        <v>4461809</v>
      </c>
      <c r="I704" s="50">
        <f t="shared" si="159"/>
        <v>0</v>
      </c>
      <c r="J704" s="50">
        <f t="shared" si="156"/>
        <v>564.5715551056561</v>
      </c>
      <c r="K704" s="50">
        <f t="shared" si="161"/>
        <v>695.25092943131915</v>
      </c>
      <c r="L704" s="50">
        <f t="shared" si="162"/>
        <v>2398647.9058109419</v>
      </c>
      <c r="M704" s="50"/>
      <c r="N704" s="50">
        <f t="shared" si="149"/>
        <v>2398647.9058109419</v>
      </c>
      <c r="O704" s="33"/>
      <c r="P704" s="120"/>
      <c r="Q704" s="120"/>
    </row>
    <row r="705" spans="1:17" s="31" customFormat="1" x14ac:dyDescent="0.25">
      <c r="A705" s="35"/>
      <c r="B705" s="51" t="s">
        <v>489</v>
      </c>
      <c r="C705" s="35">
        <v>4</v>
      </c>
      <c r="D705" s="55">
        <v>29.513199999999998</v>
      </c>
      <c r="E705" s="128">
        <v>2483</v>
      </c>
      <c r="F705" s="166">
        <v>1151169</v>
      </c>
      <c r="G705" s="41">
        <v>100</v>
      </c>
      <c r="H705" s="50">
        <f t="shared" si="160"/>
        <v>1151169</v>
      </c>
      <c r="I705" s="50">
        <f t="shared" si="159"/>
        <v>0</v>
      </c>
      <c r="J705" s="50">
        <f t="shared" si="156"/>
        <v>463.6202174788562</v>
      </c>
      <c r="K705" s="50">
        <f t="shared" si="161"/>
        <v>796.20226705811911</v>
      </c>
      <c r="L705" s="50">
        <f t="shared" si="162"/>
        <v>1495702.3543037158</v>
      </c>
      <c r="M705" s="50"/>
      <c r="N705" s="50">
        <f t="shared" si="149"/>
        <v>1495702.3543037158</v>
      </c>
      <c r="O705" s="33"/>
      <c r="P705" s="120"/>
      <c r="Q705" s="120"/>
    </row>
    <row r="706" spans="1:17" s="31" customFormat="1" x14ac:dyDescent="0.25">
      <c r="A706" s="35"/>
      <c r="B706" s="51" t="s">
        <v>490</v>
      </c>
      <c r="C706" s="35">
        <v>4</v>
      </c>
      <c r="D706" s="55">
        <v>20.736699999999999</v>
      </c>
      <c r="E706" s="128">
        <v>1019</v>
      </c>
      <c r="F706" s="166">
        <v>262801.09999999998</v>
      </c>
      <c r="G706" s="41">
        <v>100</v>
      </c>
      <c r="H706" s="50">
        <f t="shared" si="160"/>
        <v>262801.09999999998</v>
      </c>
      <c r="I706" s="50">
        <f t="shared" si="159"/>
        <v>0</v>
      </c>
      <c r="J706" s="50">
        <f t="shared" si="156"/>
        <v>257.90098135426888</v>
      </c>
      <c r="K706" s="50">
        <f t="shared" si="161"/>
        <v>1001.9215031827064</v>
      </c>
      <c r="L706" s="50">
        <f t="shared" si="162"/>
        <v>1450462.1560481067</v>
      </c>
      <c r="M706" s="50"/>
      <c r="N706" s="50">
        <f t="shared" ref="N706:N769" si="163">L706+M706</f>
        <v>1450462.1560481067</v>
      </c>
      <c r="O706" s="33"/>
      <c r="P706" s="120"/>
      <c r="Q706" s="120"/>
    </row>
    <row r="707" spans="1:17" s="31" customFormat="1" x14ac:dyDescent="0.25">
      <c r="A707" s="35"/>
      <c r="B707" s="51" t="s">
        <v>491</v>
      </c>
      <c r="C707" s="35">
        <v>4</v>
      </c>
      <c r="D707" s="55">
        <v>31.492699999999999</v>
      </c>
      <c r="E707" s="128">
        <v>887</v>
      </c>
      <c r="F707" s="166">
        <v>680915</v>
      </c>
      <c r="G707" s="41">
        <v>100</v>
      </c>
      <c r="H707" s="50">
        <f t="shared" si="160"/>
        <v>680915</v>
      </c>
      <c r="I707" s="50">
        <f t="shared" si="159"/>
        <v>0</v>
      </c>
      <c r="J707" s="50">
        <f t="shared" si="156"/>
        <v>767.66065388951517</v>
      </c>
      <c r="K707" s="50">
        <f t="shared" si="161"/>
        <v>492.16183064746008</v>
      </c>
      <c r="L707" s="50">
        <f t="shared" si="162"/>
        <v>876891.61116148951</v>
      </c>
      <c r="M707" s="50"/>
      <c r="N707" s="50">
        <f t="shared" si="163"/>
        <v>876891.61116148951</v>
      </c>
      <c r="O707" s="33"/>
      <c r="P707" s="120"/>
      <c r="Q707" s="120"/>
    </row>
    <row r="708" spans="1:17" s="31" customFormat="1" x14ac:dyDescent="0.25">
      <c r="A708" s="35"/>
      <c r="B708" s="51" t="s">
        <v>492</v>
      </c>
      <c r="C708" s="35">
        <v>4</v>
      </c>
      <c r="D708" s="55">
        <v>46.429200000000002</v>
      </c>
      <c r="E708" s="128">
        <v>2674</v>
      </c>
      <c r="F708" s="166">
        <v>1015594.1</v>
      </c>
      <c r="G708" s="41">
        <v>100</v>
      </c>
      <c r="H708" s="50">
        <f t="shared" si="160"/>
        <v>1015594.1</v>
      </c>
      <c r="I708" s="50">
        <f t="shared" si="159"/>
        <v>0</v>
      </c>
      <c r="J708" s="50">
        <f t="shared" si="156"/>
        <v>379.80332834704564</v>
      </c>
      <c r="K708" s="50">
        <f t="shared" si="161"/>
        <v>880.01915618992962</v>
      </c>
      <c r="L708" s="50">
        <f t="shared" si="162"/>
        <v>1705557.2128278206</v>
      </c>
      <c r="M708" s="50"/>
      <c r="N708" s="50">
        <f t="shared" si="163"/>
        <v>1705557.2128278206</v>
      </c>
      <c r="O708" s="33"/>
      <c r="P708" s="120"/>
      <c r="Q708" s="120"/>
    </row>
    <row r="709" spans="1:17" s="31" customFormat="1" x14ac:dyDescent="0.25">
      <c r="A709" s="35"/>
      <c r="B709" s="51" t="s">
        <v>493</v>
      </c>
      <c r="C709" s="35">
        <v>4</v>
      </c>
      <c r="D709" s="55">
        <v>39.315799999999996</v>
      </c>
      <c r="E709" s="128">
        <v>2159</v>
      </c>
      <c r="F709" s="166">
        <v>685205.2</v>
      </c>
      <c r="G709" s="41">
        <v>100</v>
      </c>
      <c r="H709" s="50">
        <f t="shared" si="160"/>
        <v>685205.2</v>
      </c>
      <c r="I709" s="50">
        <f t="shared" si="159"/>
        <v>0</v>
      </c>
      <c r="J709" s="50">
        <f t="shared" si="156"/>
        <v>317.3715609078277</v>
      </c>
      <c r="K709" s="50">
        <f t="shared" si="161"/>
        <v>942.45092362914761</v>
      </c>
      <c r="L709" s="50">
        <f t="shared" si="162"/>
        <v>1659181.3671232003</v>
      </c>
      <c r="M709" s="50"/>
      <c r="N709" s="50">
        <f t="shared" si="163"/>
        <v>1659181.3671232003</v>
      </c>
      <c r="O709" s="33"/>
      <c r="P709" s="120"/>
      <c r="Q709" s="120"/>
    </row>
    <row r="710" spans="1:17" s="31" customFormat="1" x14ac:dyDescent="0.25">
      <c r="A710" s="35"/>
      <c r="B710" s="51" t="s">
        <v>814</v>
      </c>
      <c r="C710" s="35">
        <v>4</v>
      </c>
      <c r="D710" s="55">
        <v>6.89</v>
      </c>
      <c r="E710" s="128">
        <v>766</v>
      </c>
      <c r="F710" s="166">
        <v>291080.8</v>
      </c>
      <c r="G710" s="41">
        <v>100</v>
      </c>
      <c r="H710" s="50">
        <f t="shared" si="160"/>
        <v>291080.8</v>
      </c>
      <c r="I710" s="50">
        <f t="shared" si="159"/>
        <v>0</v>
      </c>
      <c r="J710" s="50">
        <f t="shared" si="156"/>
        <v>380.00104438642296</v>
      </c>
      <c r="K710" s="50">
        <f t="shared" si="161"/>
        <v>879.82144015055223</v>
      </c>
      <c r="L710" s="50">
        <f t="shared" si="162"/>
        <v>1199268.5869758872</v>
      </c>
      <c r="M710" s="50"/>
      <c r="N710" s="50">
        <f t="shared" si="163"/>
        <v>1199268.5869758872</v>
      </c>
      <c r="O710" s="33"/>
      <c r="P710" s="120"/>
      <c r="Q710" s="120"/>
    </row>
    <row r="711" spans="1:17" s="31" customFormat="1" x14ac:dyDescent="0.25">
      <c r="A711" s="35"/>
      <c r="B711" s="51" t="s">
        <v>449</v>
      </c>
      <c r="C711" s="35">
        <v>4</v>
      </c>
      <c r="D711" s="55">
        <v>48.782800000000002</v>
      </c>
      <c r="E711" s="128">
        <v>4068</v>
      </c>
      <c r="F711" s="166">
        <v>3339769.9</v>
      </c>
      <c r="G711" s="41">
        <v>100</v>
      </c>
      <c r="H711" s="50">
        <f t="shared" si="160"/>
        <v>3339769.9</v>
      </c>
      <c r="I711" s="50">
        <f t="shared" si="159"/>
        <v>0</v>
      </c>
      <c r="J711" s="50">
        <f t="shared" si="156"/>
        <v>820.98571779744339</v>
      </c>
      <c r="K711" s="50">
        <f t="shared" si="161"/>
        <v>438.83676673953187</v>
      </c>
      <c r="L711" s="50">
        <f t="shared" si="162"/>
        <v>1431310.9282044207</v>
      </c>
      <c r="M711" s="50"/>
      <c r="N711" s="50">
        <f t="shared" si="163"/>
        <v>1431310.9282044207</v>
      </c>
      <c r="O711" s="33"/>
      <c r="P711" s="120"/>
      <c r="Q711" s="120"/>
    </row>
    <row r="712" spans="1:17" s="31" customFormat="1" x14ac:dyDescent="0.25">
      <c r="A712" s="35"/>
      <c r="B712" s="51" t="s">
        <v>494</v>
      </c>
      <c r="C712" s="35">
        <v>4</v>
      </c>
      <c r="D712" s="55">
        <v>49.431499999999993</v>
      </c>
      <c r="E712" s="128">
        <v>4215</v>
      </c>
      <c r="F712" s="166">
        <v>1995088.2</v>
      </c>
      <c r="G712" s="41">
        <v>100</v>
      </c>
      <c r="H712" s="50">
        <f t="shared" si="160"/>
        <v>1995088.2</v>
      </c>
      <c r="I712" s="50">
        <f t="shared" si="159"/>
        <v>0</v>
      </c>
      <c r="J712" s="50">
        <f t="shared" si="156"/>
        <v>473.33053380782917</v>
      </c>
      <c r="K712" s="50">
        <f t="shared" si="161"/>
        <v>786.49195072914608</v>
      </c>
      <c r="L712" s="50">
        <f t="shared" si="162"/>
        <v>1869266.5776818655</v>
      </c>
      <c r="M712" s="50"/>
      <c r="N712" s="50">
        <f t="shared" si="163"/>
        <v>1869266.5776818655</v>
      </c>
      <c r="O712" s="33"/>
      <c r="P712" s="120"/>
      <c r="Q712" s="120"/>
    </row>
    <row r="713" spans="1:17" s="31" customFormat="1" x14ac:dyDescent="0.25">
      <c r="A713" s="35"/>
      <c r="B713" s="51" t="s">
        <v>495</v>
      </c>
      <c r="C713" s="35">
        <v>4</v>
      </c>
      <c r="D713" s="55">
        <v>25.671500000000002</v>
      </c>
      <c r="E713" s="128">
        <v>2167</v>
      </c>
      <c r="F713" s="166">
        <v>582857.30000000005</v>
      </c>
      <c r="G713" s="41">
        <v>100</v>
      </c>
      <c r="H713" s="50">
        <f t="shared" si="160"/>
        <v>582857.30000000005</v>
      </c>
      <c r="I713" s="50">
        <f t="shared" si="159"/>
        <v>0</v>
      </c>
      <c r="J713" s="50">
        <f t="shared" si="156"/>
        <v>268.96968158744812</v>
      </c>
      <c r="K713" s="50">
        <f t="shared" si="161"/>
        <v>990.85280294952713</v>
      </c>
      <c r="L713" s="50">
        <f t="shared" si="162"/>
        <v>1654118.237025606</v>
      </c>
      <c r="M713" s="50"/>
      <c r="N713" s="50">
        <f t="shared" si="163"/>
        <v>1654118.237025606</v>
      </c>
      <c r="O713" s="33"/>
      <c r="P713" s="120"/>
      <c r="Q713" s="120"/>
    </row>
    <row r="714" spans="1:17" s="31" customFormat="1" x14ac:dyDescent="0.25">
      <c r="A714" s="35"/>
      <c r="B714" s="51" t="s">
        <v>496</v>
      </c>
      <c r="C714" s="35">
        <v>4</v>
      </c>
      <c r="D714" s="55">
        <v>30.351900000000001</v>
      </c>
      <c r="E714" s="128">
        <v>1165</v>
      </c>
      <c r="F714" s="166">
        <v>743052.9</v>
      </c>
      <c r="G714" s="41">
        <v>100</v>
      </c>
      <c r="H714" s="50">
        <f t="shared" si="160"/>
        <v>743052.9</v>
      </c>
      <c r="I714" s="50">
        <f t="shared" si="159"/>
        <v>0</v>
      </c>
      <c r="J714" s="50">
        <f t="shared" si="156"/>
        <v>637.81364806866952</v>
      </c>
      <c r="K714" s="50">
        <f t="shared" si="161"/>
        <v>622.00883646830573</v>
      </c>
      <c r="L714" s="50">
        <f t="shared" si="162"/>
        <v>1071678.1378650898</v>
      </c>
      <c r="M714" s="50"/>
      <c r="N714" s="50">
        <f t="shared" si="163"/>
        <v>1071678.1378650898</v>
      </c>
      <c r="O714" s="33"/>
      <c r="P714" s="120"/>
      <c r="Q714" s="120"/>
    </row>
    <row r="715" spans="1:17" s="31" customFormat="1" x14ac:dyDescent="0.25">
      <c r="A715" s="35"/>
      <c r="B715" s="51" t="s">
        <v>497</v>
      </c>
      <c r="C715" s="35">
        <v>4</v>
      </c>
      <c r="D715" s="55">
        <v>40.031199999999998</v>
      </c>
      <c r="E715" s="128">
        <v>1602</v>
      </c>
      <c r="F715" s="166">
        <v>647842.6</v>
      </c>
      <c r="G715" s="41">
        <v>100</v>
      </c>
      <c r="H715" s="50">
        <f t="shared" si="160"/>
        <v>647842.6</v>
      </c>
      <c r="I715" s="50">
        <f t="shared" si="159"/>
        <v>0</v>
      </c>
      <c r="J715" s="50">
        <f t="shared" si="156"/>
        <v>404.39612983770286</v>
      </c>
      <c r="K715" s="50">
        <f t="shared" si="161"/>
        <v>855.42635469927245</v>
      </c>
      <c r="L715" s="50">
        <f t="shared" si="162"/>
        <v>1465846.5338258264</v>
      </c>
      <c r="M715" s="50"/>
      <c r="N715" s="50">
        <f t="shared" si="163"/>
        <v>1465846.5338258264</v>
      </c>
      <c r="O715" s="33"/>
      <c r="P715" s="120"/>
      <c r="Q715" s="120"/>
    </row>
    <row r="716" spans="1:17" s="31" customFormat="1" x14ac:dyDescent="0.25">
      <c r="A716" s="35"/>
      <c r="B716" s="51" t="s">
        <v>498</v>
      </c>
      <c r="C716" s="35">
        <v>4</v>
      </c>
      <c r="D716" s="55">
        <v>33.610399999999998</v>
      </c>
      <c r="E716" s="128">
        <v>2037</v>
      </c>
      <c r="F716" s="166">
        <v>1120389.8999999999</v>
      </c>
      <c r="G716" s="41">
        <v>100</v>
      </c>
      <c r="H716" s="50">
        <f t="shared" si="160"/>
        <v>1120389.8999999999</v>
      </c>
      <c r="I716" s="50">
        <f t="shared" si="159"/>
        <v>0</v>
      </c>
      <c r="J716" s="50">
        <f t="shared" si="156"/>
        <v>550.01958762886591</v>
      </c>
      <c r="K716" s="50">
        <f t="shared" si="161"/>
        <v>709.80289690810935</v>
      </c>
      <c r="L716" s="50">
        <f t="shared" si="162"/>
        <v>1337579.9575857033</v>
      </c>
      <c r="M716" s="50"/>
      <c r="N716" s="50">
        <f t="shared" si="163"/>
        <v>1337579.9575857033</v>
      </c>
      <c r="O716" s="33"/>
      <c r="P716" s="120"/>
      <c r="Q716" s="120"/>
    </row>
    <row r="717" spans="1:17" s="31" customFormat="1" x14ac:dyDescent="0.25">
      <c r="A717" s="35"/>
      <c r="B717" s="51" t="s">
        <v>815</v>
      </c>
      <c r="C717" s="35">
        <v>4</v>
      </c>
      <c r="D717" s="55">
        <v>26.089300000000001</v>
      </c>
      <c r="E717" s="128">
        <v>1404</v>
      </c>
      <c r="F717" s="166">
        <v>345359.7</v>
      </c>
      <c r="G717" s="41">
        <v>100</v>
      </c>
      <c r="H717" s="50">
        <f t="shared" si="160"/>
        <v>345359.7</v>
      </c>
      <c r="I717" s="50">
        <f t="shared" si="159"/>
        <v>0</v>
      </c>
      <c r="J717" s="50">
        <f t="shared" si="156"/>
        <v>245.9826923076923</v>
      </c>
      <c r="K717" s="50">
        <f t="shared" si="161"/>
        <v>1013.8397922292829</v>
      </c>
      <c r="L717" s="50">
        <f t="shared" si="162"/>
        <v>1554412.6244104102</v>
      </c>
      <c r="M717" s="50"/>
      <c r="N717" s="50">
        <f t="shared" si="163"/>
        <v>1554412.6244104102</v>
      </c>
      <c r="O717" s="33"/>
      <c r="P717" s="120"/>
      <c r="Q717" s="120"/>
    </row>
    <row r="718" spans="1:17" s="31" customFormat="1" x14ac:dyDescent="0.25">
      <c r="A718" s="35"/>
      <c r="B718" s="51" t="s">
        <v>499</v>
      </c>
      <c r="C718" s="35">
        <v>4</v>
      </c>
      <c r="D718" s="55">
        <v>25.745800000000003</v>
      </c>
      <c r="E718" s="128">
        <v>1434</v>
      </c>
      <c r="F718" s="166">
        <v>370341.2</v>
      </c>
      <c r="G718" s="41">
        <v>100</v>
      </c>
      <c r="H718" s="50">
        <f t="shared" si="160"/>
        <v>370341.2</v>
      </c>
      <c r="I718" s="50">
        <f t="shared" si="159"/>
        <v>0</v>
      </c>
      <c r="J718" s="50">
        <f t="shared" si="156"/>
        <v>258.25746164574616</v>
      </c>
      <c r="K718" s="50">
        <f t="shared" si="161"/>
        <v>1001.5650228912291</v>
      </c>
      <c r="L718" s="50">
        <f t="shared" si="162"/>
        <v>1543396.1356104787</v>
      </c>
      <c r="M718" s="50"/>
      <c r="N718" s="50">
        <f t="shared" si="163"/>
        <v>1543396.1356104787</v>
      </c>
      <c r="O718" s="33"/>
      <c r="P718" s="120"/>
      <c r="Q718" s="120"/>
    </row>
    <row r="719" spans="1:17" s="31" customFormat="1" x14ac:dyDescent="0.25">
      <c r="A719" s="35"/>
      <c r="B719" s="51" t="s">
        <v>500</v>
      </c>
      <c r="C719" s="35">
        <v>4</v>
      </c>
      <c r="D719" s="55">
        <v>16.497399999999999</v>
      </c>
      <c r="E719" s="128">
        <v>904</v>
      </c>
      <c r="F719" s="166">
        <v>466363.2</v>
      </c>
      <c r="G719" s="41">
        <v>100</v>
      </c>
      <c r="H719" s="50">
        <f t="shared" si="160"/>
        <v>466363.2</v>
      </c>
      <c r="I719" s="50">
        <f t="shared" si="159"/>
        <v>0</v>
      </c>
      <c r="J719" s="50">
        <f t="shared" si="156"/>
        <v>515.88849557522121</v>
      </c>
      <c r="K719" s="50">
        <f t="shared" si="161"/>
        <v>743.93398896175404</v>
      </c>
      <c r="L719" s="50">
        <f t="shared" si="162"/>
        <v>1106973.7484306206</v>
      </c>
      <c r="M719" s="50"/>
      <c r="N719" s="50">
        <f t="shared" si="163"/>
        <v>1106973.7484306206</v>
      </c>
      <c r="O719" s="33"/>
      <c r="P719" s="120"/>
      <c r="Q719" s="120"/>
    </row>
    <row r="720" spans="1:17" s="31" customFormat="1" x14ac:dyDescent="0.25">
      <c r="A720" s="35"/>
      <c r="B720" s="4"/>
      <c r="C720" s="4"/>
      <c r="D720" s="55">
        <v>0</v>
      </c>
      <c r="E720" s="130"/>
      <c r="F720" s="42"/>
      <c r="G720" s="41"/>
      <c r="H720" s="42"/>
      <c r="I720" s="32"/>
      <c r="J720" s="32"/>
      <c r="K720" s="50"/>
      <c r="L720" s="50"/>
      <c r="M720" s="50"/>
      <c r="N720" s="50"/>
      <c r="O720" s="33"/>
      <c r="P720" s="120"/>
      <c r="Q720" s="120"/>
    </row>
    <row r="721" spans="1:17" s="31" customFormat="1" x14ac:dyDescent="0.25">
      <c r="A721" s="30" t="s">
        <v>501</v>
      </c>
      <c r="B721" s="43" t="s">
        <v>2</v>
      </c>
      <c r="C721" s="44"/>
      <c r="D721" s="3">
        <v>621.79470000000015</v>
      </c>
      <c r="E721" s="131">
        <f>E722</f>
        <v>45195</v>
      </c>
      <c r="F721" s="37">
        <f t="shared" ref="F721" si="164">F723</f>
        <v>0</v>
      </c>
      <c r="G721" s="37"/>
      <c r="H721" s="37">
        <f>H723</f>
        <v>8478635.2249999996</v>
      </c>
      <c r="I721" s="37">
        <f>I723</f>
        <v>-8478635.2249999996</v>
      </c>
      <c r="J721" s="37"/>
      <c r="K721" s="50"/>
      <c r="L721" s="50"/>
      <c r="M721" s="46">
        <f>M723</f>
        <v>34287876.580711029</v>
      </c>
      <c r="N721" s="37">
        <f t="shared" si="163"/>
        <v>34287876.580711029</v>
      </c>
      <c r="O721" s="33"/>
      <c r="P721" s="120"/>
      <c r="Q721" s="120"/>
    </row>
    <row r="722" spans="1:17" s="31" customFormat="1" x14ac:dyDescent="0.25">
      <c r="A722" s="30" t="s">
        <v>501</v>
      </c>
      <c r="B722" s="43" t="s">
        <v>3</v>
      </c>
      <c r="C722" s="44"/>
      <c r="D722" s="3">
        <v>621.79470000000015</v>
      </c>
      <c r="E722" s="131">
        <f>SUM(E724:E748)</f>
        <v>45195</v>
      </c>
      <c r="F722" s="37">
        <f t="shared" ref="F722" si="165">SUM(F724:F748)</f>
        <v>47336389.79999999</v>
      </c>
      <c r="G722" s="37"/>
      <c r="H722" s="37">
        <f>SUM(H724:H748)</f>
        <v>30379119.350000005</v>
      </c>
      <c r="I722" s="37">
        <f>SUM(I724:I748)</f>
        <v>16957270.449999999</v>
      </c>
      <c r="J722" s="37"/>
      <c r="K722" s="50"/>
      <c r="L722" s="37">
        <f>SUM(L724:L748)</f>
        <v>34520669.024478734</v>
      </c>
      <c r="M722" s="50"/>
      <c r="N722" s="37">
        <f t="shared" si="163"/>
        <v>34520669.024478734</v>
      </c>
      <c r="O722" s="33"/>
      <c r="P722" s="120"/>
      <c r="Q722" s="120"/>
    </row>
    <row r="723" spans="1:17" s="31" customFormat="1" x14ac:dyDescent="0.25">
      <c r="A723" s="35"/>
      <c r="B723" s="51" t="s">
        <v>26</v>
      </c>
      <c r="C723" s="35">
        <v>2</v>
      </c>
      <c r="D723" s="55">
        <v>0</v>
      </c>
      <c r="E723" s="134"/>
      <c r="F723" s="50"/>
      <c r="G723" s="41">
        <v>25</v>
      </c>
      <c r="H723" s="50">
        <f>F743*G723/100</f>
        <v>8478635.2249999996</v>
      </c>
      <c r="I723" s="50">
        <f t="shared" ref="I723:I748" si="166">F723-H723</f>
        <v>-8478635.2249999996</v>
      </c>
      <c r="J723" s="50"/>
      <c r="K723" s="50"/>
      <c r="L723" s="50"/>
      <c r="M723" s="50">
        <f>($L$7*$L$8*E721/$L$10)+($L$7*$L$9*D721/$L$11)</f>
        <v>34287876.580711029</v>
      </c>
      <c r="N723" s="50">
        <f t="shared" si="163"/>
        <v>34287876.580711029</v>
      </c>
      <c r="O723" s="33"/>
      <c r="P723" s="120"/>
      <c r="Q723" s="120"/>
    </row>
    <row r="724" spans="1:17" s="31" customFormat="1" x14ac:dyDescent="0.25">
      <c r="A724" s="35"/>
      <c r="B724" s="51" t="s">
        <v>816</v>
      </c>
      <c r="C724" s="35">
        <v>4</v>
      </c>
      <c r="D724" s="55">
        <v>22.4053</v>
      </c>
      <c r="E724" s="128">
        <v>982</v>
      </c>
      <c r="F724" s="167">
        <v>254555.6</v>
      </c>
      <c r="G724" s="41">
        <v>100</v>
      </c>
      <c r="H724" s="50">
        <f t="shared" ref="H724:H748" si="167">F724*G724/100</f>
        <v>254555.6</v>
      </c>
      <c r="I724" s="50">
        <f t="shared" si="166"/>
        <v>0</v>
      </c>
      <c r="J724" s="50">
        <f t="shared" ref="J724:J787" si="168">F724/E724</f>
        <v>259.22158859470471</v>
      </c>
      <c r="K724" s="50">
        <f t="shared" ref="K724:K748" si="169">$J$11*$J$19-J724</f>
        <v>1000.6008959422705</v>
      </c>
      <c r="L724" s="50">
        <f t="shared" ref="L724:L748" si="170">IF(K724&gt;0,$J$7*$J$8*(K724/$K$19),0)+$J$7*$J$9*(E724/$E$19)+$J$7*$J$10*(D724/$D$19)</f>
        <v>1450427.0721692042</v>
      </c>
      <c r="M724" s="50"/>
      <c r="N724" s="50">
        <f t="shared" si="163"/>
        <v>1450427.0721692042</v>
      </c>
      <c r="O724" s="33"/>
      <c r="P724" s="120"/>
      <c r="Q724" s="120"/>
    </row>
    <row r="725" spans="1:17" s="31" customFormat="1" x14ac:dyDescent="0.25">
      <c r="A725" s="35"/>
      <c r="B725" s="51" t="s">
        <v>502</v>
      </c>
      <c r="C725" s="35">
        <v>4</v>
      </c>
      <c r="D725" s="55">
        <v>36.141799999999996</v>
      </c>
      <c r="E725" s="128">
        <v>2510</v>
      </c>
      <c r="F725" s="167">
        <v>2475610.5</v>
      </c>
      <c r="G725" s="41">
        <v>100</v>
      </c>
      <c r="H725" s="50">
        <f t="shared" si="167"/>
        <v>2475610.5</v>
      </c>
      <c r="I725" s="50">
        <f t="shared" si="166"/>
        <v>0</v>
      </c>
      <c r="J725" s="50">
        <f t="shared" si="168"/>
        <v>986.29900398406369</v>
      </c>
      <c r="K725" s="50">
        <f t="shared" si="169"/>
        <v>273.52348055291156</v>
      </c>
      <c r="L725" s="50">
        <f t="shared" si="170"/>
        <v>914512.28936950793</v>
      </c>
      <c r="M725" s="50"/>
      <c r="N725" s="50">
        <f t="shared" si="163"/>
        <v>914512.28936950793</v>
      </c>
      <c r="O725" s="33"/>
      <c r="P725" s="120"/>
      <c r="Q725" s="120"/>
    </row>
    <row r="726" spans="1:17" s="31" customFormat="1" x14ac:dyDescent="0.25">
      <c r="A726" s="35"/>
      <c r="B726" s="51" t="s">
        <v>503</v>
      </c>
      <c r="C726" s="35">
        <v>4</v>
      </c>
      <c r="D726" s="55">
        <v>14.616099999999999</v>
      </c>
      <c r="E726" s="128">
        <v>512</v>
      </c>
      <c r="F726" s="167">
        <v>83872.7</v>
      </c>
      <c r="G726" s="41">
        <v>100</v>
      </c>
      <c r="H726" s="50">
        <f t="shared" si="167"/>
        <v>83872.7</v>
      </c>
      <c r="I726" s="50">
        <f t="shared" si="166"/>
        <v>0</v>
      </c>
      <c r="J726" s="50">
        <f t="shared" si="168"/>
        <v>163.81386718749999</v>
      </c>
      <c r="K726" s="50">
        <f t="shared" si="169"/>
        <v>1096.0086173494753</v>
      </c>
      <c r="L726" s="50">
        <f t="shared" si="170"/>
        <v>1447401.5042068891</v>
      </c>
      <c r="M726" s="50"/>
      <c r="N726" s="50">
        <f t="shared" si="163"/>
        <v>1447401.5042068891</v>
      </c>
      <c r="O726" s="33"/>
      <c r="P726" s="120"/>
      <c r="Q726" s="120"/>
    </row>
    <row r="727" spans="1:17" s="31" customFormat="1" x14ac:dyDescent="0.25">
      <c r="A727" s="35"/>
      <c r="B727" s="51" t="s">
        <v>817</v>
      </c>
      <c r="C727" s="35">
        <v>4</v>
      </c>
      <c r="D727" s="55">
        <v>24.534499999999998</v>
      </c>
      <c r="E727" s="128">
        <v>1373</v>
      </c>
      <c r="F727" s="167">
        <v>899074.2</v>
      </c>
      <c r="G727" s="41">
        <v>100</v>
      </c>
      <c r="H727" s="50">
        <f t="shared" si="167"/>
        <v>899074.2</v>
      </c>
      <c r="I727" s="50">
        <f t="shared" si="166"/>
        <v>0</v>
      </c>
      <c r="J727" s="50">
        <f t="shared" si="168"/>
        <v>654.8246176256373</v>
      </c>
      <c r="K727" s="50">
        <f t="shared" si="169"/>
        <v>604.99786691133795</v>
      </c>
      <c r="L727" s="50">
        <f t="shared" si="170"/>
        <v>1059634.2115263836</v>
      </c>
      <c r="M727" s="50"/>
      <c r="N727" s="50">
        <f t="shared" si="163"/>
        <v>1059634.2115263836</v>
      </c>
      <c r="O727" s="33"/>
      <c r="P727" s="120"/>
      <c r="Q727" s="120"/>
    </row>
    <row r="728" spans="1:17" s="31" customFormat="1" x14ac:dyDescent="0.25">
      <c r="A728" s="35"/>
      <c r="B728" s="51" t="s">
        <v>504</v>
      </c>
      <c r="C728" s="35">
        <v>4</v>
      </c>
      <c r="D728" s="55">
        <v>26.725200000000001</v>
      </c>
      <c r="E728" s="128">
        <v>1864</v>
      </c>
      <c r="F728" s="167">
        <v>733300</v>
      </c>
      <c r="G728" s="41">
        <v>100</v>
      </c>
      <c r="H728" s="50">
        <f t="shared" si="167"/>
        <v>733300</v>
      </c>
      <c r="I728" s="50">
        <f t="shared" si="166"/>
        <v>0</v>
      </c>
      <c r="J728" s="50">
        <f t="shared" si="168"/>
        <v>393.40128755364805</v>
      </c>
      <c r="K728" s="50">
        <f t="shared" si="169"/>
        <v>866.42119698332726</v>
      </c>
      <c r="L728" s="50">
        <f t="shared" si="170"/>
        <v>1461095.6575906193</v>
      </c>
      <c r="M728" s="50"/>
      <c r="N728" s="50">
        <f t="shared" si="163"/>
        <v>1461095.6575906193</v>
      </c>
      <c r="O728" s="33"/>
      <c r="P728" s="120"/>
      <c r="Q728" s="120"/>
    </row>
    <row r="729" spans="1:17" s="31" customFormat="1" x14ac:dyDescent="0.25">
      <c r="A729" s="35"/>
      <c r="B729" s="51" t="s">
        <v>505</v>
      </c>
      <c r="C729" s="35">
        <v>4</v>
      </c>
      <c r="D729" s="55">
        <v>26.397100000000002</v>
      </c>
      <c r="E729" s="128">
        <v>999</v>
      </c>
      <c r="F729" s="167">
        <v>246232.7</v>
      </c>
      <c r="G729" s="41">
        <v>100</v>
      </c>
      <c r="H729" s="50">
        <f t="shared" si="167"/>
        <v>246232.7</v>
      </c>
      <c r="I729" s="50">
        <f t="shared" si="166"/>
        <v>0</v>
      </c>
      <c r="J729" s="50">
        <f t="shared" si="168"/>
        <v>246.4791791791792</v>
      </c>
      <c r="K729" s="50">
        <f t="shared" si="169"/>
        <v>1013.343305357796</v>
      </c>
      <c r="L729" s="50">
        <f t="shared" si="170"/>
        <v>1486909.6621518503</v>
      </c>
      <c r="M729" s="50"/>
      <c r="N729" s="50">
        <f t="shared" si="163"/>
        <v>1486909.6621518503</v>
      </c>
      <c r="O729" s="33"/>
      <c r="P729" s="120"/>
      <c r="Q729" s="120"/>
    </row>
    <row r="730" spans="1:17" s="31" customFormat="1" x14ac:dyDescent="0.25">
      <c r="A730" s="35"/>
      <c r="B730" s="51" t="s">
        <v>277</v>
      </c>
      <c r="C730" s="35">
        <v>4</v>
      </c>
      <c r="D730" s="55">
        <v>16.529200000000003</v>
      </c>
      <c r="E730" s="128">
        <v>960</v>
      </c>
      <c r="F730" s="167">
        <v>200882.2</v>
      </c>
      <c r="G730" s="41">
        <v>100</v>
      </c>
      <c r="H730" s="50">
        <f t="shared" si="167"/>
        <v>200882.2</v>
      </c>
      <c r="I730" s="50">
        <f t="shared" si="166"/>
        <v>0</v>
      </c>
      <c r="J730" s="50">
        <f t="shared" si="168"/>
        <v>209.25229166666668</v>
      </c>
      <c r="K730" s="50">
        <f t="shared" si="169"/>
        <v>1050.5701928703086</v>
      </c>
      <c r="L730" s="50">
        <f t="shared" si="170"/>
        <v>1478310.1981712035</v>
      </c>
      <c r="M730" s="50"/>
      <c r="N730" s="50">
        <f t="shared" si="163"/>
        <v>1478310.1981712035</v>
      </c>
      <c r="O730" s="33"/>
      <c r="P730" s="120"/>
      <c r="Q730" s="120"/>
    </row>
    <row r="731" spans="1:17" s="31" customFormat="1" x14ac:dyDescent="0.25">
      <c r="A731" s="35"/>
      <c r="B731" s="51" t="s">
        <v>132</v>
      </c>
      <c r="C731" s="35">
        <v>4</v>
      </c>
      <c r="D731" s="55">
        <v>30.114800000000002</v>
      </c>
      <c r="E731" s="128">
        <v>1465</v>
      </c>
      <c r="F731" s="167">
        <v>698192</v>
      </c>
      <c r="G731" s="41">
        <v>100</v>
      </c>
      <c r="H731" s="50">
        <f t="shared" si="167"/>
        <v>698192</v>
      </c>
      <c r="I731" s="50">
        <f t="shared" si="166"/>
        <v>0</v>
      </c>
      <c r="J731" s="50">
        <f t="shared" si="168"/>
        <v>476.5815699658703</v>
      </c>
      <c r="K731" s="50">
        <f t="shared" si="169"/>
        <v>783.2409145711049</v>
      </c>
      <c r="L731" s="50">
        <f t="shared" si="170"/>
        <v>1311408.982931819</v>
      </c>
      <c r="M731" s="50"/>
      <c r="N731" s="50">
        <f t="shared" si="163"/>
        <v>1311408.982931819</v>
      </c>
      <c r="O731" s="33"/>
      <c r="P731" s="120"/>
      <c r="Q731" s="120"/>
    </row>
    <row r="732" spans="1:17" s="31" customFormat="1" x14ac:dyDescent="0.25">
      <c r="A732" s="35"/>
      <c r="B732" s="51" t="s">
        <v>818</v>
      </c>
      <c r="C732" s="35">
        <v>4</v>
      </c>
      <c r="D732" s="55">
        <v>35.5075</v>
      </c>
      <c r="E732" s="128">
        <v>2117</v>
      </c>
      <c r="F732" s="167">
        <v>935096.9</v>
      </c>
      <c r="G732" s="41">
        <v>100</v>
      </c>
      <c r="H732" s="50">
        <f t="shared" si="167"/>
        <v>935096.9</v>
      </c>
      <c r="I732" s="50">
        <f t="shared" si="166"/>
        <v>0</v>
      </c>
      <c r="J732" s="50">
        <f t="shared" si="168"/>
        <v>441.70850259801608</v>
      </c>
      <c r="K732" s="50">
        <f t="shared" si="169"/>
        <v>818.11398193895911</v>
      </c>
      <c r="L732" s="50">
        <f t="shared" si="170"/>
        <v>1487686.169943179</v>
      </c>
      <c r="M732" s="50"/>
      <c r="N732" s="50">
        <f t="shared" si="163"/>
        <v>1487686.169943179</v>
      </c>
      <c r="O732" s="33"/>
      <c r="P732" s="120"/>
      <c r="Q732" s="120"/>
    </row>
    <row r="733" spans="1:17" s="31" customFormat="1" x14ac:dyDescent="0.25">
      <c r="A733" s="35"/>
      <c r="B733" s="51" t="s">
        <v>506</v>
      </c>
      <c r="C733" s="35">
        <v>4</v>
      </c>
      <c r="D733" s="55">
        <v>39.1021</v>
      </c>
      <c r="E733" s="128">
        <v>1416</v>
      </c>
      <c r="F733" s="167">
        <v>615478.80000000005</v>
      </c>
      <c r="G733" s="41">
        <v>100</v>
      </c>
      <c r="H733" s="50">
        <f t="shared" si="167"/>
        <v>615478.80000000005</v>
      </c>
      <c r="I733" s="50">
        <f t="shared" si="166"/>
        <v>0</v>
      </c>
      <c r="J733" s="50">
        <f t="shared" si="168"/>
        <v>434.66016949152544</v>
      </c>
      <c r="K733" s="50">
        <f t="shared" si="169"/>
        <v>825.16231504544976</v>
      </c>
      <c r="L733" s="50">
        <f t="shared" si="170"/>
        <v>1394428.9140744014</v>
      </c>
      <c r="M733" s="50"/>
      <c r="N733" s="50">
        <f t="shared" si="163"/>
        <v>1394428.9140744014</v>
      </c>
      <c r="O733" s="33"/>
      <c r="P733" s="120"/>
      <c r="Q733" s="120"/>
    </row>
    <row r="734" spans="1:17" s="31" customFormat="1" x14ac:dyDescent="0.25">
      <c r="A734" s="35"/>
      <c r="B734" s="51" t="s">
        <v>507</v>
      </c>
      <c r="C734" s="35">
        <v>4</v>
      </c>
      <c r="D734" s="55">
        <v>10.784200000000002</v>
      </c>
      <c r="E734" s="128">
        <v>500</v>
      </c>
      <c r="F734" s="167">
        <v>89283.8</v>
      </c>
      <c r="G734" s="41">
        <v>100</v>
      </c>
      <c r="H734" s="50">
        <f t="shared" si="167"/>
        <v>89283.8</v>
      </c>
      <c r="I734" s="50">
        <f t="shared" si="166"/>
        <v>0</v>
      </c>
      <c r="J734" s="50">
        <f t="shared" si="168"/>
        <v>178.5676</v>
      </c>
      <c r="K734" s="50">
        <f t="shared" si="169"/>
        <v>1081.2548845369752</v>
      </c>
      <c r="L734" s="50">
        <f t="shared" si="170"/>
        <v>1410134.3088084632</v>
      </c>
      <c r="M734" s="50"/>
      <c r="N734" s="50">
        <f t="shared" si="163"/>
        <v>1410134.3088084632</v>
      </c>
      <c r="O734" s="33"/>
      <c r="P734" s="120"/>
      <c r="Q734" s="120"/>
    </row>
    <row r="735" spans="1:17" s="31" customFormat="1" x14ac:dyDescent="0.25">
      <c r="A735" s="35"/>
      <c r="B735" s="51" t="s">
        <v>508</v>
      </c>
      <c r="C735" s="35">
        <v>4</v>
      </c>
      <c r="D735" s="55">
        <v>25.337800000000001</v>
      </c>
      <c r="E735" s="128">
        <v>1927</v>
      </c>
      <c r="F735" s="167">
        <v>580010</v>
      </c>
      <c r="G735" s="41">
        <v>100</v>
      </c>
      <c r="H735" s="50">
        <f t="shared" si="167"/>
        <v>580010</v>
      </c>
      <c r="I735" s="50">
        <f t="shared" si="166"/>
        <v>0</v>
      </c>
      <c r="J735" s="50">
        <f t="shared" si="168"/>
        <v>300.99117799688634</v>
      </c>
      <c r="K735" s="50">
        <f t="shared" si="169"/>
        <v>958.83130654008892</v>
      </c>
      <c r="L735" s="50">
        <f t="shared" si="170"/>
        <v>1574285.5379869507</v>
      </c>
      <c r="M735" s="50"/>
      <c r="N735" s="50">
        <f t="shared" si="163"/>
        <v>1574285.5379869507</v>
      </c>
      <c r="O735" s="33"/>
      <c r="P735" s="120"/>
      <c r="Q735" s="120"/>
    </row>
    <row r="736" spans="1:17" s="31" customFormat="1" x14ac:dyDescent="0.25">
      <c r="A736" s="35"/>
      <c r="B736" s="51" t="s">
        <v>819</v>
      </c>
      <c r="C736" s="35">
        <v>4</v>
      </c>
      <c r="D736" s="55">
        <v>10.443499999999998</v>
      </c>
      <c r="E736" s="128">
        <v>802</v>
      </c>
      <c r="F736" s="167">
        <v>276586.7</v>
      </c>
      <c r="G736" s="41">
        <v>100</v>
      </c>
      <c r="H736" s="50">
        <f t="shared" si="167"/>
        <v>276586.7</v>
      </c>
      <c r="I736" s="50">
        <f t="shared" si="166"/>
        <v>0</v>
      </c>
      <c r="J736" s="50">
        <f t="shared" si="168"/>
        <v>344.87119700748133</v>
      </c>
      <c r="K736" s="50">
        <f t="shared" si="169"/>
        <v>914.95128752949392</v>
      </c>
      <c r="L736" s="50">
        <f t="shared" si="170"/>
        <v>1263327.8567083394</v>
      </c>
      <c r="M736" s="50"/>
      <c r="N736" s="50">
        <f t="shared" si="163"/>
        <v>1263327.8567083394</v>
      </c>
      <c r="O736" s="33"/>
      <c r="P736" s="120"/>
      <c r="Q736" s="120"/>
    </row>
    <row r="737" spans="1:17" s="31" customFormat="1" x14ac:dyDescent="0.25">
      <c r="A737" s="35"/>
      <c r="B737" s="51" t="s">
        <v>509</v>
      </c>
      <c r="C737" s="35">
        <v>4</v>
      </c>
      <c r="D737" s="55">
        <v>12.3179</v>
      </c>
      <c r="E737" s="128">
        <v>617</v>
      </c>
      <c r="F737" s="167">
        <v>486770.9</v>
      </c>
      <c r="G737" s="41">
        <v>100</v>
      </c>
      <c r="H737" s="50">
        <f t="shared" si="167"/>
        <v>486770.9</v>
      </c>
      <c r="I737" s="50">
        <f t="shared" si="166"/>
        <v>0</v>
      </c>
      <c r="J737" s="50">
        <f t="shared" si="168"/>
        <v>788.93176661264181</v>
      </c>
      <c r="K737" s="50">
        <f t="shared" si="169"/>
        <v>470.89071792433344</v>
      </c>
      <c r="L737" s="50">
        <f t="shared" si="170"/>
        <v>716974.81568243902</v>
      </c>
      <c r="M737" s="50"/>
      <c r="N737" s="50">
        <f t="shared" si="163"/>
        <v>716974.81568243902</v>
      </c>
      <c r="O737" s="33"/>
      <c r="P737" s="120"/>
      <c r="Q737" s="120"/>
    </row>
    <row r="738" spans="1:17" s="31" customFormat="1" x14ac:dyDescent="0.25">
      <c r="A738" s="35"/>
      <c r="B738" s="51" t="s">
        <v>510</v>
      </c>
      <c r="C738" s="35">
        <v>4</v>
      </c>
      <c r="D738" s="55">
        <v>13.093299999999999</v>
      </c>
      <c r="E738" s="128">
        <v>515</v>
      </c>
      <c r="F738" s="167">
        <v>58646.5</v>
      </c>
      <c r="G738" s="41">
        <v>100</v>
      </c>
      <c r="H738" s="50">
        <f t="shared" si="167"/>
        <v>58646.5</v>
      </c>
      <c r="I738" s="50">
        <f t="shared" si="166"/>
        <v>0</v>
      </c>
      <c r="J738" s="50">
        <f t="shared" si="168"/>
        <v>113.87669902912621</v>
      </c>
      <c r="K738" s="50">
        <f t="shared" si="169"/>
        <v>1145.945785507849</v>
      </c>
      <c r="L738" s="50">
        <f t="shared" si="170"/>
        <v>1499730.0146422181</v>
      </c>
      <c r="M738" s="50"/>
      <c r="N738" s="50">
        <f t="shared" si="163"/>
        <v>1499730.0146422181</v>
      </c>
      <c r="O738" s="33"/>
      <c r="P738" s="120"/>
      <c r="Q738" s="120"/>
    </row>
    <row r="739" spans="1:17" s="31" customFormat="1" x14ac:dyDescent="0.25">
      <c r="A739" s="35"/>
      <c r="B739" s="51" t="s">
        <v>511</v>
      </c>
      <c r="C739" s="35">
        <v>4</v>
      </c>
      <c r="D739" s="55">
        <v>22.278000000000002</v>
      </c>
      <c r="E739" s="128">
        <v>1313</v>
      </c>
      <c r="F739" s="167">
        <v>356877.7</v>
      </c>
      <c r="G739" s="41">
        <v>100</v>
      </c>
      <c r="H739" s="50">
        <f t="shared" si="167"/>
        <v>356877.7</v>
      </c>
      <c r="I739" s="50">
        <f t="shared" si="166"/>
        <v>0</v>
      </c>
      <c r="J739" s="50">
        <f t="shared" si="168"/>
        <v>271.80327494287889</v>
      </c>
      <c r="K739" s="50">
        <f t="shared" si="169"/>
        <v>988.01920959409631</v>
      </c>
      <c r="L739" s="50">
        <f t="shared" si="170"/>
        <v>1490853.3235421502</v>
      </c>
      <c r="M739" s="50"/>
      <c r="N739" s="50">
        <f t="shared" si="163"/>
        <v>1490853.3235421502</v>
      </c>
      <c r="O739" s="33"/>
      <c r="P739" s="120"/>
      <c r="Q739" s="120"/>
    </row>
    <row r="740" spans="1:17" s="31" customFormat="1" x14ac:dyDescent="0.25">
      <c r="A740" s="35"/>
      <c r="B740" s="51" t="s">
        <v>512</v>
      </c>
      <c r="C740" s="35">
        <v>4</v>
      </c>
      <c r="D740" s="55">
        <v>27.158000000000001</v>
      </c>
      <c r="E740" s="128">
        <v>1683</v>
      </c>
      <c r="F740" s="167">
        <v>428472.3</v>
      </c>
      <c r="G740" s="41">
        <v>100</v>
      </c>
      <c r="H740" s="50">
        <f t="shared" si="167"/>
        <v>428472.3</v>
      </c>
      <c r="I740" s="50">
        <f t="shared" si="166"/>
        <v>0</v>
      </c>
      <c r="J740" s="50">
        <f t="shared" si="168"/>
        <v>254.58841354723708</v>
      </c>
      <c r="K740" s="50">
        <f t="shared" si="169"/>
        <v>1005.2340709897381</v>
      </c>
      <c r="L740" s="50">
        <f t="shared" si="170"/>
        <v>1596320.7524876862</v>
      </c>
      <c r="M740" s="50"/>
      <c r="N740" s="50">
        <f t="shared" si="163"/>
        <v>1596320.7524876862</v>
      </c>
      <c r="O740" s="33"/>
      <c r="P740" s="120"/>
      <c r="Q740" s="120"/>
    </row>
    <row r="741" spans="1:17" s="31" customFormat="1" x14ac:dyDescent="0.25">
      <c r="A741" s="35"/>
      <c r="B741" s="51" t="s">
        <v>513</v>
      </c>
      <c r="C741" s="35">
        <v>4</v>
      </c>
      <c r="D741" s="55">
        <v>12.5047</v>
      </c>
      <c r="E741" s="128">
        <v>555</v>
      </c>
      <c r="F741" s="167">
        <v>231944.8</v>
      </c>
      <c r="G741" s="41">
        <v>100</v>
      </c>
      <c r="H741" s="50">
        <f t="shared" si="167"/>
        <v>231944.8</v>
      </c>
      <c r="I741" s="50">
        <f t="shared" si="166"/>
        <v>0</v>
      </c>
      <c r="J741" s="50">
        <f t="shared" si="168"/>
        <v>417.91855855855852</v>
      </c>
      <c r="K741" s="50">
        <f t="shared" si="169"/>
        <v>841.90392597841674</v>
      </c>
      <c r="L741" s="50">
        <f t="shared" si="170"/>
        <v>1145063.747973169</v>
      </c>
      <c r="M741" s="50"/>
      <c r="N741" s="50">
        <f t="shared" si="163"/>
        <v>1145063.747973169</v>
      </c>
      <c r="O741" s="33"/>
      <c r="P741" s="120"/>
      <c r="Q741" s="120"/>
    </row>
    <row r="742" spans="1:17" s="31" customFormat="1" x14ac:dyDescent="0.25">
      <c r="A742" s="35"/>
      <c r="B742" s="51" t="s">
        <v>514</v>
      </c>
      <c r="C742" s="35">
        <v>4</v>
      </c>
      <c r="D742" s="55">
        <v>20.348699999999997</v>
      </c>
      <c r="E742" s="128">
        <v>1064</v>
      </c>
      <c r="F742" s="167">
        <v>748734.6</v>
      </c>
      <c r="G742" s="41">
        <v>100</v>
      </c>
      <c r="H742" s="50">
        <f t="shared" si="167"/>
        <v>748734.6</v>
      </c>
      <c r="I742" s="50">
        <f t="shared" si="166"/>
        <v>0</v>
      </c>
      <c r="J742" s="50">
        <f t="shared" si="168"/>
        <v>703.69793233082703</v>
      </c>
      <c r="K742" s="50">
        <f t="shared" si="169"/>
        <v>556.12455220614822</v>
      </c>
      <c r="L742" s="50">
        <f t="shared" si="170"/>
        <v>930345.55029185524</v>
      </c>
      <c r="M742" s="50"/>
      <c r="N742" s="50">
        <f t="shared" si="163"/>
        <v>930345.55029185524</v>
      </c>
      <c r="O742" s="33"/>
      <c r="P742" s="120"/>
      <c r="Q742" s="120"/>
    </row>
    <row r="743" spans="1:17" s="31" customFormat="1" x14ac:dyDescent="0.25">
      <c r="A743" s="35"/>
      <c r="B743" s="51" t="s">
        <v>501</v>
      </c>
      <c r="C743" s="35">
        <v>3</v>
      </c>
      <c r="D743" s="55">
        <v>33.518300000000004</v>
      </c>
      <c r="E743" s="128">
        <v>13723</v>
      </c>
      <c r="F743" s="167">
        <v>33914540.899999999</v>
      </c>
      <c r="G743" s="41">
        <v>50</v>
      </c>
      <c r="H743" s="50">
        <f t="shared" si="167"/>
        <v>16957270.449999999</v>
      </c>
      <c r="I743" s="50">
        <f t="shared" si="166"/>
        <v>16957270.449999999</v>
      </c>
      <c r="J743" s="50">
        <f t="shared" si="168"/>
        <v>2471.364927493988</v>
      </c>
      <c r="K743" s="50">
        <f t="shared" si="169"/>
        <v>-1211.5424429570128</v>
      </c>
      <c r="L743" s="50">
        <f t="shared" si="170"/>
        <v>2471993.3292330806</v>
      </c>
      <c r="M743" s="50"/>
      <c r="N743" s="50">
        <f t="shared" si="163"/>
        <v>2471993.3292330806</v>
      </c>
      <c r="O743" s="33"/>
      <c r="P743" s="120"/>
      <c r="Q743" s="120"/>
    </row>
    <row r="744" spans="1:17" s="31" customFormat="1" x14ac:dyDescent="0.25">
      <c r="A744" s="35"/>
      <c r="B744" s="51" t="s">
        <v>515</v>
      </c>
      <c r="C744" s="35">
        <v>4</v>
      </c>
      <c r="D744" s="55">
        <v>46.443300000000001</v>
      </c>
      <c r="E744" s="128">
        <v>1350</v>
      </c>
      <c r="F744" s="167">
        <v>475948.6</v>
      </c>
      <c r="G744" s="41">
        <v>100</v>
      </c>
      <c r="H744" s="50">
        <f t="shared" si="167"/>
        <v>475948.6</v>
      </c>
      <c r="I744" s="50">
        <f t="shared" si="166"/>
        <v>0</v>
      </c>
      <c r="J744" s="50">
        <f t="shared" si="168"/>
        <v>352.55451851851848</v>
      </c>
      <c r="K744" s="50">
        <f t="shared" si="169"/>
        <v>907.26796601845672</v>
      </c>
      <c r="L744" s="50">
        <f t="shared" si="170"/>
        <v>1514322.6172951367</v>
      </c>
      <c r="M744" s="50"/>
      <c r="N744" s="50">
        <f t="shared" si="163"/>
        <v>1514322.6172951367</v>
      </c>
      <c r="O744" s="33"/>
      <c r="P744" s="120"/>
      <c r="Q744" s="120"/>
    </row>
    <row r="745" spans="1:17" s="31" customFormat="1" x14ac:dyDescent="0.25">
      <c r="A745" s="35"/>
      <c r="B745" s="51" t="s">
        <v>820</v>
      </c>
      <c r="C745" s="35">
        <v>4</v>
      </c>
      <c r="D745" s="55">
        <v>30.5336</v>
      </c>
      <c r="E745" s="128">
        <v>1961</v>
      </c>
      <c r="F745" s="167">
        <v>449292.3</v>
      </c>
      <c r="G745" s="41">
        <v>100</v>
      </c>
      <c r="H745" s="50">
        <f t="shared" si="167"/>
        <v>449292.3</v>
      </c>
      <c r="I745" s="50">
        <f t="shared" si="166"/>
        <v>0</v>
      </c>
      <c r="J745" s="50">
        <f t="shared" si="168"/>
        <v>229.11387047424782</v>
      </c>
      <c r="K745" s="50">
        <f t="shared" si="169"/>
        <v>1030.7086140627275</v>
      </c>
      <c r="L745" s="50">
        <f t="shared" si="170"/>
        <v>1689002.8465374056</v>
      </c>
      <c r="M745" s="50"/>
      <c r="N745" s="50">
        <f t="shared" si="163"/>
        <v>1689002.8465374056</v>
      </c>
      <c r="O745" s="33"/>
      <c r="P745" s="120"/>
      <c r="Q745" s="120"/>
    </row>
    <row r="746" spans="1:17" s="31" customFormat="1" x14ac:dyDescent="0.25">
      <c r="A746" s="35"/>
      <c r="B746" s="51" t="s">
        <v>516</v>
      </c>
      <c r="C746" s="35">
        <v>4</v>
      </c>
      <c r="D746" s="55">
        <v>32.883499999999998</v>
      </c>
      <c r="E746" s="128">
        <v>1583</v>
      </c>
      <c r="F746" s="167">
        <v>608779.30000000005</v>
      </c>
      <c r="G746" s="41">
        <v>100</v>
      </c>
      <c r="H746" s="50">
        <f t="shared" si="167"/>
        <v>608779.30000000005</v>
      </c>
      <c r="I746" s="50">
        <f t="shared" si="166"/>
        <v>0</v>
      </c>
      <c r="J746" s="50">
        <f t="shared" si="168"/>
        <v>384.57315224257741</v>
      </c>
      <c r="K746" s="50">
        <f t="shared" si="169"/>
        <v>875.24933229439785</v>
      </c>
      <c r="L746" s="50">
        <f t="shared" si="170"/>
        <v>1452753.296142959</v>
      </c>
      <c r="M746" s="50"/>
      <c r="N746" s="50">
        <f t="shared" si="163"/>
        <v>1452753.296142959</v>
      </c>
      <c r="O746" s="33"/>
      <c r="P746" s="120"/>
      <c r="Q746" s="120"/>
    </row>
    <row r="747" spans="1:17" s="31" customFormat="1" x14ac:dyDescent="0.25">
      <c r="A747" s="35"/>
      <c r="B747" s="51" t="s">
        <v>821</v>
      </c>
      <c r="C747" s="35">
        <v>4</v>
      </c>
      <c r="D747" s="55">
        <v>39.14</v>
      </c>
      <c r="E747" s="128">
        <v>2665</v>
      </c>
      <c r="F747" s="167">
        <v>745552.3</v>
      </c>
      <c r="G747" s="41">
        <v>100</v>
      </c>
      <c r="H747" s="50">
        <f t="shared" si="167"/>
        <v>745552.3</v>
      </c>
      <c r="I747" s="50">
        <f t="shared" si="166"/>
        <v>0</v>
      </c>
      <c r="J747" s="50">
        <f t="shared" si="168"/>
        <v>279.75696060037524</v>
      </c>
      <c r="K747" s="50">
        <f t="shared" si="169"/>
        <v>980.06552393660002</v>
      </c>
      <c r="L747" s="50">
        <f t="shared" si="170"/>
        <v>1788132.1889164688</v>
      </c>
      <c r="M747" s="50"/>
      <c r="N747" s="50">
        <f t="shared" si="163"/>
        <v>1788132.1889164688</v>
      </c>
      <c r="O747" s="33"/>
      <c r="P747" s="120"/>
      <c r="Q747" s="120"/>
    </row>
    <row r="748" spans="1:17" s="31" customFormat="1" x14ac:dyDescent="0.25">
      <c r="A748" s="35"/>
      <c r="B748" s="51" t="s">
        <v>517</v>
      </c>
      <c r="C748" s="35">
        <v>4</v>
      </c>
      <c r="D748" s="55">
        <v>12.936300000000001</v>
      </c>
      <c r="E748" s="128">
        <v>739</v>
      </c>
      <c r="F748" s="167">
        <v>742653.5</v>
      </c>
      <c r="G748" s="41">
        <v>100</v>
      </c>
      <c r="H748" s="50">
        <f t="shared" si="167"/>
        <v>742653.5</v>
      </c>
      <c r="I748" s="50">
        <f t="shared" si="166"/>
        <v>0</v>
      </c>
      <c r="J748" s="50">
        <f t="shared" si="168"/>
        <v>1004.9438430311232</v>
      </c>
      <c r="K748" s="50">
        <f t="shared" si="169"/>
        <v>254.8786415058521</v>
      </c>
      <c r="L748" s="50">
        <f t="shared" si="170"/>
        <v>485614.17609536165</v>
      </c>
      <c r="M748" s="50"/>
      <c r="N748" s="50">
        <f t="shared" si="163"/>
        <v>485614.17609536165</v>
      </c>
      <c r="O748" s="33"/>
      <c r="P748" s="120"/>
      <c r="Q748" s="120"/>
    </row>
    <row r="749" spans="1:17" s="31" customFormat="1" x14ac:dyDescent="0.25">
      <c r="A749" s="35"/>
      <c r="B749" s="4"/>
      <c r="C749" s="4"/>
      <c r="D749" s="55">
        <v>0</v>
      </c>
      <c r="E749" s="130"/>
      <c r="F749" s="42"/>
      <c r="G749" s="41"/>
      <c r="H749" s="42"/>
      <c r="I749" s="32"/>
      <c r="J749" s="32"/>
      <c r="K749" s="50"/>
      <c r="L749" s="50"/>
      <c r="M749" s="50"/>
      <c r="N749" s="50"/>
      <c r="O749" s="33"/>
      <c r="P749" s="120"/>
      <c r="Q749" s="120"/>
    </row>
    <row r="750" spans="1:17" s="31" customFormat="1" x14ac:dyDescent="0.25">
      <c r="A750" s="30" t="s">
        <v>518</v>
      </c>
      <c r="B750" s="43" t="s">
        <v>2</v>
      </c>
      <c r="C750" s="44"/>
      <c r="D750" s="3">
        <v>936.02920000000017</v>
      </c>
      <c r="E750" s="131">
        <f>E751</f>
        <v>60221</v>
      </c>
      <c r="F750" s="37">
        <f t="shared" ref="F750" si="171">F752</f>
        <v>0</v>
      </c>
      <c r="G750" s="37"/>
      <c r="H750" s="37">
        <f>H752</f>
        <v>6647169.6749999998</v>
      </c>
      <c r="I750" s="37">
        <f>I752</f>
        <v>-6647169.6749999998</v>
      </c>
      <c r="J750" s="37"/>
      <c r="K750" s="50"/>
      <c r="L750" s="50"/>
      <c r="M750" s="46">
        <f>M752</f>
        <v>48176765.306768581</v>
      </c>
      <c r="N750" s="37">
        <f t="shared" si="163"/>
        <v>48176765.306768581</v>
      </c>
      <c r="O750" s="33"/>
      <c r="P750" s="120"/>
      <c r="Q750" s="120"/>
    </row>
    <row r="751" spans="1:17" s="31" customFormat="1" x14ac:dyDescent="0.25">
      <c r="A751" s="30" t="s">
        <v>518</v>
      </c>
      <c r="B751" s="43" t="s">
        <v>3</v>
      </c>
      <c r="C751" s="44"/>
      <c r="D751" s="3">
        <v>936.02920000000017</v>
      </c>
      <c r="E751" s="131">
        <f>SUM(E753:E780)</f>
        <v>60221</v>
      </c>
      <c r="F751" s="37">
        <f t="shared" ref="F751" si="172">SUM(F753:F780)</f>
        <v>53679227.70000001</v>
      </c>
      <c r="G751" s="37"/>
      <c r="H751" s="37">
        <f>SUM(H753:H780)</f>
        <v>40384888.350000009</v>
      </c>
      <c r="I751" s="37">
        <f>SUM(I753:I780)</f>
        <v>13294339.35</v>
      </c>
      <c r="J751" s="37"/>
      <c r="K751" s="50"/>
      <c r="L751" s="37">
        <f>SUM(L753:L780)</f>
        <v>38627684.011226274</v>
      </c>
      <c r="M751" s="50"/>
      <c r="N751" s="37">
        <f t="shared" si="163"/>
        <v>38627684.011226274</v>
      </c>
      <c r="O751" s="33"/>
      <c r="P751" s="120"/>
      <c r="Q751" s="120"/>
    </row>
    <row r="752" spans="1:17" s="31" customFormat="1" x14ac:dyDescent="0.25">
      <c r="A752" s="35"/>
      <c r="B752" s="51" t="s">
        <v>26</v>
      </c>
      <c r="C752" s="35">
        <v>2</v>
      </c>
      <c r="D752" s="55">
        <v>0</v>
      </c>
      <c r="E752" s="134"/>
      <c r="F752" s="50"/>
      <c r="G752" s="41">
        <v>25</v>
      </c>
      <c r="H752" s="50">
        <f>F773*G752/100</f>
        <v>6647169.6749999998</v>
      </c>
      <c r="I752" s="50">
        <f t="shared" ref="I752:I780" si="173">F752-H752</f>
        <v>-6647169.6749999998</v>
      </c>
      <c r="J752" s="50"/>
      <c r="K752" s="50"/>
      <c r="L752" s="50"/>
      <c r="M752" s="50">
        <f>($L$7*$L$8*E750/$L$10)+($L$7*$L$9*D750/$L$11)</f>
        <v>48176765.306768581</v>
      </c>
      <c r="N752" s="50">
        <f t="shared" si="163"/>
        <v>48176765.306768581</v>
      </c>
      <c r="O752" s="33"/>
      <c r="P752" s="120"/>
      <c r="Q752" s="120"/>
    </row>
    <row r="753" spans="1:17" s="31" customFormat="1" x14ac:dyDescent="0.25">
      <c r="A753" s="35"/>
      <c r="B753" s="51" t="s">
        <v>519</v>
      </c>
      <c r="C753" s="35">
        <v>4</v>
      </c>
      <c r="D753" s="55">
        <v>24.559899999999999</v>
      </c>
      <c r="E753" s="128">
        <v>807</v>
      </c>
      <c r="F753" s="168">
        <v>887298.5</v>
      </c>
      <c r="G753" s="41">
        <v>100</v>
      </c>
      <c r="H753" s="50">
        <f t="shared" ref="H753:H780" si="174">F753*G753/100</f>
        <v>887298.5</v>
      </c>
      <c r="I753" s="50">
        <f t="shared" si="173"/>
        <v>0</v>
      </c>
      <c r="J753" s="50">
        <f t="shared" si="168"/>
        <v>1099.502478314746</v>
      </c>
      <c r="K753" s="50">
        <f t="shared" ref="K753:K780" si="175">$J$11*$J$19-J753</f>
        <v>160.32000622222927</v>
      </c>
      <c r="L753" s="50">
        <f t="shared" ref="L753:L780" si="176">IF(K753&gt;0,$J$7*$J$8*(K753/$K$19),0)+$J$7*$J$9*(E753/$E$19)+$J$7*$J$10*(D753/$D$19)</f>
        <v>439646.39371944231</v>
      </c>
      <c r="M753" s="50"/>
      <c r="N753" s="50">
        <f t="shared" si="163"/>
        <v>439646.39371944231</v>
      </c>
      <c r="O753" s="33"/>
      <c r="P753" s="120"/>
      <c r="Q753" s="120"/>
    </row>
    <row r="754" spans="1:17" s="31" customFormat="1" x14ac:dyDescent="0.25">
      <c r="A754" s="35"/>
      <c r="B754" s="51" t="s">
        <v>520</v>
      </c>
      <c r="C754" s="35">
        <v>4</v>
      </c>
      <c r="D754" s="55">
        <v>24.404599999999999</v>
      </c>
      <c r="E754" s="128">
        <v>1680</v>
      </c>
      <c r="F754" s="168">
        <v>467020.2</v>
      </c>
      <c r="G754" s="41">
        <v>100</v>
      </c>
      <c r="H754" s="50">
        <f t="shared" si="174"/>
        <v>467020.2</v>
      </c>
      <c r="I754" s="50">
        <f t="shared" si="173"/>
        <v>0</v>
      </c>
      <c r="J754" s="50">
        <f t="shared" si="168"/>
        <v>277.98821428571432</v>
      </c>
      <c r="K754" s="50">
        <f t="shared" si="175"/>
        <v>981.83427025126093</v>
      </c>
      <c r="L754" s="50">
        <f t="shared" si="176"/>
        <v>1555393.0163775745</v>
      </c>
      <c r="M754" s="50"/>
      <c r="N754" s="50">
        <f t="shared" si="163"/>
        <v>1555393.0163775745</v>
      </c>
      <c r="O754" s="33"/>
      <c r="P754" s="120"/>
      <c r="Q754" s="120"/>
    </row>
    <row r="755" spans="1:17" s="31" customFormat="1" x14ac:dyDescent="0.25">
      <c r="A755" s="35"/>
      <c r="B755" s="51" t="s">
        <v>822</v>
      </c>
      <c r="C755" s="35">
        <v>4</v>
      </c>
      <c r="D755" s="55">
        <v>26.257899999999999</v>
      </c>
      <c r="E755" s="128">
        <v>1573</v>
      </c>
      <c r="F755" s="168">
        <v>470189.6</v>
      </c>
      <c r="G755" s="41">
        <v>100</v>
      </c>
      <c r="H755" s="50">
        <f t="shared" si="174"/>
        <v>470189.6</v>
      </c>
      <c r="I755" s="50">
        <f t="shared" si="173"/>
        <v>0</v>
      </c>
      <c r="J755" s="50">
        <f t="shared" si="168"/>
        <v>298.91265098537826</v>
      </c>
      <c r="K755" s="50">
        <f t="shared" si="175"/>
        <v>960.90983355159699</v>
      </c>
      <c r="L755" s="50">
        <f t="shared" si="176"/>
        <v>1521277.5425717346</v>
      </c>
      <c r="M755" s="50"/>
      <c r="N755" s="50">
        <f t="shared" si="163"/>
        <v>1521277.5425717346</v>
      </c>
      <c r="O755" s="33"/>
      <c r="P755" s="120"/>
      <c r="Q755" s="120"/>
    </row>
    <row r="756" spans="1:17" s="31" customFormat="1" x14ac:dyDescent="0.25">
      <c r="A756" s="35"/>
      <c r="B756" s="51" t="s">
        <v>521</v>
      </c>
      <c r="C756" s="35">
        <v>4</v>
      </c>
      <c r="D756" s="55">
        <v>28.290900000000004</v>
      </c>
      <c r="E756" s="128">
        <v>1265</v>
      </c>
      <c r="F756" s="168">
        <v>385659.8</v>
      </c>
      <c r="G756" s="41">
        <v>100</v>
      </c>
      <c r="H756" s="50">
        <f t="shared" si="174"/>
        <v>385659.8</v>
      </c>
      <c r="I756" s="50">
        <f t="shared" si="173"/>
        <v>0</v>
      </c>
      <c r="J756" s="50">
        <f t="shared" si="168"/>
        <v>304.86940711462449</v>
      </c>
      <c r="K756" s="50">
        <f t="shared" si="175"/>
        <v>954.95307742235082</v>
      </c>
      <c r="L756" s="50">
        <f t="shared" si="176"/>
        <v>1471733.9994324648</v>
      </c>
      <c r="M756" s="50"/>
      <c r="N756" s="50">
        <f t="shared" si="163"/>
        <v>1471733.9994324648</v>
      </c>
      <c r="O756" s="33"/>
      <c r="P756" s="120"/>
      <c r="Q756" s="120"/>
    </row>
    <row r="757" spans="1:17" s="31" customFormat="1" x14ac:dyDescent="0.25">
      <c r="A757" s="35"/>
      <c r="B757" s="51" t="s">
        <v>823</v>
      </c>
      <c r="C757" s="35">
        <v>4</v>
      </c>
      <c r="D757" s="55">
        <v>58.626199999999997</v>
      </c>
      <c r="E757" s="128">
        <v>5420</v>
      </c>
      <c r="F757" s="168">
        <v>3995175.2</v>
      </c>
      <c r="G757" s="41">
        <v>100</v>
      </c>
      <c r="H757" s="50">
        <f t="shared" si="174"/>
        <v>3995175.2</v>
      </c>
      <c r="I757" s="50">
        <f t="shared" si="173"/>
        <v>0</v>
      </c>
      <c r="J757" s="50">
        <f t="shared" si="168"/>
        <v>737.11719557195579</v>
      </c>
      <c r="K757" s="50">
        <f t="shared" si="175"/>
        <v>522.70528896501946</v>
      </c>
      <c r="L757" s="50">
        <f t="shared" si="176"/>
        <v>1804241.2636750885</v>
      </c>
      <c r="M757" s="50"/>
      <c r="N757" s="50">
        <f t="shared" si="163"/>
        <v>1804241.2636750885</v>
      </c>
      <c r="O757" s="33"/>
      <c r="P757" s="120"/>
      <c r="Q757" s="120"/>
    </row>
    <row r="758" spans="1:17" s="31" customFormat="1" x14ac:dyDescent="0.25">
      <c r="A758" s="35"/>
      <c r="B758" s="51" t="s">
        <v>398</v>
      </c>
      <c r="C758" s="35">
        <v>4</v>
      </c>
      <c r="D758" s="55">
        <v>75.002099999999999</v>
      </c>
      <c r="E758" s="128">
        <v>3591</v>
      </c>
      <c r="F758" s="168">
        <v>4518626</v>
      </c>
      <c r="G758" s="41">
        <v>100</v>
      </c>
      <c r="H758" s="50">
        <f t="shared" si="174"/>
        <v>4518626</v>
      </c>
      <c r="I758" s="50">
        <f t="shared" si="173"/>
        <v>0</v>
      </c>
      <c r="J758" s="50">
        <f t="shared" si="168"/>
        <v>1258.3196881091617</v>
      </c>
      <c r="K758" s="50">
        <f t="shared" si="175"/>
        <v>1.5027964278135642</v>
      </c>
      <c r="L758" s="50">
        <f t="shared" si="176"/>
        <v>956936.6204732249</v>
      </c>
      <c r="M758" s="50"/>
      <c r="N758" s="50">
        <f t="shared" si="163"/>
        <v>956936.6204732249</v>
      </c>
      <c r="O758" s="33"/>
      <c r="P758" s="120"/>
      <c r="Q758" s="120"/>
    </row>
    <row r="759" spans="1:17" s="31" customFormat="1" x14ac:dyDescent="0.25">
      <c r="A759" s="35"/>
      <c r="B759" s="51" t="s">
        <v>522</v>
      </c>
      <c r="C759" s="35">
        <v>4</v>
      </c>
      <c r="D759" s="55">
        <v>13.497699999999998</v>
      </c>
      <c r="E759" s="128">
        <v>826</v>
      </c>
      <c r="F759" s="168">
        <v>220980.7</v>
      </c>
      <c r="G759" s="41">
        <v>100</v>
      </c>
      <c r="H759" s="50">
        <f t="shared" si="174"/>
        <v>220980.7</v>
      </c>
      <c r="I759" s="50">
        <f t="shared" si="173"/>
        <v>0</v>
      </c>
      <c r="J759" s="50">
        <f t="shared" si="168"/>
        <v>267.53111380145282</v>
      </c>
      <c r="K759" s="50">
        <f t="shared" si="175"/>
        <v>992.29137073552238</v>
      </c>
      <c r="L759" s="50">
        <f t="shared" si="176"/>
        <v>1372833.0053150672</v>
      </c>
      <c r="M759" s="50"/>
      <c r="N759" s="50">
        <f t="shared" si="163"/>
        <v>1372833.0053150672</v>
      </c>
      <c r="O759" s="33"/>
      <c r="P759" s="120"/>
      <c r="Q759" s="120"/>
    </row>
    <row r="760" spans="1:17" s="31" customFormat="1" x14ac:dyDescent="0.25">
      <c r="A760" s="35"/>
      <c r="B760" s="51" t="s">
        <v>523</v>
      </c>
      <c r="C760" s="35">
        <v>4</v>
      </c>
      <c r="D760" s="55">
        <v>33.961999999999996</v>
      </c>
      <c r="E760" s="128">
        <v>1501</v>
      </c>
      <c r="F760" s="168">
        <v>510708.8</v>
      </c>
      <c r="G760" s="41">
        <v>100</v>
      </c>
      <c r="H760" s="50">
        <f t="shared" si="174"/>
        <v>510708.8</v>
      </c>
      <c r="I760" s="50">
        <f t="shared" si="173"/>
        <v>0</v>
      </c>
      <c r="J760" s="50">
        <f t="shared" si="168"/>
        <v>340.24570286475682</v>
      </c>
      <c r="K760" s="50">
        <f t="shared" si="175"/>
        <v>919.57678167221843</v>
      </c>
      <c r="L760" s="50">
        <f t="shared" si="176"/>
        <v>1496227.7487091175</v>
      </c>
      <c r="M760" s="50"/>
      <c r="N760" s="50">
        <f t="shared" si="163"/>
        <v>1496227.7487091175</v>
      </c>
      <c r="O760" s="33"/>
      <c r="P760" s="120"/>
      <c r="Q760" s="120"/>
    </row>
    <row r="761" spans="1:17" s="31" customFormat="1" x14ac:dyDescent="0.25">
      <c r="A761" s="35"/>
      <c r="B761" s="51" t="s">
        <v>524</v>
      </c>
      <c r="C761" s="35">
        <v>4</v>
      </c>
      <c r="D761" s="55">
        <v>19.2516</v>
      </c>
      <c r="E761" s="128">
        <v>1014</v>
      </c>
      <c r="F761" s="168">
        <v>349817.5</v>
      </c>
      <c r="G761" s="41">
        <v>100</v>
      </c>
      <c r="H761" s="50">
        <f t="shared" si="174"/>
        <v>349817.5</v>
      </c>
      <c r="I761" s="50">
        <f t="shared" si="173"/>
        <v>0</v>
      </c>
      <c r="J761" s="50">
        <f t="shared" si="168"/>
        <v>344.98767258382645</v>
      </c>
      <c r="K761" s="50">
        <f t="shared" si="175"/>
        <v>914.8348119531488</v>
      </c>
      <c r="L761" s="50">
        <f t="shared" si="176"/>
        <v>1339969.5098148305</v>
      </c>
      <c r="M761" s="50"/>
      <c r="N761" s="50">
        <f t="shared" si="163"/>
        <v>1339969.5098148305</v>
      </c>
      <c r="O761" s="33"/>
      <c r="P761" s="120"/>
      <c r="Q761" s="120"/>
    </row>
    <row r="762" spans="1:17" s="31" customFormat="1" x14ac:dyDescent="0.25">
      <c r="A762" s="35"/>
      <c r="B762" s="51" t="s">
        <v>297</v>
      </c>
      <c r="C762" s="35">
        <v>4</v>
      </c>
      <c r="D762" s="55">
        <v>32.711999999999996</v>
      </c>
      <c r="E762" s="128">
        <v>2052</v>
      </c>
      <c r="F762" s="168">
        <v>1162828.7</v>
      </c>
      <c r="G762" s="41">
        <v>100</v>
      </c>
      <c r="H762" s="50">
        <f t="shared" si="174"/>
        <v>1162828.7</v>
      </c>
      <c r="I762" s="50">
        <f t="shared" si="173"/>
        <v>0</v>
      </c>
      <c r="J762" s="50">
        <f t="shared" si="168"/>
        <v>566.68065302144248</v>
      </c>
      <c r="K762" s="50">
        <f t="shared" si="175"/>
        <v>693.14183151553277</v>
      </c>
      <c r="L762" s="50">
        <f t="shared" si="176"/>
        <v>1316274.4888560064</v>
      </c>
      <c r="M762" s="50"/>
      <c r="N762" s="50">
        <f t="shared" si="163"/>
        <v>1316274.4888560064</v>
      </c>
      <c r="O762" s="33"/>
      <c r="P762" s="120"/>
      <c r="Q762" s="120"/>
    </row>
    <row r="763" spans="1:17" s="31" customFormat="1" x14ac:dyDescent="0.25">
      <c r="A763" s="35"/>
      <c r="B763" s="51" t="s">
        <v>132</v>
      </c>
      <c r="C763" s="35">
        <v>4</v>
      </c>
      <c r="D763" s="55">
        <v>16.431900000000002</v>
      </c>
      <c r="E763" s="128">
        <v>744</v>
      </c>
      <c r="F763" s="168">
        <v>375056.6</v>
      </c>
      <c r="G763" s="41">
        <v>100</v>
      </c>
      <c r="H763" s="50">
        <f t="shared" si="174"/>
        <v>375056.6</v>
      </c>
      <c r="I763" s="50">
        <f t="shared" si="173"/>
        <v>0</v>
      </c>
      <c r="J763" s="50">
        <f t="shared" si="168"/>
        <v>504.10833333333329</v>
      </c>
      <c r="K763" s="50">
        <f t="shared" si="175"/>
        <v>755.7141512036419</v>
      </c>
      <c r="L763" s="50">
        <f t="shared" si="176"/>
        <v>1093563.3822513192</v>
      </c>
      <c r="M763" s="50"/>
      <c r="N763" s="50">
        <f t="shared" si="163"/>
        <v>1093563.3822513192</v>
      </c>
      <c r="O763" s="33"/>
      <c r="P763" s="120"/>
      <c r="Q763" s="120"/>
    </row>
    <row r="764" spans="1:17" s="31" customFormat="1" x14ac:dyDescent="0.25">
      <c r="A764" s="35"/>
      <c r="B764" s="51" t="s">
        <v>525</v>
      </c>
      <c r="C764" s="35">
        <v>4</v>
      </c>
      <c r="D764" s="55">
        <v>39.871500000000005</v>
      </c>
      <c r="E764" s="128">
        <v>1026</v>
      </c>
      <c r="F764" s="168">
        <v>595470.4</v>
      </c>
      <c r="G764" s="41">
        <v>100</v>
      </c>
      <c r="H764" s="50">
        <f t="shared" si="174"/>
        <v>595470.4</v>
      </c>
      <c r="I764" s="50">
        <f t="shared" si="173"/>
        <v>0</v>
      </c>
      <c r="J764" s="50">
        <f t="shared" si="168"/>
        <v>580.38050682261212</v>
      </c>
      <c r="K764" s="50">
        <f t="shared" si="175"/>
        <v>679.44197771436313</v>
      </c>
      <c r="L764" s="50">
        <f t="shared" si="176"/>
        <v>1160286.1134425895</v>
      </c>
      <c r="M764" s="50"/>
      <c r="N764" s="50">
        <f t="shared" si="163"/>
        <v>1160286.1134425895</v>
      </c>
      <c r="O764" s="33"/>
      <c r="P764" s="120"/>
      <c r="Q764" s="120"/>
    </row>
    <row r="765" spans="1:17" s="31" customFormat="1" x14ac:dyDescent="0.25">
      <c r="A765" s="35"/>
      <c r="B765" s="51" t="s">
        <v>70</v>
      </c>
      <c r="C765" s="35">
        <v>4</v>
      </c>
      <c r="D765" s="55">
        <v>61.625299999999996</v>
      </c>
      <c r="E765" s="128">
        <v>4062</v>
      </c>
      <c r="F765" s="168">
        <v>1589729.2</v>
      </c>
      <c r="G765" s="41">
        <v>100</v>
      </c>
      <c r="H765" s="50">
        <f t="shared" si="174"/>
        <v>1589729.2</v>
      </c>
      <c r="I765" s="50">
        <f t="shared" si="173"/>
        <v>0</v>
      </c>
      <c r="J765" s="50">
        <f t="shared" si="168"/>
        <v>391.36612506154603</v>
      </c>
      <c r="K765" s="50">
        <f t="shared" si="175"/>
        <v>868.45635947542928</v>
      </c>
      <c r="L765" s="50">
        <f t="shared" si="176"/>
        <v>1996899.3949848423</v>
      </c>
      <c r="M765" s="50"/>
      <c r="N765" s="50">
        <f t="shared" si="163"/>
        <v>1996899.3949848423</v>
      </c>
      <c r="O765" s="33"/>
      <c r="P765" s="120"/>
      <c r="Q765" s="120"/>
    </row>
    <row r="766" spans="1:17" s="31" customFormat="1" x14ac:dyDescent="0.25">
      <c r="A766" s="35"/>
      <c r="B766" s="51" t="s">
        <v>526</v>
      </c>
      <c r="C766" s="35">
        <v>4</v>
      </c>
      <c r="D766" s="55">
        <v>43.096600000000002</v>
      </c>
      <c r="E766" s="128">
        <v>2932</v>
      </c>
      <c r="F766" s="168">
        <v>1028091.3</v>
      </c>
      <c r="G766" s="41">
        <v>100</v>
      </c>
      <c r="H766" s="50">
        <f t="shared" si="174"/>
        <v>1028091.3</v>
      </c>
      <c r="I766" s="50">
        <f t="shared" si="173"/>
        <v>0</v>
      </c>
      <c r="J766" s="50">
        <f t="shared" si="168"/>
        <v>350.64505457025922</v>
      </c>
      <c r="K766" s="50">
        <f t="shared" si="175"/>
        <v>909.17742996671609</v>
      </c>
      <c r="L766" s="50">
        <f t="shared" si="176"/>
        <v>1767983.7217174291</v>
      </c>
      <c r="M766" s="50"/>
      <c r="N766" s="50">
        <f t="shared" si="163"/>
        <v>1767983.7217174291</v>
      </c>
      <c r="O766" s="33"/>
      <c r="P766" s="120"/>
      <c r="Q766" s="120"/>
    </row>
    <row r="767" spans="1:17" s="31" customFormat="1" x14ac:dyDescent="0.25">
      <c r="A767" s="35"/>
      <c r="B767" s="51" t="s">
        <v>527</v>
      </c>
      <c r="C767" s="35">
        <v>4</v>
      </c>
      <c r="D767" s="55">
        <v>19.396799999999999</v>
      </c>
      <c r="E767" s="128">
        <v>985</v>
      </c>
      <c r="F767" s="168">
        <v>421296.1</v>
      </c>
      <c r="G767" s="41">
        <v>100</v>
      </c>
      <c r="H767" s="50">
        <f t="shared" si="174"/>
        <v>421296.1</v>
      </c>
      <c r="I767" s="50">
        <f t="shared" si="173"/>
        <v>0</v>
      </c>
      <c r="J767" s="50">
        <f t="shared" si="168"/>
        <v>427.71177664974618</v>
      </c>
      <c r="K767" s="50">
        <f t="shared" si="175"/>
        <v>832.11070788722907</v>
      </c>
      <c r="L767" s="50">
        <f t="shared" si="176"/>
        <v>1238161.8916788651</v>
      </c>
      <c r="M767" s="50"/>
      <c r="N767" s="50">
        <f t="shared" si="163"/>
        <v>1238161.8916788651</v>
      </c>
      <c r="O767" s="33"/>
      <c r="P767" s="120"/>
      <c r="Q767" s="120"/>
    </row>
    <row r="768" spans="1:17" s="31" customFormat="1" x14ac:dyDescent="0.25">
      <c r="A768" s="35"/>
      <c r="B768" s="51" t="s">
        <v>528</v>
      </c>
      <c r="C768" s="35">
        <v>4</v>
      </c>
      <c r="D768" s="55">
        <v>14.632000000000001</v>
      </c>
      <c r="E768" s="128">
        <v>563</v>
      </c>
      <c r="F768" s="168">
        <v>306219.09999999998</v>
      </c>
      <c r="G768" s="41">
        <v>100</v>
      </c>
      <c r="H768" s="50">
        <f t="shared" si="174"/>
        <v>306219.09999999998</v>
      </c>
      <c r="I768" s="50">
        <f t="shared" si="173"/>
        <v>0</v>
      </c>
      <c r="J768" s="50">
        <f t="shared" si="168"/>
        <v>543.90603907637649</v>
      </c>
      <c r="K768" s="50">
        <f t="shared" si="175"/>
        <v>715.91644546059877</v>
      </c>
      <c r="L768" s="50">
        <f t="shared" si="176"/>
        <v>1007689.2793085837</v>
      </c>
      <c r="M768" s="50"/>
      <c r="N768" s="50">
        <f t="shared" si="163"/>
        <v>1007689.2793085837</v>
      </c>
      <c r="O768" s="33"/>
      <c r="P768" s="120"/>
      <c r="Q768" s="120"/>
    </row>
    <row r="769" spans="1:17" s="31" customFormat="1" x14ac:dyDescent="0.25">
      <c r="A769" s="35"/>
      <c r="B769" s="51" t="s">
        <v>529</v>
      </c>
      <c r="C769" s="35">
        <v>4</v>
      </c>
      <c r="D769" s="55">
        <v>26.194400000000002</v>
      </c>
      <c r="E769" s="128">
        <v>1105</v>
      </c>
      <c r="F769" s="168">
        <v>532855.80000000005</v>
      </c>
      <c r="G769" s="41">
        <v>100</v>
      </c>
      <c r="H769" s="50">
        <f t="shared" si="174"/>
        <v>532855.80000000005</v>
      </c>
      <c r="I769" s="50">
        <f t="shared" si="173"/>
        <v>0</v>
      </c>
      <c r="J769" s="50">
        <f t="shared" si="168"/>
        <v>482.22244343891407</v>
      </c>
      <c r="K769" s="50">
        <f t="shared" si="175"/>
        <v>777.60004109806118</v>
      </c>
      <c r="L769" s="50">
        <f t="shared" si="176"/>
        <v>1225749.8343604787</v>
      </c>
      <c r="M769" s="50"/>
      <c r="N769" s="50">
        <f t="shared" si="163"/>
        <v>1225749.8343604787</v>
      </c>
      <c r="O769" s="33"/>
      <c r="P769" s="120"/>
      <c r="Q769" s="120"/>
    </row>
    <row r="770" spans="1:17" s="31" customFormat="1" x14ac:dyDescent="0.25">
      <c r="A770" s="35"/>
      <c r="B770" s="51" t="s">
        <v>530</v>
      </c>
      <c r="C770" s="35">
        <v>4</v>
      </c>
      <c r="D770" s="55">
        <v>27.970300000000002</v>
      </c>
      <c r="E770" s="128">
        <v>1483</v>
      </c>
      <c r="F770" s="168">
        <v>573310.5</v>
      </c>
      <c r="G770" s="41">
        <v>100</v>
      </c>
      <c r="H770" s="50">
        <f t="shared" si="174"/>
        <v>573310.5</v>
      </c>
      <c r="I770" s="50">
        <f t="shared" si="173"/>
        <v>0</v>
      </c>
      <c r="J770" s="50">
        <f t="shared" si="168"/>
        <v>386.58833445718136</v>
      </c>
      <c r="K770" s="50">
        <f t="shared" si="175"/>
        <v>873.23415007979384</v>
      </c>
      <c r="L770" s="50">
        <f t="shared" si="176"/>
        <v>1410629.0179463904</v>
      </c>
      <c r="M770" s="50"/>
      <c r="N770" s="50">
        <f t="shared" ref="N770:N833" si="177">L770+M770</f>
        <v>1410629.0179463904</v>
      </c>
      <c r="O770" s="33"/>
      <c r="P770" s="120"/>
      <c r="Q770" s="120"/>
    </row>
    <row r="771" spans="1:17" s="31" customFormat="1" x14ac:dyDescent="0.25">
      <c r="A771" s="35"/>
      <c r="B771" s="51" t="s">
        <v>531</v>
      </c>
      <c r="C771" s="35">
        <v>4</v>
      </c>
      <c r="D771" s="55">
        <v>32.350300000000004</v>
      </c>
      <c r="E771" s="128">
        <v>1528</v>
      </c>
      <c r="F771" s="168">
        <v>504743.6</v>
      </c>
      <c r="G771" s="41">
        <v>100</v>
      </c>
      <c r="H771" s="50">
        <f t="shared" si="174"/>
        <v>504743.6</v>
      </c>
      <c r="I771" s="50">
        <f t="shared" si="173"/>
        <v>0</v>
      </c>
      <c r="J771" s="50">
        <f t="shared" si="168"/>
        <v>330.32958115183243</v>
      </c>
      <c r="K771" s="50">
        <f t="shared" si="175"/>
        <v>929.49290338514288</v>
      </c>
      <c r="L771" s="50">
        <f t="shared" si="176"/>
        <v>1504980.1363523139</v>
      </c>
      <c r="M771" s="50"/>
      <c r="N771" s="50">
        <f t="shared" si="177"/>
        <v>1504980.1363523139</v>
      </c>
      <c r="O771" s="33"/>
      <c r="P771" s="120"/>
      <c r="Q771" s="120"/>
    </row>
    <row r="772" spans="1:17" s="31" customFormat="1" x14ac:dyDescent="0.25">
      <c r="A772" s="35"/>
      <c r="B772" s="51" t="s">
        <v>532</v>
      </c>
      <c r="C772" s="35">
        <v>4</v>
      </c>
      <c r="D772" s="55">
        <v>49.196099999999994</v>
      </c>
      <c r="E772" s="128">
        <v>2887</v>
      </c>
      <c r="F772" s="168">
        <v>2261110.2999999998</v>
      </c>
      <c r="G772" s="41">
        <v>100</v>
      </c>
      <c r="H772" s="50">
        <f t="shared" si="174"/>
        <v>2261110.2999999998</v>
      </c>
      <c r="I772" s="50">
        <f t="shared" si="173"/>
        <v>0</v>
      </c>
      <c r="J772" s="50">
        <f t="shared" si="168"/>
        <v>783.20412192587457</v>
      </c>
      <c r="K772" s="50">
        <f t="shared" si="175"/>
        <v>476.61836261110068</v>
      </c>
      <c r="L772" s="50">
        <f t="shared" si="176"/>
        <v>1278493.5226793662</v>
      </c>
      <c r="M772" s="50"/>
      <c r="N772" s="50">
        <f t="shared" si="177"/>
        <v>1278493.5226793662</v>
      </c>
      <c r="O772" s="33"/>
      <c r="P772" s="120"/>
      <c r="Q772" s="120"/>
    </row>
    <row r="773" spans="1:17" s="31" customFormat="1" x14ac:dyDescent="0.25">
      <c r="A773" s="35"/>
      <c r="B773" s="51" t="s">
        <v>824</v>
      </c>
      <c r="C773" s="35">
        <v>3</v>
      </c>
      <c r="D773" s="55">
        <v>52.1601</v>
      </c>
      <c r="E773" s="128">
        <v>11033</v>
      </c>
      <c r="F773" s="168">
        <v>26588678.699999999</v>
      </c>
      <c r="G773" s="41">
        <v>50</v>
      </c>
      <c r="H773" s="50">
        <f t="shared" si="174"/>
        <v>13294339.35</v>
      </c>
      <c r="I773" s="50">
        <f t="shared" si="173"/>
        <v>13294339.35</v>
      </c>
      <c r="J773" s="50">
        <f t="shared" si="168"/>
        <v>2409.9228405692015</v>
      </c>
      <c r="K773" s="50">
        <f t="shared" si="175"/>
        <v>-1150.1003560322263</v>
      </c>
      <c r="L773" s="50">
        <f t="shared" si="176"/>
        <v>2104789.6822950533</v>
      </c>
      <c r="M773" s="50"/>
      <c r="N773" s="50">
        <f t="shared" si="177"/>
        <v>2104789.6822950533</v>
      </c>
      <c r="O773" s="33"/>
      <c r="P773" s="120"/>
      <c r="Q773" s="120"/>
    </row>
    <row r="774" spans="1:17" s="31" customFormat="1" x14ac:dyDescent="0.25">
      <c r="A774" s="35"/>
      <c r="B774" s="51" t="s">
        <v>533</v>
      </c>
      <c r="C774" s="35">
        <v>4</v>
      </c>
      <c r="D774" s="55">
        <v>25.946999999999999</v>
      </c>
      <c r="E774" s="128">
        <v>1784</v>
      </c>
      <c r="F774" s="168">
        <v>865306.1</v>
      </c>
      <c r="G774" s="41">
        <v>100</v>
      </c>
      <c r="H774" s="50">
        <f t="shared" si="174"/>
        <v>865306.1</v>
      </c>
      <c r="I774" s="50">
        <f t="shared" si="173"/>
        <v>0</v>
      </c>
      <c r="J774" s="50">
        <f t="shared" si="168"/>
        <v>485.03705156950673</v>
      </c>
      <c r="K774" s="50">
        <f t="shared" si="175"/>
        <v>774.78543296746852</v>
      </c>
      <c r="L774" s="50">
        <f t="shared" si="176"/>
        <v>1335869.6180959041</v>
      </c>
      <c r="M774" s="50"/>
      <c r="N774" s="50">
        <f t="shared" si="177"/>
        <v>1335869.6180959041</v>
      </c>
      <c r="O774" s="33"/>
      <c r="P774" s="120"/>
      <c r="Q774" s="120"/>
    </row>
    <row r="775" spans="1:17" s="31" customFormat="1" x14ac:dyDescent="0.25">
      <c r="A775" s="35"/>
      <c r="B775" s="51" t="s">
        <v>534</v>
      </c>
      <c r="C775" s="35">
        <v>4</v>
      </c>
      <c r="D775" s="55">
        <v>24.24</v>
      </c>
      <c r="E775" s="128">
        <v>1031</v>
      </c>
      <c r="F775" s="168">
        <v>457228.6</v>
      </c>
      <c r="G775" s="41">
        <v>100</v>
      </c>
      <c r="H775" s="50">
        <f t="shared" si="174"/>
        <v>457228.6</v>
      </c>
      <c r="I775" s="50">
        <f t="shared" si="173"/>
        <v>0</v>
      </c>
      <c r="J775" s="50">
        <f t="shared" si="168"/>
        <v>443.48069835111539</v>
      </c>
      <c r="K775" s="50">
        <f t="shared" si="175"/>
        <v>816.34178618585986</v>
      </c>
      <c r="L775" s="50">
        <f t="shared" si="176"/>
        <v>1249867.1500715059</v>
      </c>
      <c r="M775" s="50"/>
      <c r="N775" s="50">
        <f t="shared" si="177"/>
        <v>1249867.1500715059</v>
      </c>
      <c r="O775" s="33"/>
      <c r="P775" s="120"/>
      <c r="Q775" s="120"/>
    </row>
    <row r="776" spans="1:17" s="31" customFormat="1" x14ac:dyDescent="0.25">
      <c r="A776" s="35"/>
      <c r="B776" s="51" t="s">
        <v>825</v>
      </c>
      <c r="C776" s="35">
        <v>4</v>
      </c>
      <c r="D776" s="55">
        <v>16.225899999999999</v>
      </c>
      <c r="E776" s="128">
        <v>453</v>
      </c>
      <c r="F776" s="168">
        <v>87106.5</v>
      </c>
      <c r="G776" s="41">
        <v>100</v>
      </c>
      <c r="H776" s="50">
        <f t="shared" si="174"/>
        <v>87106.5</v>
      </c>
      <c r="I776" s="50">
        <f t="shared" si="173"/>
        <v>0</v>
      </c>
      <c r="J776" s="50">
        <f t="shared" si="168"/>
        <v>192.28807947019868</v>
      </c>
      <c r="K776" s="50">
        <f t="shared" si="175"/>
        <v>1067.5344050667766</v>
      </c>
      <c r="L776" s="50">
        <f t="shared" si="176"/>
        <v>1411346.867329489</v>
      </c>
      <c r="M776" s="50"/>
      <c r="N776" s="50">
        <f t="shared" si="177"/>
        <v>1411346.867329489</v>
      </c>
      <c r="O776" s="33"/>
      <c r="P776" s="120"/>
      <c r="Q776" s="120"/>
    </row>
    <row r="777" spans="1:17" s="31" customFormat="1" x14ac:dyDescent="0.25">
      <c r="A777" s="35"/>
      <c r="B777" s="51" t="s">
        <v>535</v>
      </c>
      <c r="C777" s="35">
        <v>4</v>
      </c>
      <c r="D777" s="55">
        <v>31.949000000000002</v>
      </c>
      <c r="E777" s="128">
        <v>1446</v>
      </c>
      <c r="F777" s="168">
        <v>1212469.5</v>
      </c>
      <c r="G777" s="41">
        <v>100</v>
      </c>
      <c r="H777" s="50">
        <f t="shared" si="174"/>
        <v>1212469.5</v>
      </c>
      <c r="I777" s="50">
        <f t="shared" si="173"/>
        <v>0</v>
      </c>
      <c r="J777" s="50">
        <f t="shared" si="168"/>
        <v>838.49896265560164</v>
      </c>
      <c r="K777" s="50">
        <f t="shared" si="175"/>
        <v>421.32352188137361</v>
      </c>
      <c r="L777" s="50">
        <f t="shared" si="176"/>
        <v>889787.88233864319</v>
      </c>
      <c r="M777" s="50"/>
      <c r="N777" s="50">
        <f t="shared" si="177"/>
        <v>889787.88233864319</v>
      </c>
      <c r="O777" s="33"/>
      <c r="P777" s="120"/>
      <c r="Q777" s="120"/>
    </row>
    <row r="778" spans="1:17" s="31" customFormat="1" x14ac:dyDescent="0.25">
      <c r="A778" s="35"/>
      <c r="B778" s="51" t="s">
        <v>536</v>
      </c>
      <c r="C778" s="35">
        <v>4</v>
      </c>
      <c r="D778" s="55">
        <v>48.289499999999997</v>
      </c>
      <c r="E778" s="128">
        <v>2766</v>
      </c>
      <c r="F778" s="168">
        <v>992738.5</v>
      </c>
      <c r="G778" s="41">
        <v>100</v>
      </c>
      <c r="H778" s="50">
        <f t="shared" si="174"/>
        <v>992738.5</v>
      </c>
      <c r="I778" s="50">
        <f t="shared" si="173"/>
        <v>0</v>
      </c>
      <c r="J778" s="50">
        <f t="shared" si="168"/>
        <v>358.90762834417933</v>
      </c>
      <c r="K778" s="50">
        <f t="shared" si="175"/>
        <v>900.91485619279592</v>
      </c>
      <c r="L778" s="50">
        <f t="shared" si="176"/>
        <v>1754393.7164659146</v>
      </c>
      <c r="M778" s="50"/>
      <c r="N778" s="50">
        <f t="shared" si="177"/>
        <v>1754393.7164659146</v>
      </c>
      <c r="O778" s="33"/>
      <c r="P778" s="120"/>
      <c r="Q778" s="120"/>
    </row>
    <row r="779" spans="1:17" s="31" customFormat="1" x14ac:dyDescent="0.25">
      <c r="A779" s="35"/>
      <c r="B779" s="51" t="s">
        <v>414</v>
      </c>
      <c r="C779" s="35">
        <v>4</v>
      </c>
      <c r="D779" s="55">
        <v>24.758200000000002</v>
      </c>
      <c r="E779" s="128">
        <v>2017</v>
      </c>
      <c r="F779" s="168">
        <v>922780.1</v>
      </c>
      <c r="G779" s="41">
        <v>100</v>
      </c>
      <c r="H779" s="50">
        <f t="shared" si="174"/>
        <v>922780.1</v>
      </c>
      <c r="I779" s="50">
        <f t="shared" si="173"/>
        <v>0</v>
      </c>
      <c r="J779" s="50">
        <f t="shared" si="168"/>
        <v>457.50128904313334</v>
      </c>
      <c r="K779" s="50">
        <f t="shared" si="175"/>
        <v>802.32119549384197</v>
      </c>
      <c r="L779" s="50">
        <f t="shared" si="176"/>
        <v>1402142.0797985909</v>
      </c>
      <c r="M779" s="50"/>
      <c r="N779" s="50">
        <f t="shared" si="177"/>
        <v>1402142.0797985909</v>
      </c>
      <c r="O779" s="33"/>
      <c r="P779" s="120"/>
      <c r="Q779" s="120"/>
    </row>
    <row r="780" spans="1:17" s="31" customFormat="1" x14ac:dyDescent="0.25">
      <c r="A780" s="35"/>
      <c r="B780" s="51" t="s">
        <v>537</v>
      </c>
      <c r="C780" s="35">
        <v>4</v>
      </c>
      <c r="D780" s="55">
        <v>45.129399999999997</v>
      </c>
      <c r="E780" s="128">
        <v>2647</v>
      </c>
      <c r="F780" s="168">
        <v>1396731.8</v>
      </c>
      <c r="G780" s="41">
        <v>100</v>
      </c>
      <c r="H780" s="50">
        <f t="shared" si="174"/>
        <v>1396731.8</v>
      </c>
      <c r="I780" s="50">
        <f t="shared" si="173"/>
        <v>0</v>
      </c>
      <c r="J780" s="50">
        <f t="shared" si="168"/>
        <v>527.66596146581037</v>
      </c>
      <c r="K780" s="50">
        <f t="shared" si="175"/>
        <v>732.15652307116488</v>
      </c>
      <c r="L780" s="50">
        <f t="shared" si="176"/>
        <v>1520517.1311644379</v>
      </c>
      <c r="M780" s="50"/>
      <c r="N780" s="50">
        <f t="shared" si="177"/>
        <v>1520517.1311644379</v>
      </c>
      <c r="O780" s="33"/>
      <c r="P780" s="120"/>
      <c r="Q780" s="120"/>
    </row>
    <row r="781" spans="1:17" s="31" customFormat="1" x14ac:dyDescent="0.25">
      <c r="A781" s="35"/>
      <c r="B781" s="4"/>
      <c r="C781" s="4"/>
      <c r="D781" s="55">
        <v>0</v>
      </c>
      <c r="E781" s="130"/>
      <c r="F781" s="42"/>
      <c r="G781" s="41"/>
      <c r="H781" s="42"/>
      <c r="I781" s="32"/>
      <c r="J781" s="32"/>
      <c r="K781" s="50"/>
      <c r="L781" s="50"/>
      <c r="M781" s="50"/>
      <c r="N781" s="50"/>
      <c r="O781" s="33"/>
      <c r="P781" s="120"/>
      <c r="Q781" s="120"/>
    </row>
    <row r="782" spans="1:17" s="31" customFormat="1" x14ac:dyDescent="0.25">
      <c r="A782" s="30" t="s">
        <v>538</v>
      </c>
      <c r="B782" s="43" t="s">
        <v>2</v>
      </c>
      <c r="C782" s="44"/>
      <c r="D782" s="3">
        <v>1033.7047000000002</v>
      </c>
      <c r="E782" s="131">
        <f>E783</f>
        <v>81017</v>
      </c>
      <c r="F782" s="37">
        <f t="shared" ref="F782" si="178">F784</f>
        <v>0</v>
      </c>
      <c r="G782" s="37"/>
      <c r="H782" s="37">
        <f>H784</f>
        <v>6226169.9000000004</v>
      </c>
      <c r="I782" s="37">
        <f>I784</f>
        <v>-6226169.9000000004</v>
      </c>
      <c r="J782" s="37"/>
      <c r="K782" s="50"/>
      <c r="L782" s="50"/>
      <c r="M782" s="46">
        <f>M784</f>
        <v>59590927.099407166</v>
      </c>
      <c r="N782" s="37">
        <f t="shared" si="177"/>
        <v>59590927.099407166</v>
      </c>
      <c r="O782" s="33"/>
      <c r="P782" s="120"/>
      <c r="Q782" s="120"/>
    </row>
    <row r="783" spans="1:17" s="31" customFormat="1" x14ac:dyDescent="0.25">
      <c r="A783" s="30" t="s">
        <v>538</v>
      </c>
      <c r="B783" s="43" t="s">
        <v>3</v>
      </c>
      <c r="C783" s="44"/>
      <c r="D783" s="3">
        <v>1033.7047000000002</v>
      </c>
      <c r="E783" s="131">
        <f>SUM(E785:E810)</f>
        <v>81017</v>
      </c>
      <c r="F783" s="37">
        <f t="shared" ref="F783" si="179">SUM(F785:F810)</f>
        <v>52866267.999999993</v>
      </c>
      <c r="G783" s="37"/>
      <c r="H783" s="37">
        <f>SUM(H785:H810)</f>
        <v>40413928.199999996</v>
      </c>
      <c r="I783" s="37">
        <f>SUM(I785:I810)</f>
        <v>12452339.800000001</v>
      </c>
      <c r="J783" s="37"/>
      <c r="K783" s="50"/>
      <c r="L783" s="37">
        <f>SUM(L785:L810)</f>
        <v>43788511.577935487</v>
      </c>
      <c r="M783" s="50"/>
      <c r="N783" s="37">
        <f t="shared" si="177"/>
        <v>43788511.577935487</v>
      </c>
      <c r="O783" s="33"/>
      <c r="P783" s="120"/>
      <c r="Q783" s="120"/>
    </row>
    <row r="784" spans="1:17" s="31" customFormat="1" x14ac:dyDescent="0.25">
      <c r="A784" s="35"/>
      <c r="B784" s="51" t="s">
        <v>26</v>
      </c>
      <c r="C784" s="35">
        <v>2</v>
      </c>
      <c r="D784" s="55">
        <v>0</v>
      </c>
      <c r="E784" s="134"/>
      <c r="F784" s="50"/>
      <c r="G784" s="41">
        <v>25</v>
      </c>
      <c r="H784" s="50">
        <f>F807*G784/100</f>
        <v>6226169.9000000004</v>
      </c>
      <c r="I784" s="50">
        <f t="shared" ref="I784:I810" si="180">F784-H784</f>
        <v>-6226169.9000000004</v>
      </c>
      <c r="J784" s="50"/>
      <c r="K784" s="50"/>
      <c r="L784" s="50"/>
      <c r="M784" s="50">
        <f>($L$7*$L$8*E782/$L$10)+($L$7*$L$9*D782/$L$11)</f>
        <v>59590927.099407166</v>
      </c>
      <c r="N784" s="50">
        <f t="shared" si="177"/>
        <v>59590927.099407166</v>
      </c>
      <c r="O784" s="33"/>
      <c r="P784" s="120"/>
      <c r="Q784" s="120"/>
    </row>
    <row r="785" spans="1:17" s="31" customFormat="1" x14ac:dyDescent="0.25">
      <c r="A785" s="35"/>
      <c r="B785" s="51" t="s">
        <v>539</v>
      </c>
      <c r="C785" s="35">
        <v>4</v>
      </c>
      <c r="D785" s="55">
        <v>68.235900000000001</v>
      </c>
      <c r="E785" s="128">
        <v>5563</v>
      </c>
      <c r="F785" s="169">
        <v>2228398.6</v>
      </c>
      <c r="G785" s="41">
        <v>100</v>
      </c>
      <c r="H785" s="50">
        <f t="shared" ref="H785:H810" si="181">F785*G785/100</f>
        <v>2228398.6</v>
      </c>
      <c r="I785" s="50">
        <f t="shared" si="180"/>
        <v>0</v>
      </c>
      <c r="J785" s="50">
        <f t="shared" si="168"/>
        <v>400.57497753010966</v>
      </c>
      <c r="K785" s="50">
        <f t="shared" ref="K785:K810" si="182">$J$11*$J$19-J785</f>
        <v>859.24750700686559</v>
      </c>
      <c r="L785" s="50">
        <f t="shared" ref="L785:L810" si="183">IF(K785&gt;0,$J$7*$J$8*(K785/$K$19),0)+$J$7*$J$9*(E785/$E$19)+$J$7*$J$10*(D785/$D$19)</f>
        <v>2270124.4300041888</v>
      </c>
      <c r="M785" s="50"/>
      <c r="N785" s="50">
        <f t="shared" si="177"/>
        <v>2270124.4300041888</v>
      </c>
      <c r="O785" s="33"/>
      <c r="P785" s="120"/>
      <c r="Q785" s="120"/>
    </row>
    <row r="786" spans="1:17" s="31" customFormat="1" x14ac:dyDescent="0.25">
      <c r="A786" s="35"/>
      <c r="B786" s="51" t="s">
        <v>540</v>
      </c>
      <c r="C786" s="35">
        <v>4</v>
      </c>
      <c r="D786" s="55">
        <v>23.710999999999999</v>
      </c>
      <c r="E786" s="128">
        <v>2307</v>
      </c>
      <c r="F786" s="169">
        <v>654078.30000000005</v>
      </c>
      <c r="G786" s="41">
        <v>100</v>
      </c>
      <c r="H786" s="50">
        <f t="shared" si="181"/>
        <v>654078.30000000005</v>
      </c>
      <c r="I786" s="50">
        <f t="shared" si="180"/>
        <v>0</v>
      </c>
      <c r="J786" s="50">
        <f t="shared" si="168"/>
        <v>283.51898569570875</v>
      </c>
      <c r="K786" s="50">
        <f t="shared" si="182"/>
        <v>976.30349884126645</v>
      </c>
      <c r="L786" s="50">
        <f t="shared" si="183"/>
        <v>1651455.7321897536</v>
      </c>
      <c r="M786" s="50"/>
      <c r="N786" s="50">
        <f t="shared" si="177"/>
        <v>1651455.7321897536</v>
      </c>
      <c r="O786" s="33"/>
      <c r="P786" s="120"/>
      <c r="Q786" s="120"/>
    </row>
    <row r="787" spans="1:17" s="31" customFormat="1" x14ac:dyDescent="0.25">
      <c r="A787" s="35"/>
      <c r="B787" s="51" t="s">
        <v>541</v>
      </c>
      <c r="C787" s="35">
        <v>4</v>
      </c>
      <c r="D787" s="55">
        <v>30.564899999999998</v>
      </c>
      <c r="E787" s="128">
        <v>1750</v>
      </c>
      <c r="F787" s="169">
        <v>731328.8</v>
      </c>
      <c r="G787" s="41">
        <v>100</v>
      </c>
      <c r="H787" s="50">
        <f t="shared" si="181"/>
        <v>731328.8</v>
      </c>
      <c r="I787" s="50">
        <f t="shared" si="180"/>
        <v>0</v>
      </c>
      <c r="J787" s="50">
        <f t="shared" si="168"/>
        <v>417.90217142857148</v>
      </c>
      <c r="K787" s="50">
        <f t="shared" si="182"/>
        <v>841.92031310840378</v>
      </c>
      <c r="L787" s="50">
        <f t="shared" si="183"/>
        <v>1430826.1849345742</v>
      </c>
      <c r="M787" s="50"/>
      <c r="N787" s="50">
        <f t="shared" si="177"/>
        <v>1430826.1849345742</v>
      </c>
      <c r="O787" s="33"/>
      <c r="P787" s="120"/>
      <c r="Q787" s="120"/>
    </row>
    <row r="788" spans="1:17" s="31" customFormat="1" x14ac:dyDescent="0.25">
      <c r="A788" s="35"/>
      <c r="B788" s="51" t="s">
        <v>542</v>
      </c>
      <c r="C788" s="35">
        <v>4</v>
      </c>
      <c r="D788" s="55">
        <v>44.598300000000002</v>
      </c>
      <c r="E788" s="128">
        <v>3199</v>
      </c>
      <c r="F788" s="169">
        <v>1268255.8</v>
      </c>
      <c r="G788" s="41">
        <v>100</v>
      </c>
      <c r="H788" s="50">
        <f t="shared" si="181"/>
        <v>1268255.8</v>
      </c>
      <c r="I788" s="50">
        <f t="shared" si="180"/>
        <v>0</v>
      </c>
      <c r="J788" s="50">
        <f t="shared" ref="J788:J849" si="184">F788/E788</f>
        <v>396.45382932166302</v>
      </c>
      <c r="K788" s="50">
        <f t="shared" si="182"/>
        <v>863.36865521531217</v>
      </c>
      <c r="L788" s="50">
        <f t="shared" si="183"/>
        <v>1765993.93282836</v>
      </c>
      <c r="M788" s="50"/>
      <c r="N788" s="50">
        <f t="shared" si="177"/>
        <v>1765993.93282836</v>
      </c>
      <c r="O788" s="33"/>
      <c r="P788" s="120"/>
      <c r="Q788" s="120"/>
    </row>
    <row r="789" spans="1:17" s="31" customFormat="1" x14ac:dyDescent="0.25">
      <c r="A789" s="35"/>
      <c r="B789" s="51" t="s">
        <v>543</v>
      </c>
      <c r="C789" s="35">
        <v>4</v>
      </c>
      <c r="D789" s="55">
        <v>2.4043999999999999</v>
      </c>
      <c r="E789" s="128">
        <v>3017</v>
      </c>
      <c r="F789" s="169">
        <v>2968063.1</v>
      </c>
      <c r="G789" s="41">
        <v>100</v>
      </c>
      <c r="H789" s="50">
        <f t="shared" si="181"/>
        <v>2968063.1</v>
      </c>
      <c r="I789" s="50">
        <f t="shared" si="180"/>
        <v>0</v>
      </c>
      <c r="J789" s="50">
        <f t="shared" si="184"/>
        <v>983.77961551209819</v>
      </c>
      <c r="K789" s="50">
        <f t="shared" si="182"/>
        <v>276.04286902487706</v>
      </c>
      <c r="L789" s="50">
        <f t="shared" si="183"/>
        <v>846004.50993115467</v>
      </c>
      <c r="M789" s="50"/>
      <c r="N789" s="50">
        <f t="shared" si="177"/>
        <v>846004.50993115467</v>
      </c>
      <c r="O789" s="33"/>
      <c r="P789" s="120"/>
      <c r="Q789" s="120"/>
    </row>
    <row r="790" spans="1:17" s="31" customFormat="1" x14ac:dyDescent="0.25">
      <c r="A790" s="35"/>
      <c r="B790" s="51" t="s">
        <v>544</v>
      </c>
      <c r="C790" s="35">
        <v>4</v>
      </c>
      <c r="D790" s="55">
        <v>28.414400000000001</v>
      </c>
      <c r="E790" s="128">
        <v>1263</v>
      </c>
      <c r="F790" s="169">
        <v>288736</v>
      </c>
      <c r="G790" s="41">
        <v>100</v>
      </c>
      <c r="H790" s="50">
        <f t="shared" si="181"/>
        <v>288736</v>
      </c>
      <c r="I790" s="50">
        <f t="shared" si="180"/>
        <v>0</v>
      </c>
      <c r="J790" s="50">
        <f t="shared" si="184"/>
        <v>228.61124307205068</v>
      </c>
      <c r="K790" s="50">
        <f t="shared" si="182"/>
        <v>1031.2112414649246</v>
      </c>
      <c r="L790" s="50">
        <f t="shared" si="183"/>
        <v>1561932.811760233</v>
      </c>
      <c r="M790" s="50"/>
      <c r="N790" s="50">
        <f t="shared" si="177"/>
        <v>1561932.811760233</v>
      </c>
      <c r="O790" s="33"/>
      <c r="P790" s="120"/>
      <c r="Q790" s="120"/>
    </row>
    <row r="791" spans="1:17" s="31" customFormat="1" x14ac:dyDescent="0.25">
      <c r="A791" s="35"/>
      <c r="B791" s="51" t="s">
        <v>545</v>
      </c>
      <c r="C791" s="35">
        <v>4</v>
      </c>
      <c r="D791" s="55">
        <v>84.373400000000004</v>
      </c>
      <c r="E791" s="128">
        <v>5186</v>
      </c>
      <c r="F791" s="169">
        <v>2575085.2999999998</v>
      </c>
      <c r="G791" s="41">
        <v>100</v>
      </c>
      <c r="H791" s="50">
        <f t="shared" si="181"/>
        <v>2575085.2999999998</v>
      </c>
      <c r="I791" s="50">
        <f t="shared" si="180"/>
        <v>0</v>
      </c>
      <c r="J791" s="50">
        <f t="shared" si="184"/>
        <v>496.54556498264554</v>
      </c>
      <c r="K791" s="50">
        <f t="shared" si="182"/>
        <v>763.27691955432965</v>
      </c>
      <c r="L791" s="50">
        <f t="shared" si="183"/>
        <v>2168402.042051747</v>
      </c>
      <c r="M791" s="50"/>
      <c r="N791" s="50">
        <f t="shared" si="177"/>
        <v>2168402.042051747</v>
      </c>
      <c r="O791" s="33"/>
      <c r="P791" s="120"/>
      <c r="Q791" s="120"/>
    </row>
    <row r="792" spans="1:17" s="31" customFormat="1" x14ac:dyDescent="0.25">
      <c r="A792" s="35"/>
      <c r="B792" s="51" t="s">
        <v>546</v>
      </c>
      <c r="C792" s="35">
        <v>4</v>
      </c>
      <c r="D792" s="55">
        <v>23.024000000000001</v>
      </c>
      <c r="E792" s="128">
        <v>1184</v>
      </c>
      <c r="F792" s="169">
        <v>405320.3</v>
      </c>
      <c r="G792" s="41">
        <v>100</v>
      </c>
      <c r="H792" s="50">
        <f t="shared" si="181"/>
        <v>405320.3</v>
      </c>
      <c r="I792" s="50">
        <f t="shared" si="180"/>
        <v>0</v>
      </c>
      <c r="J792" s="50">
        <f t="shared" si="184"/>
        <v>342.33133445945947</v>
      </c>
      <c r="K792" s="50">
        <f t="shared" si="182"/>
        <v>917.49115007751584</v>
      </c>
      <c r="L792" s="50">
        <f t="shared" si="183"/>
        <v>1389353.4407443351</v>
      </c>
      <c r="M792" s="50"/>
      <c r="N792" s="50">
        <f t="shared" si="177"/>
        <v>1389353.4407443351</v>
      </c>
      <c r="O792" s="33"/>
      <c r="P792" s="120"/>
      <c r="Q792" s="120"/>
    </row>
    <row r="793" spans="1:17" s="31" customFormat="1" x14ac:dyDescent="0.25">
      <c r="A793" s="35"/>
      <c r="B793" s="51" t="s">
        <v>547</v>
      </c>
      <c r="C793" s="35">
        <v>4</v>
      </c>
      <c r="D793" s="55">
        <v>45.585900000000009</v>
      </c>
      <c r="E793" s="128">
        <v>2751</v>
      </c>
      <c r="F793" s="169">
        <v>1200049.7</v>
      </c>
      <c r="G793" s="41">
        <v>100</v>
      </c>
      <c r="H793" s="50">
        <f t="shared" si="181"/>
        <v>1200049.7</v>
      </c>
      <c r="I793" s="50">
        <f t="shared" si="180"/>
        <v>0</v>
      </c>
      <c r="J793" s="50">
        <f t="shared" si="184"/>
        <v>436.22308251544894</v>
      </c>
      <c r="K793" s="50">
        <f t="shared" si="182"/>
        <v>823.59940202152632</v>
      </c>
      <c r="L793" s="50">
        <f t="shared" si="183"/>
        <v>1648068.5180258129</v>
      </c>
      <c r="M793" s="50"/>
      <c r="N793" s="50">
        <f t="shared" si="177"/>
        <v>1648068.5180258129</v>
      </c>
      <c r="O793" s="33"/>
      <c r="P793" s="120"/>
      <c r="Q793" s="120"/>
    </row>
    <row r="794" spans="1:17" s="31" customFormat="1" x14ac:dyDescent="0.25">
      <c r="A794" s="35"/>
      <c r="B794" s="51" t="s">
        <v>548</v>
      </c>
      <c r="C794" s="35">
        <v>4</v>
      </c>
      <c r="D794" s="55">
        <v>48.709899999999998</v>
      </c>
      <c r="E794" s="128">
        <v>2526</v>
      </c>
      <c r="F794" s="169">
        <v>1035460.7</v>
      </c>
      <c r="G794" s="41">
        <v>100</v>
      </c>
      <c r="H794" s="50">
        <f t="shared" si="181"/>
        <v>1035460.7</v>
      </c>
      <c r="I794" s="50">
        <f t="shared" si="180"/>
        <v>0</v>
      </c>
      <c r="J794" s="50">
        <f t="shared" si="184"/>
        <v>409.92110055423592</v>
      </c>
      <c r="K794" s="50">
        <f t="shared" si="182"/>
        <v>849.90138398273939</v>
      </c>
      <c r="L794" s="50">
        <f t="shared" si="183"/>
        <v>1655666.5116543174</v>
      </c>
      <c r="M794" s="50"/>
      <c r="N794" s="50">
        <f t="shared" si="177"/>
        <v>1655666.5116543174</v>
      </c>
      <c r="O794" s="33"/>
      <c r="P794" s="120"/>
      <c r="Q794" s="120"/>
    </row>
    <row r="795" spans="1:17" s="31" customFormat="1" x14ac:dyDescent="0.25">
      <c r="A795" s="35"/>
      <c r="B795" s="51" t="s">
        <v>549</v>
      </c>
      <c r="C795" s="35">
        <v>4</v>
      </c>
      <c r="D795" s="55">
        <v>26.36</v>
      </c>
      <c r="E795" s="128">
        <v>1642</v>
      </c>
      <c r="F795" s="169">
        <v>534453.4</v>
      </c>
      <c r="G795" s="41">
        <v>100</v>
      </c>
      <c r="H795" s="50">
        <f t="shared" si="181"/>
        <v>534453.4</v>
      </c>
      <c r="I795" s="50">
        <f t="shared" si="180"/>
        <v>0</v>
      </c>
      <c r="J795" s="50">
        <f t="shared" si="184"/>
        <v>325.48928136419005</v>
      </c>
      <c r="K795" s="50">
        <f t="shared" si="182"/>
        <v>934.33320317278526</v>
      </c>
      <c r="L795" s="50">
        <f t="shared" si="183"/>
        <v>1502045.2789235956</v>
      </c>
      <c r="M795" s="50"/>
      <c r="N795" s="50">
        <f t="shared" si="177"/>
        <v>1502045.2789235956</v>
      </c>
      <c r="O795" s="33"/>
      <c r="P795" s="120"/>
      <c r="Q795" s="120"/>
    </row>
    <row r="796" spans="1:17" s="31" customFormat="1" x14ac:dyDescent="0.25">
      <c r="A796" s="35"/>
      <c r="B796" s="51" t="s">
        <v>550</v>
      </c>
      <c r="C796" s="35">
        <v>4</v>
      </c>
      <c r="D796" s="55">
        <v>39.213899999999995</v>
      </c>
      <c r="E796" s="128">
        <v>1771</v>
      </c>
      <c r="F796" s="169">
        <v>783159.8</v>
      </c>
      <c r="G796" s="41">
        <v>100</v>
      </c>
      <c r="H796" s="50">
        <f t="shared" si="181"/>
        <v>783159.8</v>
      </c>
      <c r="I796" s="50">
        <f t="shared" si="180"/>
        <v>0</v>
      </c>
      <c r="J796" s="50">
        <f t="shared" si="184"/>
        <v>442.21332580463019</v>
      </c>
      <c r="K796" s="50">
        <f t="shared" si="182"/>
        <v>817.60915873234512</v>
      </c>
      <c r="L796" s="50">
        <f t="shared" si="183"/>
        <v>1445950.6605828851</v>
      </c>
      <c r="M796" s="50"/>
      <c r="N796" s="50">
        <f t="shared" si="177"/>
        <v>1445950.6605828851</v>
      </c>
      <c r="O796" s="33"/>
      <c r="P796" s="120"/>
      <c r="Q796" s="120"/>
    </row>
    <row r="797" spans="1:17" s="31" customFormat="1" x14ac:dyDescent="0.25">
      <c r="A797" s="35"/>
      <c r="B797" s="51" t="s">
        <v>551</v>
      </c>
      <c r="C797" s="35">
        <v>4</v>
      </c>
      <c r="D797" s="55">
        <v>36.037700000000001</v>
      </c>
      <c r="E797" s="128">
        <v>1611</v>
      </c>
      <c r="F797" s="169">
        <v>732939.2</v>
      </c>
      <c r="G797" s="41">
        <v>100</v>
      </c>
      <c r="H797" s="50">
        <f t="shared" si="181"/>
        <v>732939.2</v>
      </c>
      <c r="I797" s="50">
        <f t="shared" si="180"/>
        <v>0</v>
      </c>
      <c r="J797" s="50">
        <f t="shared" si="184"/>
        <v>454.95915580384849</v>
      </c>
      <c r="K797" s="50">
        <f t="shared" si="182"/>
        <v>804.86332873312676</v>
      </c>
      <c r="L797" s="50">
        <f t="shared" si="183"/>
        <v>1389127.0975341229</v>
      </c>
      <c r="M797" s="50"/>
      <c r="N797" s="50">
        <f t="shared" si="177"/>
        <v>1389127.0975341229</v>
      </c>
      <c r="O797" s="33"/>
      <c r="P797" s="120"/>
      <c r="Q797" s="120"/>
    </row>
    <row r="798" spans="1:17" s="31" customFormat="1" x14ac:dyDescent="0.25">
      <c r="A798" s="35"/>
      <c r="B798" s="51" t="s">
        <v>552</v>
      </c>
      <c r="C798" s="35">
        <v>4</v>
      </c>
      <c r="D798" s="55">
        <v>42.591999999999999</v>
      </c>
      <c r="E798" s="128">
        <v>2882</v>
      </c>
      <c r="F798" s="169">
        <v>1484070.2</v>
      </c>
      <c r="G798" s="41">
        <v>100</v>
      </c>
      <c r="H798" s="50">
        <f t="shared" si="181"/>
        <v>1484070.2</v>
      </c>
      <c r="I798" s="50">
        <f t="shared" si="180"/>
        <v>0</v>
      </c>
      <c r="J798" s="50">
        <f t="shared" si="184"/>
        <v>514.94455239417073</v>
      </c>
      <c r="K798" s="50">
        <f t="shared" si="182"/>
        <v>744.87793214280453</v>
      </c>
      <c r="L798" s="50">
        <f t="shared" si="183"/>
        <v>1563373.0982640025</v>
      </c>
      <c r="M798" s="50"/>
      <c r="N798" s="50">
        <f t="shared" si="177"/>
        <v>1563373.0982640025</v>
      </c>
      <c r="O798" s="33"/>
      <c r="P798" s="120"/>
      <c r="Q798" s="120"/>
    </row>
    <row r="799" spans="1:17" s="31" customFormat="1" x14ac:dyDescent="0.25">
      <c r="A799" s="35"/>
      <c r="B799" s="51" t="s">
        <v>553</v>
      </c>
      <c r="C799" s="35">
        <v>4</v>
      </c>
      <c r="D799" s="55">
        <v>34.957999999999998</v>
      </c>
      <c r="E799" s="128">
        <v>2228</v>
      </c>
      <c r="F799" s="169">
        <v>505014.2</v>
      </c>
      <c r="G799" s="41">
        <v>100</v>
      </c>
      <c r="H799" s="50">
        <f t="shared" si="181"/>
        <v>505014.2</v>
      </c>
      <c r="I799" s="50">
        <f t="shared" si="180"/>
        <v>0</v>
      </c>
      <c r="J799" s="50">
        <f t="shared" si="184"/>
        <v>226.66705565529622</v>
      </c>
      <c r="K799" s="50">
        <f t="shared" si="182"/>
        <v>1033.155428881679</v>
      </c>
      <c r="L799" s="50">
        <f t="shared" si="183"/>
        <v>1757544.8495726131</v>
      </c>
      <c r="M799" s="50"/>
      <c r="N799" s="50">
        <f t="shared" si="177"/>
        <v>1757544.8495726131</v>
      </c>
      <c r="O799" s="33"/>
      <c r="P799" s="120"/>
      <c r="Q799" s="120"/>
    </row>
    <row r="800" spans="1:17" s="31" customFormat="1" x14ac:dyDescent="0.25">
      <c r="A800" s="35"/>
      <c r="B800" s="51" t="s">
        <v>826</v>
      </c>
      <c r="C800" s="35">
        <v>4</v>
      </c>
      <c r="D800" s="55">
        <v>35.174499999999995</v>
      </c>
      <c r="E800" s="128">
        <v>2372</v>
      </c>
      <c r="F800" s="169">
        <v>1060493.7</v>
      </c>
      <c r="G800" s="41">
        <v>100</v>
      </c>
      <c r="H800" s="50">
        <f t="shared" si="181"/>
        <v>1060493.7</v>
      </c>
      <c r="I800" s="50">
        <f t="shared" si="180"/>
        <v>0</v>
      </c>
      <c r="J800" s="50">
        <f t="shared" si="184"/>
        <v>447.08840640809444</v>
      </c>
      <c r="K800" s="50">
        <f t="shared" si="182"/>
        <v>812.73407812888081</v>
      </c>
      <c r="L800" s="50">
        <f t="shared" si="183"/>
        <v>1522824.6455740472</v>
      </c>
      <c r="M800" s="50"/>
      <c r="N800" s="50">
        <f t="shared" si="177"/>
        <v>1522824.6455740472</v>
      </c>
      <c r="O800" s="33"/>
      <c r="P800" s="120"/>
      <c r="Q800" s="120"/>
    </row>
    <row r="801" spans="1:17" s="31" customFormat="1" x14ac:dyDescent="0.25">
      <c r="A801" s="35"/>
      <c r="B801" s="51" t="s">
        <v>554</v>
      </c>
      <c r="C801" s="35">
        <v>4</v>
      </c>
      <c r="D801" s="55">
        <v>48.100899999999996</v>
      </c>
      <c r="E801" s="128">
        <v>2501</v>
      </c>
      <c r="F801" s="169">
        <v>731109.8</v>
      </c>
      <c r="G801" s="41">
        <v>100</v>
      </c>
      <c r="H801" s="50">
        <f t="shared" si="181"/>
        <v>731109.8</v>
      </c>
      <c r="I801" s="50">
        <f t="shared" si="180"/>
        <v>0</v>
      </c>
      <c r="J801" s="50">
        <f t="shared" si="184"/>
        <v>292.32698920431829</v>
      </c>
      <c r="K801" s="50">
        <f t="shared" si="182"/>
        <v>967.4954953326569</v>
      </c>
      <c r="L801" s="50">
        <f t="shared" si="183"/>
        <v>1787337.8661319618</v>
      </c>
      <c r="M801" s="50"/>
      <c r="N801" s="50">
        <f t="shared" si="177"/>
        <v>1787337.8661319618</v>
      </c>
      <c r="O801" s="33"/>
      <c r="P801" s="120"/>
      <c r="Q801" s="120"/>
    </row>
    <row r="802" spans="1:17" s="31" customFormat="1" x14ac:dyDescent="0.25">
      <c r="A802" s="35"/>
      <c r="B802" s="51" t="s">
        <v>555</v>
      </c>
      <c r="C802" s="35">
        <v>4</v>
      </c>
      <c r="D802" s="55">
        <v>32.626199999999997</v>
      </c>
      <c r="E802" s="128">
        <v>1755</v>
      </c>
      <c r="F802" s="169">
        <v>443417.3</v>
      </c>
      <c r="G802" s="41">
        <v>100</v>
      </c>
      <c r="H802" s="50">
        <f t="shared" si="181"/>
        <v>443417.3</v>
      </c>
      <c r="I802" s="50">
        <f t="shared" si="180"/>
        <v>0</v>
      </c>
      <c r="J802" s="50">
        <f t="shared" si="184"/>
        <v>252.6594301994302</v>
      </c>
      <c r="K802" s="50">
        <f t="shared" si="182"/>
        <v>1007.1630543375451</v>
      </c>
      <c r="L802" s="50">
        <f t="shared" si="183"/>
        <v>1636201.3736948939</v>
      </c>
      <c r="M802" s="50"/>
      <c r="N802" s="50">
        <f t="shared" si="177"/>
        <v>1636201.3736948939</v>
      </c>
      <c r="O802" s="33"/>
      <c r="P802" s="120"/>
      <c r="Q802" s="120"/>
    </row>
    <row r="803" spans="1:17" s="31" customFormat="1" x14ac:dyDescent="0.25">
      <c r="A803" s="35"/>
      <c r="B803" s="51" t="s">
        <v>301</v>
      </c>
      <c r="C803" s="35">
        <v>4</v>
      </c>
      <c r="D803" s="55">
        <v>23.6755</v>
      </c>
      <c r="E803" s="128">
        <v>717</v>
      </c>
      <c r="F803" s="169">
        <v>402833.8</v>
      </c>
      <c r="G803" s="41">
        <v>100</v>
      </c>
      <c r="H803" s="50">
        <f t="shared" si="181"/>
        <v>402833.8</v>
      </c>
      <c r="I803" s="50">
        <f t="shared" si="180"/>
        <v>0</v>
      </c>
      <c r="J803" s="50">
        <f t="shared" si="184"/>
        <v>561.83235704323567</v>
      </c>
      <c r="K803" s="50">
        <f t="shared" si="182"/>
        <v>697.99012749373958</v>
      </c>
      <c r="L803" s="50">
        <f t="shared" si="183"/>
        <v>1054628.0914889055</v>
      </c>
      <c r="M803" s="50"/>
      <c r="N803" s="50">
        <f t="shared" si="177"/>
        <v>1054628.0914889055</v>
      </c>
      <c r="O803" s="33"/>
      <c r="P803" s="120"/>
      <c r="Q803" s="120"/>
    </row>
    <row r="804" spans="1:17" s="31" customFormat="1" x14ac:dyDescent="0.25">
      <c r="A804" s="35"/>
      <c r="B804" s="51" t="s">
        <v>556</v>
      </c>
      <c r="C804" s="35">
        <v>4</v>
      </c>
      <c r="D804" s="55">
        <v>47.437800000000003</v>
      </c>
      <c r="E804" s="128">
        <v>5707</v>
      </c>
      <c r="F804" s="169">
        <v>2313121.6</v>
      </c>
      <c r="G804" s="41">
        <v>100</v>
      </c>
      <c r="H804" s="50">
        <f t="shared" si="181"/>
        <v>2313121.6</v>
      </c>
      <c r="I804" s="50">
        <f t="shared" si="180"/>
        <v>0</v>
      </c>
      <c r="J804" s="50">
        <f t="shared" si="184"/>
        <v>405.31305414403369</v>
      </c>
      <c r="K804" s="50">
        <f t="shared" si="182"/>
        <v>854.50943039294157</v>
      </c>
      <c r="L804" s="50">
        <f t="shared" si="183"/>
        <v>2192024.2295128377</v>
      </c>
      <c r="M804" s="50"/>
      <c r="N804" s="50">
        <f t="shared" si="177"/>
        <v>2192024.2295128377</v>
      </c>
      <c r="O804" s="33"/>
      <c r="P804" s="120"/>
      <c r="Q804" s="120"/>
    </row>
    <row r="805" spans="1:17" s="31" customFormat="1" x14ac:dyDescent="0.25">
      <c r="A805" s="35"/>
      <c r="B805" s="51" t="s">
        <v>557</v>
      </c>
      <c r="C805" s="35">
        <v>4</v>
      </c>
      <c r="D805" s="55">
        <v>51.628</v>
      </c>
      <c r="E805" s="128">
        <v>3331</v>
      </c>
      <c r="F805" s="169">
        <v>945455.4</v>
      </c>
      <c r="G805" s="41">
        <v>100</v>
      </c>
      <c r="H805" s="50">
        <f t="shared" si="181"/>
        <v>945455.4</v>
      </c>
      <c r="I805" s="50">
        <f t="shared" si="180"/>
        <v>0</v>
      </c>
      <c r="J805" s="50">
        <f t="shared" si="184"/>
        <v>283.83530471329931</v>
      </c>
      <c r="K805" s="50">
        <f t="shared" si="182"/>
        <v>975.98717982367589</v>
      </c>
      <c r="L805" s="50">
        <f t="shared" si="183"/>
        <v>1953849.129412231</v>
      </c>
      <c r="M805" s="50"/>
      <c r="N805" s="50">
        <f t="shared" si="177"/>
        <v>1953849.129412231</v>
      </c>
      <c r="O805" s="33"/>
      <c r="P805" s="120"/>
      <c r="Q805" s="120"/>
    </row>
    <row r="806" spans="1:17" s="31" customFormat="1" x14ac:dyDescent="0.25">
      <c r="A806" s="35"/>
      <c r="B806" s="51" t="s">
        <v>558</v>
      </c>
      <c r="C806" s="35">
        <v>4</v>
      </c>
      <c r="D806" s="55">
        <v>40.825899999999997</v>
      </c>
      <c r="E806" s="128">
        <v>5318</v>
      </c>
      <c r="F806" s="169">
        <v>1829816.4</v>
      </c>
      <c r="G806" s="41">
        <v>100</v>
      </c>
      <c r="H806" s="50">
        <f t="shared" si="181"/>
        <v>1829816.4</v>
      </c>
      <c r="I806" s="50">
        <f t="shared" si="180"/>
        <v>0</v>
      </c>
      <c r="J806" s="50">
        <f t="shared" si="184"/>
        <v>344.07980443775853</v>
      </c>
      <c r="K806" s="50">
        <f t="shared" si="182"/>
        <v>915.74268009921673</v>
      </c>
      <c r="L806" s="50">
        <f t="shared" si="183"/>
        <v>2167833.3815052374</v>
      </c>
      <c r="M806" s="50"/>
      <c r="N806" s="50">
        <f t="shared" si="177"/>
        <v>2167833.3815052374</v>
      </c>
      <c r="O806" s="33"/>
      <c r="P806" s="120"/>
      <c r="Q806" s="120"/>
    </row>
    <row r="807" spans="1:17" s="31" customFormat="1" x14ac:dyDescent="0.25">
      <c r="A807" s="35"/>
      <c r="B807" s="51" t="s">
        <v>538</v>
      </c>
      <c r="C807" s="35">
        <v>3</v>
      </c>
      <c r="D807" s="55">
        <v>82.852499999999992</v>
      </c>
      <c r="E807" s="128">
        <v>13188</v>
      </c>
      <c r="F807" s="169">
        <v>24904679.600000001</v>
      </c>
      <c r="G807" s="41">
        <v>50</v>
      </c>
      <c r="H807" s="50">
        <f t="shared" si="181"/>
        <v>12452339.800000001</v>
      </c>
      <c r="I807" s="50">
        <f t="shared" si="180"/>
        <v>12452339.800000001</v>
      </c>
      <c r="J807" s="50">
        <f t="shared" si="184"/>
        <v>1888.4349105247195</v>
      </c>
      <c r="K807" s="50">
        <f t="shared" si="182"/>
        <v>-628.61242598774425</v>
      </c>
      <c r="L807" s="50">
        <f t="shared" si="183"/>
        <v>2611349.2328660847</v>
      </c>
      <c r="M807" s="50"/>
      <c r="N807" s="50">
        <f t="shared" si="177"/>
        <v>2611349.2328660847</v>
      </c>
      <c r="O807" s="33"/>
      <c r="P807" s="120"/>
      <c r="Q807" s="120"/>
    </row>
    <row r="808" spans="1:17" s="31" customFormat="1" x14ac:dyDescent="0.25">
      <c r="A808" s="35"/>
      <c r="B808" s="51" t="s">
        <v>559</v>
      </c>
      <c r="C808" s="35">
        <v>4</v>
      </c>
      <c r="D808" s="55">
        <v>39.7181</v>
      </c>
      <c r="E808" s="128">
        <v>5131</v>
      </c>
      <c r="F808" s="169">
        <v>1924910.8</v>
      </c>
      <c r="G808" s="41">
        <v>100</v>
      </c>
      <c r="H808" s="50">
        <f t="shared" si="181"/>
        <v>1924910.8</v>
      </c>
      <c r="I808" s="50">
        <f t="shared" si="180"/>
        <v>0</v>
      </c>
      <c r="J808" s="50">
        <f t="shared" si="184"/>
        <v>375.15314753459364</v>
      </c>
      <c r="K808" s="50">
        <f t="shared" si="182"/>
        <v>884.66933700238155</v>
      </c>
      <c r="L808" s="50">
        <f t="shared" si="183"/>
        <v>2094460.4345632046</v>
      </c>
      <c r="M808" s="50"/>
      <c r="N808" s="50">
        <f t="shared" si="177"/>
        <v>2094460.4345632046</v>
      </c>
      <c r="O808" s="33"/>
      <c r="P808" s="120"/>
      <c r="Q808" s="120"/>
    </row>
    <row r="809" spans="1:17" s="31" customFormat="1" x14ac:dyDescent="0.25">
      <c r="A809" s="35"/>
      <c r="B809" s="51" t="s">
        <v>827</v>
      </c>
      <c r="C809" s="35">
        <v>4</v>
      </c>
      <c r="D809" s="55">
        <v>28.17</v>
      </c>
      <c r="E809" s="128">
        <v>1510</v>
      </c>
      <c r="F809" s="169">
        <v>797215.9</v>
      </c>
      <c r="G809" s="41">
        <v>100</v>
      </c>
      <c r="H809" s="50">
        <f t="shared" si="181"/>
        <v>797215.9</v>
      </c>
      <c r="I809" s="50">
        <f t="shared" si="180"/>
        <v>0</v>
      </c>
      <c r="J809" s="50">
        <f t="shared" si="184"/>
        <v>527.95754966887421</v>
      </c>
      <c r="K809" s="50">
        <f t="shared" si="182"/>
        <v>731.86493486810105</v>
      </c>
      <c r="L809" s="50">
        <f t="shared" si="183"/>
        <v>1249342.5475721483</v>
      </c>
      <c r="M809" s="50"/>
      <c r="N809" s="50">
        <f t="shared" si="177"/>
        <v>1249342.5475721483</v>
      </c>
      <c r="O809" s="33"/>
      <c r="P809" s="120"/>
      <c r="Q809" s="120"/>
    </row>
    <row r="810" spans="1:17" s="31" customFormat="1" x14ac:dyDescent="0.25">
      <c r="A810" s="35"/>
      <c r="B810" s="51" t="s">
        <v>828</v>
      </c>
      <c r="C810" s="35">
        <v>4</v>
      </c>
      <c r="D810" s="55">
        <v>24.711599999999997</v>
      </c>
      <c r="E810" s="128">
        <v>607</v>
      </c>
      <c r="F810" s="169">
        <v>118800.3</v>
      </c>
      <c r="G810" s="41">
        <v>100</v>
      </c>
      <c r="H810" s="50">
        <f t="shared" si="181"/>
        <v>118800.3</v>
      </c>
      <c r="I810" s="50">
        <f t="shared" si="180"/>
        <v>0</v>
      </c>
      <c r="J810" s="50">
        <f t="shared" si="184"/>
        <v>195.71713344316311</v>
      </c>
      <c r="K810" s="50">
        <f t="shared" si="182"/>
        <v>1064.1053510938123</v>
      </c>
      <c r="L810" s="50">
        <f t="shared" si="183"/>
        <v>1472791.546612236</v>
      </c>
      <c r="M810" s="50"/>
      <c r="N810" s="50">
        <f t="shared" si="177"/>
        <v>1472791.546612236</v>
      </c>
      <c r="O810" s="33"/>
      <c r="P810" s="120"/>
      <c r="Q810" s="120"/>
    </row>
    <row r="811" spans="1:17" s="31" customFormat="1" x14ac:dyDescent="0.25">
      <c r="A811" s="35"/>
      <c r="B811" s="4"/>
      <c r="C811" s="4"/>
      <c r="D811" s="55">
        <v>0</v>
      </c>
      <c r="E811" s="130"/>
      <c r="F811" s="42"/>
      <c r="G811" s="41"/>
      <c r="H811" s="42"/>
      <c r="I811" s="32"/>
      <c r="J811" s="32"/>
      <c r="K811" s="50"/>
      <c r="L811" s="50"/>
      <c r="M811" s="50"/>
      <c r="N811" s="50"/>
      <c r="O811" s="33"/>
      <c r="P811" s="120"/>
      <c r="Q811" s="120"/>
    </row>
    <row r="812" spans="1:17" s="31" customFormat="1" x14ac:dyDescent="0.25">
      <c r="A812" s="30" t="s">
        <v>560</v>
      </c>
      <c r="B812" s="43" t="s">
        <v>2</v>
      </c>
      <c r="C812" s="44"/>
      <c r="D812" s="3">
        <v>1042.992</v>
      </c>
      <c r="E812" s="131">
        <f>E813</f>
        <v>89930</v>
      </c>
      <c r="F812" s="37">
        <f t="shared" ref="F812" si="185">F814</f>
        <v>0</v>
      </c>
      <c r="G812" s="37"/>
      <c r="H812" s="37">
        <f>H814</f>
        <v>16044700.6</v>
      </c>
      <c r="I812" s="37">
        <f>I814</f>
        <v>-16044700.6</v>
      </c>
      <c r="J812" s="37"/>
      <c r="K812" s="50"/>
      <c r="L812" s="50"/>
      <c r="M812" s="46">
        <f>M814</f>
        <v>63728693.558946833</v>
      </c>
      <c r="N812" s="37">
        <f t="shared" si="177"/>
        <v>63728693.558946833</v>
      </c>
      <c r="O812" s="33"/>
      <c r="P812" s="120"/>
      <c r="Q812" s="120"/>
    </row>
    <row r="813" spans="1:17" s="31" customFormat="1" x14ac:dyDescent="0.25">
      <c r="A813" s="30" t="s">
        <v>560</v>
      </c>
      <c r="B813" s="43" t="s">
        <v>3</v>
      </c>
      <c r="C813" s="44"/>
      <c r="D813" s="3">
        <v>1042.992</v>
      </c>
      <c r="E813" s="131">
        <f>SUM(E815:E849)</f>
        <v>89930</v>
      </c>
      <c r="F813" s="37">
        <f t="shared" ref="F813" si="186">SUM(F815:F849)</f>
        <v>89243407.200000018</v>
      </c>
      <c r="G813" s="37"/>
      <c r="H813" s="37">
        <f>SUM(H815:H849)</f>
        <v>57154006.000000007</v>
      </c>
      <c r="I813" s="37">
        <f>SUM(I815:I849)</f>
        <v>32089401.199999999</v>
      </c>
      <c r="J813" s="37"/>
      <c r="K813" s="50"/>
      <c r="L813" s="37">
        <f>SUM(L815:L849)</f>
        <v>52813009.10132394</v>
      </c>
      <c r="M813" s="50"/>
      <c r="N813" s="37">
        <f t="shared" si="177"/>
        <v>52813009.10132394</v>
      </c>
      <c r="O813" s="33"/>
      <c r="P813" s="120"/>
      <c r="Q813" s="120"/>
    </row>
    <row r="814" spans="1:17" s="31" customFormat="1" x14ac:dyDescent="0.25">
      <c r="A814" s="35"/>
      <c r="B814" s="51" t="s">
        <v>26</v>
      </c>
      <c r="C814" s="35">
        <v>2</v>
      </c>
      <c r="D814" s="55">
        <v>0</v>
      </c>
      <c r="E814" s="134"/>
      <c r="F814" s="50"/>
      <c r="G814" s="41">
        <v>25</v>
      </c>
      <c r="H814" s="50">
        <f>F839*G814/100</f>
        <v>16044700.6</v>
      </c>
      <c r="I814" s="50">
        <f t="shared" ref="I814:I849" si="187">F814-H814</f>
        <v>-16044700.6</v>
      </c>
      <c r="J814" s="50"/>
      <c r="K814" s="50"/>
      <c r="L814" s="50"/>
      <c r="M814" s="50">
        <f>($L$7*$L$8*E812/$L$10)+($L$7*$L$9*D812/$L$11)</f>
        <v>63728693.558946833</v>
      </c>
      <c r="N814" s="50">
        <f t="shared" si="177"/>
        <v>63728693.558946833</v>
      </c>
      <c r="O814" s="33"/>
      <c r="P814" s="120"/>
      <c r="Q814" s="120"/>
    </row>
    <row r="815" spans="1:17" s="31" customFormat="1" x14ac:dyDescent="0.25">
      <c r="A815" s="35"/>
      <c r="B815" s="51" t="s">
        <v>829</v>
      </c>
      <c r="C815" s="35">
        <v>4</v>
      </c>
      <c r="D815" s="55">
        <v>25.906500000000001</v>
      </c>
      <c r="E815" s="128">
        <v>740</v>
      </c>
      <c r="F815" s="170">
        <v>293245.3</v>
      </c>
      <c r="G815" s="41">
        <v>100</v>
      </c>
      <c r="H815" s="50">
        <f t="shared" ref="H815:H849" si="188">F815*G815/100</f>
        <v>293245.3</v>
      </c>
      <c r="I815" s="50">
        <f t="shared" si="187"/>
        <v>0</v>
      </c>
      <c r="J815" s="50">
        <f t="shared" si="184"/>
        <v>396.27743243243242</v>
      </c>
      <c r="K815" s="50">
        <f t="shared" ref="K815:K849" si="189">$J$11*$J$19-J815</f>
        <v>863.54505210454283</v>
      </c>
      <c r="L815" s="50">
        <f t="shared" ref="L815:L849" si="190">IF(K815&gt;0,$J$7*$J$8*(K815/$K$19),0)+$J$7*$J$9*(E815/$E$19)+$J$7*$J$10*(D815/$D$19)</f>
        <v>1264199.27657417</v>
      </c>
      <c r="M815" s="50"/>
      <c r="N815" s="50">
        <f t="shared" si="177"/>
        <v>1264199.27657417</v>
      </c>
      <c r="O815" s="33"/>
      <c r="P815" s="120"/>
      <c r="Q815" s="120"/>
    </row>
    <row r="816" spans="1:17" s="31" customFormat="1" x14ac:dyDescent="0.25">
      <c r="A816" s="35"/>
      <c r="B816" s="51" t="s">
        <v>561</v>
      </c>
      <c r="C816" s="35">
        <v>4</v>
      </c>
      <c r="D816" s="55">
        <v>48.301099999999991</v>
      </c>
      <c r="E816" s="128">
        <v>2827</v>
      </c>
      <c r="F816" s="170">
        <v>2614058.5</v>
      </c>
      <c r="G816" s="41">
        <v>100</v>
      </c>
      <c r="H816" s="50">
        <f t="shared" si="188"/>
        <v>2614058.5</v>
      </c>
      <c r="I816" s="50">
        <f t="shared" si="187"/>
        <v>0</v>
      </c>
      <c r="J816" s="50">
        <f t="shared" si="184"/>
        <v>924.67580474000704</v>
      </c>
      <c r="K816" s="50">
        <f t="shared" si="189"/>
        <v>335.14667979696821</v>
      </c>
      <c r="L816" s="50">
        <f t="shared" si="190"/>
        <v>1097307.8594697434</v>
      </c>
      <c r="M816" s="50"/>
      <c r="N816" s="50">
        <f t="shared" si="177"/>
        <v>1097307.8594697434</v>
      </c>
      <c r="O816" s="33"/>
      <c r="P816" s="120"/>
      <c r="Q816" s="120"/>
    </row>
    <row r="817" spans="1:17" s="31" customFormat="1" x14ac:dyDescent="0.25">
      <c r="A817" s="35"/>
      <c r="B817" s="51" t="s">
        <v>562</v>
      </c>
      <c r="C817" s="35">
        <v>4</v>
      </c>
      <c r="D817" s="55">
        <v>31.988000000000003</v>
      </c>
      <c r="E817" s="128">
        <v>1912</v>
      </c>
      <c r="F817" s="170">
        <v>384526.1</v>
      </c>
      <c r="G817" s="41">
        <v>100</v>
      </c>
      <c r="H817" s="50">
        <f t="shared" si="188"/>
        <v>384526.1</v>
      </c>
      <c r="I817" s="50">
        <f t="shared" si="187"/>
        <v>0</v>
      </c>
      <c r="J817" s="50">
        <f t="shared" si="184"/>
        <v>201.11197698744769</v>
      </c>
      <c r="K817" s="50">
        <f t="shared" si="189"/>
        <v>1058.7105075495276</v>
      </c>
      <c r="L817" s="50">
        <f t="shared" si="190"/>
        <v>1720537.1399939337</v>
      </c>
      <c r="M817" s="50"/>
      <c r="N817" s="50">
        <f t="shared" si="177"/>
        <v>1720537.1399939337</v>
      </c>
      <c r="O817" s="33"/>
      <c r="P817" s="120"/>
      <c r="Q817" s="120"/>
    </row>
    <row r="818" spans="1:17" s="31" customFormat="1" x14ac:dyDescent="0.25">
      <c r="A818" s="35"/>
      <c r="B818" s="51" t="s">
        <v>563</v>
      </c>
      <c r="C818" s="35">
        <v>4</v>
      </c>
      <c r="D818" s="55">
        <v>65.251899999999992</v>
      </c>
      <c r="E818" s="128">
        <v>2608</v>
      </c>
      <c r="F818" s="170">
        <v>1176588.5</v>
      </c>
      <c r="G818" s="41">
        <v>100</v>
      </c>
      <c r="H818" s="50">
        <f t="shared" si="188"/>
        <v>1176588.5</v>
      </c>
      <c r="I818" s="50">
        <f t="shared" si="187"/>
        <v>0</v>
      </c>
      <c r="J818" s="50">
        <f t="shared" si="184"/>
        <v>451.14589723926383</v>
      </c>
      <c r="K818" s="50">
        <f t="shared" si="189"/>
        <v>808.67658729771142</v>
      </c>
      <c r="L818" s="50">
        <f t="shared" si="190"/>
        <v>1697873.8007032603</v>
      </c>
      <c r="M818" s="50"/>
      <c r="N818" s="50">
        <f t="shared" si="177"/>
        <v>1697873.8007032603</v>
      </c>
      <c r="O818" s="33"/>
      <c r="P818" s="120"/>
      <c r="Q818" s="120"/>
    </row>
    <row r="819" spans="1:17" s="31" customFormat="1" x14ac:dyDescent="0.25">
      <c r="A819" s="35"/>
      <c r="B819" s="51" t="s">
        <v>830</v>
      </c>
      <c r="C819" s="35">
        <v>4</v>
      </c>
      <c r="D819" s="55">
        <v>54.275099999999995</v>
      </c>
      <c r="E819" s="128">
        <v>3158</v>
      </c>
      <c r="F819" s="170">
        <v>2028199.2</v>
      </c>
      <c r="G819" s="41">
        <v>100</v>
      </c>
      <c r="H819" s="50">
        <f t="shared" si="188"/>
        <v>2028199.2</v>
      </c>
      <c r="I819" s="50">
        <f t="shared" si="187"/>
        <v>0</v>
      </c>
      <c r="J819" s="50">
        <f t="shared" si="184"/>
        <v>642.24167194426855</v>
      </c>
      <c r="K819" s="50">
        <f t="shared" si="189"/>
        <v>617.58081259270671</v>
      </c>
      <c r="L819" s="50">
        <f t="shared" si="190"/>
        <v>1514164.0453730263</v>
      </c>
      <c r="M819" s="50"/>
      <c r="N819" s="50">
        <f t="shared" si="177"/>
        <v>1514164.0453730263</v>
      </c>
      <c r="O819" s="33"/>
      <c r="P819" s="120"/>
      <c r="Q819" s="120"/>
    </row>
    <row r="820" spans="1:17" s="31" customFormat="1" x14ac:dyDescent="0.25">
      <c r="A820" s="35"/>
      <c r="B820" s="51" t="s">
        <v>564</v>
      </c>
      <c r="C820" s="35">
        <v>4</v>
      </c>
      <c r="D820" s="55">
        <v>29.217499999999998</v>
      </c>
      <c r="E820" s="128">
        <v>847</v>
      </c>
      <c r="F820" s="170">
        <v>379900.8</v>
      </c>
      <c r="G820" s="41">
        <v>100</v>
      </c>
      <c r="H820" s="50">
        <f t="shared" si="188"/>
        <v>379900.8</v>
      </c>
      <c r="I820" s="50">
        <f t="shared" si="187"/>
        <v>0</v>
      </c>
      <c r="J820" s="50">
        <f t="shared" si="184"/>
        <v>448.525147579693</v>
      </c>
      <c r="K820" s="50">
        <f t="shared" si="189"/>
        <v>811.29733695728225</v>
      </c>
      <c r="L820" s="50">
        <f t="shared" si="190"/>
        <v>1236033.1105915247</v>
      </c>
      <c r="M820" s="50"/>
      <c r="N820" s="50">
        <f t="shared" si="177"/>
        <v>1236033.1105915247</v>
      </c>
      <c r="O820" s="33"/>
      <c r="P820" s="120"/>
      <c r="Q820" s="120"/>
    </row>
    <row r="821" spans="1:17" s="31" customFormat="1" x14ac:dyDescent="0.25">
      <c r="A821" s="35"/>
      <c r="B821" s="51" t="s">
        <v>565</v>
      </c>
      <c r="C821" s="35">
        <v>4</v>
      </c>
      <c r="D821" s="55">
        <v>30.398</v>
      </c>
      <c r="E821" s="128">
        <v>1225</v>
      </c>
      <c r="F821" s="170">
        <v>314013.7</v>
      </c>
      <c r="G821" s="41">
        <v>100</v>
      </c>
      <c r="H821" s="50">
        <f t="shared" si="188"/>
        <v>314013.7</v>
      </c>
      <c r="I821" s="50">
        <f t="shared" si="187"/>
        <v>0</v>
      </c>
      <c r="J821" s="50">
        <f t="shared" si="184"/>
        <v>256.3377142857143</v>
      </c>
      <c r="K821" s="50">
        <f t="shared" si="189"/>
        <v>1003.4847702512609</v>
      </c>
      <c r="L821" s="50">
        <f t="shared" si="190"/>
        <v>1532044.3572981153</v>
      </c>
      <c r="M821" s="50"/>
      <c r="N821" s="50">
        <f t="shared" si="177"/>
        <v>1532044.3572981153</v>
      </c>
      <c r="O821" s="33"/>
      <c r="P821" s="120"/>
      <c r="Q821" s="120"/>
    </row>
    <row r="822" spans="1:17" s="31" customFormat="1" x14ac:dyDescent="0.25">
      <c r="A822" s="35"/>
      <c r="B822" s="51" t="s">
        <v>566</v>
      </c>
      <c r="C822" s="35">
        <v>4</v>
      </c>
      <c r="D822" s="55">
        <v>20.7653</v>
      </c>
      <c r="E822" s="128">
        <v>668</v>
      </c>
      <c r="F822" s="170">
        <v>395876.6</v>
      </c>
      <c r="G822" s="41">
        <v>100</v>
      </c>
      <c r="H822" s="50">
        <f t="shared" si="188"/>
        <v>395876.6</v>
      </c>
      <c r="I822" s="50">
        <f t="shared" si="187"/>
        <v>0</v>
      </c>
      <c r="J822" s="50">
        <f t="shared" si="184"/>
        <v>592.62964071856288</v>
      </c>
      <c r="K822" s="50">
        <f t="shared" si="189"/>
        <v>667.19284381841237</v>
      </c>
      <c r="L822" s="50">
        <f t="shared" si="190"/>
        <v>996480.47192938474</v>
      </c>
      <c r="M822" s="50"/>
      <c r="N822" s="50">
        <f t="shared" si="177"/>
        <v>996480.47192938474</v>
      </c>
      <c r="O822" s="33"/>
      <c r="P822" s="120"/>
      <c r="Q822" s="120"/>
    </row>
    <row r="823" spans="1:17" s="31" customFormat="1" x14ac:dyDescent="0.25">
      <c r="A823" s="35"/>
      <c r="B823" s="51" t="s">
        <v>567</v>
      </c>
      <c r="C823" s="35">
        <v>4</v>
      </c>
      <c r="D823" s="55">
        <v>20.0947</v>
      </c>
      <c r="E823" s="128">
        <v>933</v>
      </c>
      <c r="F823" s="170">
        <v>294417.7</v>
      </c>
      <c r="G823" s="41">
        <v>100</v>
      </c>
      <c r="H823" s="50">
        <f t="shared" si="188"/>
        <v>294417.7</v>
      </c>
      <c r="I823" s="50">
        <f t="shared" si="187"/>
        <v>0</v>
      </c>
      <c r="J823" s="50">
        <f t="shared" si="184"/>
        <v>315.56023579849949</v>
      </c>
      <c r="K823" s="50">
        <f t="shared" si="189"/>
        <v>944.26224873847582</v>
      </c>
      <c r="L823" s="50">
        <f t="shared" si="190"/>
        <v>1364939.4781494869</v>
      </c>
      <c r="M823" s="50"/>
      <c r="N823" s="50">
        <f t="shared" si="177"/>
        <v>1364939.4781494869</v>
      </c>
      <c r="O823" s="33"/>
      <c r="P823" s="120"/>
      <c r="Q823" s="120"/>
    </row>
    <row r="824" spans="1:17" s="31" customFormat="1" x14ac:dyDescent="0.25">
      <c r="A824" s="35"/>
      <c r="B824" s="51" t="s">
        <v>568</v>
      </c>
      <c r="C824" s="35">
        <v>4</v>
      </c>
      <c r="D824" s="55">
        <v>32.6556</v>
      </c>
      <c r="E824" s="128">
        <v>1213</v>
      </c>
      <c r="F824" s="170">
        <v>400746.6</v>
      </c>
      <c r="G824" s="41">
        <v>100</v>
      </c>
      <c r="H824" s="50">
        <f t="shared" si="188"/>
        <v>400746.6</v>
      </c>
      <c r="I824" s="50">
        <f t="shared" si="187"/>
        <v>0</v>
      </c>
      <c r="J824" s="50">
        <f t="shared" si="184"/>
        <v>330.37642209398183</v>
      </c>
      <c r="K824" s="50">
        <f t="shared" si="189"/>
        <v>929.44606244299348</v>
      </c>
      <c r="L824" s="50">
        <f t="shared" si="190"/>
        <v>1453184.8790784432</v>
      </c>
      <c r="M824" s="50"/>
      <c r="N824" s="50">
        <f t="shared" si="177"/>
        <v>1453184.8790784432</v>
      </c>
      <c r="O824" s="33"/>
      <c r="P824" s="120"/>
      <c r="Q824" s="120"/>
    </row>
    <row r="825" spans="1:17" s="31" customFormat="1" x14ac:dyDescent="0.25">
      <c r="A825" s="35"/>
      <c r="B825" s="51" t="s">
        <v>569</v>
      </c>
      <c r="C825" s="35">
        <v>4</v>
      </c>
      <c r="D825" s="55">
        <v>20.333000000000002</v>
      </c>
      <c r="E825" s="128">
        <v>1078</v>
      </c>
      <c r="F825" s="170">
        <v>242200.2</v>
      </c>
      <c r="G825" s="41">
        <v>100</v>
      </c>
      <c r="H825" s="50">
        <f t="shared" si="188"/>
        <v>242200.2</v>
      </c>
      <c r="I825" s="50">
        <f t="shared" si="187"/>
        <v>0</v>
      </c>
      <c r="J825" s="50">
        <f t="shared" si="184"/>
        <v>224.67551020408163</v>
      </c>
      <c r="K825" s="50">
        <f t="shared" si="189"/>
        <v>1035.1469743328937</v>
      </c>
      <c r="L825" s="50">
        <f t="shared" si="190"/>
        <v>1497736.102080097</v>
      </c>
      <c r="M825" s="50"/>
      <c r="N825" s="50">
        <f t="shared" si="177"/>
        <v>1497736.102080097</v>
      </c>
      <c r="O825" s="33"/>
      <c r="P825" s="120"/>
      <c r="Q825" s="120"/>
    </row>
    <row r="826" spans="1:17" s="31" customFormat="1" x14ac:dyDescent="0.25">
      <c r="A826" s="35"/>
      <c r="B826" s="51" t="s">
        <v>570</v>
      </c>
      <c r="C826" s="35">
        <v>4</v>
      </c>
      <c r="D826" s="55">
        <v>26.998699999999999</v>
      </c>
      <c r="E826" s="128">
        <v>756</v>
      </c>
      <c r="F826" s="170">
        <v>265854.59999999998</v>
      </c>
      <c r="G826" s="41">
        <v>100</v>
      </c>
      <c r="H826" s="50">
        <f t="shared" si="188"/>
        <v>265854.59999999998</v>
      </c>
      <c r="I826" s="50">
        <f t="shared" si="187"/>
        <v>0</v>
      </c>
      <c r="J826" s="50">
        <f t="shared" si="184"/>
        <v>351.65952380952376</v>
      </c>
      <c r="K826" s="50">
        <f t="shared" si="189"/>
        <v>908.16296072745149</v>
      </c>
      <c r="L826" s="50">
        <f t="shared" si="190"/>
        <v>1324619.1756267063</v>
      </c>
      <c r="M826" s="50"/>
      <c r="N826" s="50">
        <f t="shared" si="177"/>
        <v>1324619.1756267063</v>
      </c>
      <c r="O826" s="33"/>
      <c r="P826" s="120"/>
      <c r="Q826" s="120"/>
    </row>
    <row r="827" spans="1:17" s="31" customFormat="1" x14ac:dyDescent="0.25">
      <c r="A827" s="35"/>
      <c r="B827" s="51" t="s">
        <v>571</v>
      </c>
      <c r="C827" s="35">
        <v>4</v>
      </c>
      <c r="D827" s="55">
        <v>43.112399999999994</v>
      </c>
      <c r="E827" s="128">
        <v>3108</v>
      </c>
      <c r="F827" s="170">
        <v>805822.2</v>
      </c>
      <c r="G827" s="41">
        <v>100</v>
      </c>
      <c r="H827" s="50">
        <f t="shared" si="188"/>
        <v>805822.2</v>
      </c>
      <c r="I827" s="50">
        <f t="shared" si="187"/>
        <v>0</v>
      </c>
      <c r="J827" s="50">
        <f t="shared" si="184"/>
        <v>259.27355212355212</v>
      </c>
      <c r="K827" s="50">
        <f t="shared" si="189"/>
        <v>1000.5489324134231</v>
      </c>
      <c r="L827" s="50">
        <f t="shared" si="190"/>
        <v>1905550.6116561615</v>
      </c>
      <c r="M827" s="50"/>
      <c r="N827" s="50">
        <f t="shared" si="177"/>
        <v>1905550.6116561615</v>
      </c>
      <c r="O827" s="33"/>
      <c r="P827" s="120"/>
      <c r="Q827" s="120"/>
    </row>
    <row r="828" spans="1:17" s="31" customFormat="1" x14ac:dyDescent="0.25">
      <c r="A828" s="35"/>
      <c r="B828" s="51" t="s">
        <v>572</v>
      </c>
      <c r="C828" s="35">
        <v>4</v>
      </c>
      <c r="D828" s="55">
        <v>13.8256</v>
      </c>
      <c r="E828" s="128">
        <v>506</v>
      </c>
      <c r="F828" s="170">
        <v>251167.2</v>
      </c>
      <c r="G828" s="41">
        <v>100</v>
      </c>
      <c r="H828" s="50">
        <f t="shared" si="188"/>
        <v>251167.2</v>
      </c>
      <c r="I828" s="50">
        <f t="shared" si="187"/>
        <v>0</v>
      </c>
      <c r="J828" s="50">
        <f t="shared" si="184"/>
        <v>496.37786561264824</v>
      </c>
      <c r="K828" s="50">
        <f t="shared" si="189"/>
        <v>763.44461892432696</v>
      </c>
      <c r="L828" s="50">
        <f t="shared" si="190"/>
        <v>1050384.7426721461</v>
      </c>
      <c r="M828" s="50"/>
      <c r="N828" s="50">
        <f t="shared" si="177"/>
        <v>1050384.7426721461</v>
      </c>
      <c r="O828" s="33"/>
      <c r="P828" s="120"/>
      <c r="Q828" s="120"/>
    </row>
    <row r="829" spans="1:17" s="31" customFormat="1" x14ac:dyDescent="0.25">
      <c r="A829" s="35"/>
      <c r="B829" s="51" t="s">
        <v>573</v>
      </c>
      <c r="C829" s="35">
        <v>4</v>
      </c>
      <c r="D829" s="55">
        <v>29.2425</v>
      </c>
      <c r="E829" s="128">
        <v>1609</v>
      </c>
      <c r="F829" s="170">
        <v>341236.9</v>
      </c>
      <c r="G829" s="41">
        <v>100</v>
      </c>
      <c r="H829" s="50">
        <f t="shared" si="188"/>
        <v>341236.9</v>
      </c>
      <c r="I829" s="50">
        <f t="shared" si="187"/>
        <v>0</v>
      </c>
      <c r="J829" s="50">
        <f t="shared" si="184"/>
        <v>212.08011187072717</v>
      </c>
      <c r="K829" s="50">
        <f t="shared" si="189"/>
        <v>1047.742372666248</v>
      </c>
      <c r="L829" s="50">
        <f t="shared" si="190"/>
        <v>1643682.1106687903</v>
      </c>
      <c r="M829" s="50"/>
      <c r="N829" s="50">
        <f t="shared" si="177"/>
        <v>1643682.1106687903</v>
      </c>
      <c r="O829" s="33"/>
      <c r="P829" s="120"/>
      <c r="Q829" s="120"/>
    </row>
    <row r="830" spans="1:17" s="31" customFormat="1" x14ac:dyDescent="0.25">
      <c r="A830" s="35"/>
      <c r="B830" s="51" t="s">
        <v>574</v>
      </c>
      <c r="C830" s="35">
        <v>4</v>
      </c>
      <c r="D830" s="55">
        <v>34.03</v>
      </c>
      <c r="E830" s="128">
        <v>1670</v>
      </c>
      <c r="F830" s="170">
        <v>459985.8</v>
      </c>
      <c r="G830" s="41">
        <v>100</v>
      </c>
      <c r="H830" s="50">
        <f t="shared" si="188"/>
        <v>459985.8</v>
      </c>
      <c r="I830" s="50">
        <f t="shared" si="187"/>
        <v>0</v>
      </c>
      <c r="J830" s="50">
        <f t="shared" si="184"/>
        <v>275.44059880239519</v>
      </c>
      <c r="K830" s="50">
        <f t="shared" si="189"/>
        <v>984.38188573458001</v>
      </c>
      <c r="L830" s="50">
        <f t="shared" si="190"/>
        <v>1601515.9870660133</v>
      </c>
      <c r="M830" s="50"/>
      <c r="N830" s="50">
        <f t="shared" si="177"/>
        <v>1601515.9870660133</v>
      </c>
      <c r="O830" s="33"/>
      <c r="P830" s="120"/>
      <c r="Q830" s="120"/>
    </row>
    <row r="831" spans="1:17" s="31" customFormat="1" x14ac:dyDescent="0.25">
      <c r="A831" s="35"/>
      <c r="B831" s="51" t="s">
        <v>831</v>
      </c>
      <c r="C831" s="35">
        <v>4</v>
      </c>
      <c r="D831" s="55">
        <v>19.790199999999999</v>
      </c>
      <c r="E831" s="128">
        <v>666</v>
      </c>
      <c r="F831" s="170">
        <v>318600.3</v>
      </c>
      <c r="G831" s="41">
        <v>100</v>
      </c>
      <c r="H831" s="50">
        <f t="shared" si="188"/>
        <v>318600.3</v>
      </c>
      <c r="I831" s="50">
        <f t="shared" si="187"/>
        <v>0</v>
      </c>
      <c r="J831" s="50">
        <f t="shared" si="184"/>
        <v>478.37882882882883</v>
      </c>
      <c r="K831" s="50">
        <f t="shared" si="189"/>
        <v>781.44365570814648</v>
      </c>
      <c r="L831" s="50">
        <f t="shared" si="190"/>
        <v>1126385.1991830769</v>
      </c>
      <c r="M831" s="50"/>
      <c r="N831" s="50">
        <f t="shared" si="177"/>
        <v>1126385.1991830769</v>
      </c>
      <c r="O831" s="33"/>
      <c r="P831" s="120"/>
      <c r="Q831" s="120"/>
    </row>
    <row r="832" spans="1:17" s="31" customFormat="1" x14ac:dyDescent="0.25">
      <c r="A832" s="35"/>
      <c r="B832" s="51" t="s">
        <v>575</v>
      </c>
      <c r="C832" s="35">
        <v>4</v>
      </c>
      <c r="D832" s="55">
        <v>35.491299999999995</v>
      </c>
      <c r="E832" s="128">
        <v>3280</v>
      </c>
      <c r="F832" s="170">
        <v>905026.4</v>
      </c>
      <c r="G832" s="41">
        <v>100</v>
      </c>
      <c r="H832" s="50">
        <f t="shared" si="188"/>
        <v>905026.4</v>
      </c>
      <c r="I832" s="50">
        <f t="shared" si="187"/>
        <v>0</v>
      </c>
      <c r="J832" s="50">
        <f t="shared" si="184"/>
        <v>275.92268292682928</v>
      </c>
      <c r="K832" s="50">
        <f t="shared" si="189"/>
        <v>983.89980161014591</v>
      </c>
      <c r="L832" s="50">
        <f t="shared" si="190"/>
        <v>1879461.9547199155</v>
      </c>
      <c r="M832" s="50"/>
      <c r="N832" s="50">
        <f t="shared" si="177"/>
        <v>1879461.9547199155</v>
      </c>
      <c r="O832" s="33"/>
      <c r="P832" s="120"/>
      <c r="Q832" s="120"/>
    </row>
    <row r="833" spans="1:17" s="31" customFormat="1" x14ac:dyDescent="0.25">
      <c r="A833" s="35"/>
      <c r="B833" s="51" t="s">
        <v>576</v>
      </c>
      <c r="C833" s="35">
        <v>4</v>
      </c>
      <c r="D833" s="55">
        <v>14.1394</v>
      </c>
      <c r="E833" s="128">
        <v>657</v>
      </c>
      <c r="F833" s="170">
        <v>418770.9</v>
      </c>
      <c r="G833" s="41">
        <v>100</v>
      </c>
      <c r="H833" s="50">
        <f t="shared" si="188"/>
        <v>418770.9</v>
      </c>
      <c r="I833" s="50">
        <f t="shared" si="187"/>
        <v>0</v>
      </c>
      <c r="J833" s="50">
        <f t="shared" si="184"/>
        <v>637.3986301369863</v>
      </c>
      <c r="K833" s="50">
        <f t="shared" si="189"/>
        <v>622.42385439998895</v>
      </c>
      <c r="L833" s="50">
        <f t="shared" si="190"/>
        <v>910967.38586557389</v>
      </c>
      <c r="M833" s="50"/>
      <c r="N833" s="50">
        <f t="shared" si="177"/>
        <v>910967.38586557389</v>
      </c>
      <c r="O833" s="33"/>
      <c r="P833" s="120"/>
      <c r="Q833" s="120"/>
    </row>
    <row r="834" spans="1:17" s="31" customFormat="1" x14ac:dyDescent="0.25">
      <c r="A834" s="35"/>
      <c r="B834" s="51" t="s">
        <v>832</v>
      </c>
      <c r="C834" s="35">
        <v>4</v>
      </c>
      <c r="D834" s="55">
        <v>16.197300000000002</v>
      </c>
      <c r="E834" s="128">
        <v>786</v>
      </c>
      <c r="F834" s="170">
        <v>189518.8</v>
      </c>
      <c r="G834" s="41">
        <v>100</v>
      </c>
      <c r="H834" s="50">
        <f t="shared" si="188"/>
        <v>189518.8</v>
      </c>
      <c r="I834" s="50">
        <f t="shared" si="187"/>
        <v>0</v>
      </c>
      <c r="J834" s="50">
        <f t="shared" si="184"/>
        <v>241.11806615776081</v>
      </c>
      <c r="K834" s="50">
        <f t="shared" si="189"/>
        <v>1018.7044183792144</v>
      </c>
      <c r="L834" s="50">
        <f t="shared" si="190"/>
        <v>1409808.1066933081</v>
      </c>
      <c r="M834" s="50"/>
      <c r="N834" s="50">
        <f t="shared" ref="N834:N897" si="191">L834+M834</f>
        <v>1409808.1066933081</v>
      </c>
      <c r="O834" s="33"/>
      <c r="P834" s="120"/>
      <c r="Q834" s="120"/>
    </row>
    <row r="835" spans="1:17" s="31" customFormat="1" x14ac:dyDescent="0.25">
      <c r="A835" s="35"/>
      <c r="B835" s="51" t="s">
        <v>577</v>
      </c>
      <c r="C835" s="35">
        <v>4</v>
      </c>
      <c r="D835" s="55">
        <v>31.064299999999999</v>
      </c>
      <c r="E835" s="128">
        <v>3502</v>
      </c>
      <c r="F835" s="170">
        <v>1484907.6</v>
      </c>
      <c r="G835" s="41">
        <v>100</v>
      </c>
      <c r="H835" s="50">
        <f t="shared" si="188"/>
        <v>1484907.6</v>
      </c>
      <c r="I835" s="50">
        <f t="shared" si="187"/>
        <v>0</v>
      </c>
      <c r="J835" s="50">
        <f t="shared" si="184"/>
        <v>424.0170188463735</v>
      </c>
      <c r="K835" s="50">
        <f t="shared" si="189"/>
        <v>835.80546569060175</v>
      </c>
      <c r="L835" s="50">
        <f t="shared" si="190"/>
        <v>1721614.3646618349</v>
      </c>
      <c r="M835" s="50"/>
      <c r="N835" s="50">
        <f t="shared" si="191"/>
        <v>1721614.3646618349</v>
      </c>
      <c r="O835" s="33"/>
      <c r="P835" s="120"/>
      <c r="Q835" s="120"/>
    </row>
    <row r="836" spans="1:17" s="31" customFormat="1" x14ac:dyDescent="0.25">
      <c r="A836" s="35"/>
      <c r="B836" s="51" t="s">
        <v>578</v>
      </c>
      <c r="C836" s="35">
        <v>4</v>
      </c>
      <c r="D836" s="55">
        <v>30.640700000000002</v>
      </c>
      <c r="E836" s="128">
        <v>968</v>
      </c>
      <c r="F836" s="170">
        <v>486526.1</v>
      </c>
      <c r="G836" s="41">
        <v>100</v>
      </c>
      <c r="H836" s="50">
        <f t="shared" si="188"/>
        <v>486526.1</v>
      </c>
      <c r="I836" s="50">
        <f t="shared" si="187"/>
        <v>0</v>
      </c>
      <c r="J836" s="50">
        <f t="shared" si="184"/>
        <v>502.6096074380165</v>
      </c>
      <c r="K836" s="50">
        <f t="shared" si="189"/>
        <v>757.21287709895876</v>
      </c>
      <c r="L836" s="50">
        <f t="shared" si="190"/>
        <v>1199275.352871876</v>
      </c>
      <c r="M836" s="50"/>
      <c r="N836" s="50">
        <f t="shared" si="191"/>
        <v>1199275.352871876</v>
      </c>
      <c r="O836" s="33"/>
      <c r="P836" s="120"/>
      <c r="Q836" s="120"/>
    </row>
    <row r="837" spans="1:17" s="31" customFormat="1" x14ac:dyDescent="0.25">
      <c r="A837" s="35"/>
      <c r="B837" s="51" t="s">
        <v>579</v>
      </c>
      <c r="C837" s="35">
        <v>4</v>
      </c>
      <c r="D837" s="55">
        <v>22.068200000000001</v>
      </c>
      <c r="E837" s="128">
        <v>1402</v>
      </c>
      <c r="F837" s="170">
        <v>398466.2</v>
      </c>
      <c r="G837" s="41">
        <v>100</v>
      </c>
      <c r="H837" s="50">
        <f t="shared" si="188"/>
        <v>398466.2</v>
      </c>
      <c r="I837" s="50">
        <f t="shared" si="187"/>
        <v>0</v>
      </c>
      <c r="J837" s="50">
        <f t="shared" si="184"/>
        <v>284.2126961483595</v>
      </c>
      <c r="K837" s="50">
        <f t="shared" si="189"/>
        <v>975.6097883886157</v>
      </c>
      <c r="L837" s="50">
        <f t="shared" si="190"/>
        <v>1490257.5113094347</v>
      </c>
      <c r="M837" s="50"/>
      <c r="N837" s="50">
        <f t="shared" si="191"/>
        <v>1490257.5113094347</v>
      </c>
      <c r="O837" s="33"/>
      <c r="P837" s="120"/>
      <c r="Q837" s="120"/>
    </row>
    <row r="838" spans="1:17" s="31" customFormat="1" x14ac:dyDescent="0.25">
      <c r="A838" s="35"/>
      <c r="B838" s="51" t="s">
        <v>833</v>
      </c>
      <c r="C838" s="35">
        <v>4</v>
      </c>
      <c r="D838" s="55">
        <v>28.941500000000001</v>
      </c>
      <c r="E838" s="128">
        <v>1173</v>
      </c>
      <c r="F838" s="170">
        <v>863592.6</v>
      </c>
      <c r="G838" s="41">
        <v>100</v>
      </c>
      <c r="H838" s="50">
        <f t="shared" si="188"/>
        <v>863592.6</v>
      </c>
      <c r="I838" s="50">
        <f t="shared" si="187"/>
        <v>0</v>
      </c>
      <c r="J838" s="50">
        <f t="shared" si="184"/>
        <v>736.22557544757035</v>
      </c>
      <c r="K838" s="50">
        <f t="shared" si="189"/>
        <v>523.5969090894049</v>
      </c>
      <c r="L838" s="50">
        <f t="shared" si="190"/>
        <v>950366.82622537017</v>
      </c>
      <c r="M838" s="50"/>
      <c r="N838" s="50">
        <f t="shared" si="191"/>
        <v>950366.82622537017</v>
      </c>
      <c r="O838" s="33"/>
      <c r="P838" s="120"/>
      <c r="Q838" s="120"/>
    </row>
    <row r="839" spans="1:17" s="31" customFormat="1" x14ac:dyDescent="0.25">
      <c r="A839" s="35"/>
      <c r="B839" s="51" t="s">
        <v>884</v>
      </c>
      <c r="C839" s="35">
        <v>3</v>
      </c>
      <c r="D839" s="55">
        <v>13.119700000000002</v>
      </c>
      <c r="E839" s="128">
        <v>34456</v>
      </c>
      <c r="F839" s="170">
        <v>64178802.399999999</v>
      </c>
      <c r="G839" s="41">
        <v>50</v>
      </c>
      <c r="H839" s="50">
        <f t="shared" si="188"/>
        <v>32089401.199999999</v>
      </c>
      <c r="I839" s="50">
        <f t="shared" si="187"/>
        <v>32089401.199999999</v>
      </c>
      <c r="J839" s="50">
        <f t="shared" si="184"/>
        <v>1862.6306710006966</v>
      </c>
      <c r="K839" s="50">
        <f t="shared" si="189"/>
        <v>-602.80818646372131</v>
      </c>
      <c r="L839" s="50">
        <f t="shared" si="190"/>
        <v>5876055.5039416542</v>
      </c>
      <c r="M839" s="50"/>
      <c r="N839" s="50">
        <f t="shared" si="191"/>
        <v>5876055.5039416542</v>
      </c>
      <c r="O839" s="33"/>
      <c r="P839" s="120"/>
      <c r="Q839" s="120"/>
    </row>
    <row r="840" spans="1:17" s="31" customFormat="1" x14ac:dyDescent="0.25">
      <c r="A840" s="35"/>
      <c r="B840" s="51" t="s">
        <v>834</v>
      </c>
      <c r="C840" s="35">
        <v>4</v>
      </c>
      <c r="D840" s="55">
        <v>19.7392</v>
      </c>
      <c r="E840" s="128">
        <v>1372</v>
      </c>
      <c r="F840" s="170">
        <v>860590.7</v>
      </c>
      <c r="G840" s="41">
        <v>100</v>
      </c>
      <c r="H840" s="50">
        <f t="shared" si="188"/>
        <v>860590.7</v>
      </c>
      <c r="I840" s="50">
        <f t="shared" si="187"/>
        <v>0</v>
      </c>
      <c r="J840" s="50">
        <f t="shared" si="184"/>
        <v>627.25269679300288</v>
      </c>
      <c r="K840" s="50">
        <f t="shared" si="189"/>
        <v>632.56978774397237</v>
      </c>
      <c r="L840" s="50">
        <f t="shared" si="190"/>
        <v>1069670.3237210924</v>
      </c>
      <c r="M840" s="50"/>
      <c r="N840" s="50">
        <f t="shared" si="191"/>
        <v>1069670.3237210924</v>
      </c>
      <c r="O840" s="33"/>
      <c r="P840" s="120"/>
      <c r="Q840" s="120"/>
    </row>
    <row r="841" spans="1:17" s="31" customFormat="1" x14ac:dyDescent="0.25">
      <c r="A841" s="35"/>
      <c r="B841" s="51" t="s">
        <v>580</v>
      </c>
      <c r="C841" s="35">
        <v>4</v>
      </c>
      <c r="D841" s="55">
        <v>15.2705</v>
      </c>
      <c r="E841" s="128">
        <v>947</v>
      </c>
      <c r="F841" s="170">
        <v>661318.9</v>
      </c>
      <c r="G841" s="41">
        <v>100</v>
      </c>
      <c r="H841" s="50">
        <f t="shared" si="188"/>
        <v>661318.9</v>
      </c>
      <c r="I841" s="50">
        <f t="shared" si="187"/>
        <v>0</v>
      </c>
      <c r="J841" s="50">
        <f t="shared" si="184"/>
        <v>698.33041182682155</v>
      </c>
      <c r="K841" s="50">
        <f t="shared" si="189"/>
        <v>561.49207271015371</v>
      </c>
      <c r="L841" s="50">
        <f t="shared" si="190"/>
        <v>893293.5469440989</v>
      </c>
      <c r="M841" s="50"/>
      <c r="N841" s="50">
        <f t="shared" si="191"/>
        <v>893293.5469440989</v>
      </c>
      <c r="O841" s="33"/>
      <c r="P841" s="120"/>
      <c r="Q841" s="120"/>
    </row>
    <row r="842" spans="1:17" s="31" customFormat="1" x14ac:dyDescent="0.25">
      <c r="A842" s="35"/>
      <c r="B842" s="51" t="s">
        <v>835</v>
      </c>
      <c r="C842" s="35">
        <v>4</v>
      </c>
      <c r="D842" s="55">
        <v>44.109200000000001</v>
      </c>
      <c r="E842" s="128">
        <v>1689</v>
      </c>
      <c r="F842" s="170">
        <v>607117.30000000005</v>
      </c>
      <c r="G842" s="41">
        <v>100</v>
      </c>
      <c r="H842" s="50">
        <f t="shared" si="188"/>
        <v>607117.30000000005</v>
      </c>
      <c r="I842" s="50">
        <f t="shared" si="187"/>
        <v>0</v>
      </c>
      <c r="J842" s="50">
        <f t="shared" si="184"/>
        <v>359.45370041444647</v>
      </c>
      <c r="K842" s="50">
        <f t="shared" si="189"/>
        <v>900.36878412252872</v>
      </c>
      <c r="L842" s="50">
        <f t="shared" si="190"/>
        <v>1552530.2021709071</v>
      </c>
      <c r="M842" s="50"/>
      <c r="N842" s="50">
        <f t="shared" si="191"/>
        <v>1552530.2021709071</v>
      </c>
      <c r="O842" s="33"/>
      <c r="P842" s="120"/>
      <c r="Q842" s="120"/>
    </row>
    <row r="843" spans="1:17" s="31" customFormat="1" x14ac:dyDescent="0.25">
      <c r="A843" s="35"/>
      <c r="B843" s="51" t="s">
        <v>581</v>
      </c>
      <c r="C843" s="35">
        <v>4</v>
      </c>
      <c r="D843" s="55">
        <v>12.614799999999999</v>
      </c>
      <c r="E843" s="128">
        <v>892</v>
      </c>
      <c r="F843" s="170">
        <v>381498.4</v>
      </c>
      <c r="G843" s="41">
        <v>100</v>
      </c>
      <c r="H843" s="50">
        <f t="shared" si="188"/>
        <v>381498.4</v>
      </c>
      <c r="I843" s="50">
        <f t="shared" si="187"/>
        <v>0</v>
      </c>
      <c r="J843" s="50">
        <f t="shared" si="184"/>
        <v>427.68878923766817</v>
      </c>
      <c r="K843" s="50">
        <f t="shared" si="189"/>
        <v>832.13369529930708</v>
      </c>
      <c r="L843" s="50">
        <f t="shared" si="190"/>
        <v>1190924.3276981844</v>
      </c>
      <c r="M843" s="50"/>
      <c r="N843" s="50">
        <f t="shared" si="191"/>
        <v>1190924.3276981844</v>
      </c>
      <c r="O843" s="33"/>
      <c r="P843" s="120"/>
      <c r="Q843" s="120"/>
    </row>
    <row r="844" spans="1:17" s="31" customFormat="1" x14ac:dyDescent="0.25">
      <c r="A844" s="35"/>
      <c r="B844" s="51" t="s">
        <v>582</v>
      </c>
      <c r="C844" s="35">
        <v>4</v>
      </c>
      <c r="D844" s="55">
        <v>34.076799999999999</v>
      </c>
      <c r="E844" s="128">
        <v>2413</v>
      </c>
      <c r="F844" s="170">
        <v>2056337.2</v>
      </c>
      <c r="G844" s="41">
        <v>100</v>
      </c>
      <c r="H844" s="50">
        <f t="shared" si="188"/>
        <v>2056337.2</v>
      </c>
      <c r="I844" s="50">
        <f t="shared" si="187"/>
        <v>0</v>
      </c>
      <c r="J844" s="50">
        <f t="shared" si="184"/>
        <v>852.19113137173645</v>
      </c>
      <c r="K844" s="50">
        <f t="shared" si="189"/>
        <v>407.63135316523881</v>
      </c>
      <c r="L844" s="50">
        <f t="shared" si="190"/>
        <v>1046736.2222367715</v>
      </c>
      <c r="M844" s="50"/>
      <c r="N844" s="50">
        <f t="shared" si="191"/>
        <v>1046736.2222367715</v>
      </c>
      <c r="O844" s="33"/>
      <c r="P844" s="120"/>
      <c r="Q844" s="120"/>
    </row>
    <row r="845" spans="1:17" s="31" customFormat="1" x14ac:dyDescent="0.25">
      <c r="A845" s="35"/>
      <c r="B845" s="51" t="s">
        <v>583</v>
      </c>
      <c r="C845" s="35">
        <v>4</v>
      </c>
      <c r="D845" s="55">
        <v>44.233499999999999</v>
      </c>
      <c r="E845" s="128">
        <v>2209</v>
      </c>
      <c r="F845" s="170">
        <v>496485.2</v>
      </c>
      <c r="G845" s="41">
        <v>100</v>
      </c>
      <c r="H845" s="50">
        <f t="shared" si="188"/>
        <v>496485.2</v>
      </c>
      <c r="I845" s="50">
        <f t="shared" si="187"/>
        <v>0</v>
      </c>
      <c r="J845" s="50">
        <f t="shared" si="184"/>
        <v>224.75563603440472</v>
      </c>
      <c r="K845" s="50">
        <f t="shared" si="189"/>
        <v>1035.0668485025706</v>
      </c>
      <c r="L845" s="50">
        <f t="shared" si="190"/>
        <v>1799769.6654761671</v>
      </c>
      <c r="M845" s="50"/>
      <c r="N845" s="50">
        <f t="shared" si="191"/>
        <v>1799769.6654761671</v>
      </c>
      <c r="O845" s="33"/>
      <c r="P845" s="120"/>
      <c r="Q845" s="120"/>
    </row>
    <row r="846" spans="1:17" s="31" customFormat="1" x14ac:dyDescent="0.25">
      <c r="A846" s="35"/>
      <c r="B846" s="51" t="s">
        <v>584</v>
      </c>
      <c r="C846" s="35">
        <v>4</v>
      </c>
      <c r="D846" s="55">
        <v>59.642499999999998</v>
      </c>
      <c r="E846" s="128">
        <v>3124</v>
      </c>
      <c r="F846" s="170">
        <v>1966473.6</v>
      </c>
      <c r="G846" s="41">
        <v>100</v>
      </c>
      <c r="H846" s="50">
        <f t="shared" si="188"/>
        <v>1966473.6</v>
      </c>
      <c r="I846" s="50">
        <f t="shared" si="187"/>
        <v>0</v>
      </c>
      <c r="J846" s="50">
        <f t="shared" si="184"/>
        <v>629.47298335467349</v>
      </c>
      <c r="K846" s="50">
        <f t="shared" si="189"/>
        <v>630.34950118230176</v>
      </c>
      <c r="L846" s="50">
        <f t="shared" si="190"/>
        <v>1548473.8671167358</v>
      </c>
      <c r="M846" s="50"/>
      <c r="N846" s="50">
        <f t="shared" si="191"/>
        <v>1548473.8671167358</v>
      </c>
      <c r="O846" s="33"/>
      <c r="P846" s="120"/>
      <c r="Q846" s="120"/>
    </row>
    <row r="847" spans="1:17" s="31" customFormat="1" x14ac:dyDescent="0.25">
      <c r="A847" s="35"/>
      <c r="B847" s="51" t="s">
        <v>585</v>
      </c>
      <c r="C847" s="35">
        <v>4</v>
      </c>
      <c r="D847" s="55">
        <v>41.119700000000002</v>
      </c>
      <c r="E847" s="128">
        <v>1687</v>
      </c>
      <c r="F847" s="170">
        <v>732861.9</v>
      </c>
      <c r="G847" s="41">
        <v>100</v>
      </c>
      <c r="H847" s="50">
        <f t="shared" si="188"/>
        <v>732861.9</v>
      </c>
      <c r="I847" s="50">
        <f t="shared" si="187"/>
        <v>0</v>
      </c>
      <c r="J847" s="50">
        <f t="shared" si="184"/>
        <v>434.41724955542384</v>
      </c>
      <c r="K847" s="50">
        <f t="shared" si="189"/>
        <v>825.40523498155142</v>
      </c>
      <c r="L847" s="50">
        <f t="shared" si="190"/>
        <v>1449842.6547185341</v>
      </c>
      <c r="M847" s="50"/>
      <c r="N847" s="50">
        <f t="shared" si="191"/>
        <v>1449842.6547185341</v>
      </c>
      <c r="O847" s="33"/>
      <c r="P847" s="120"/>
      <c r="Q847" s="120"/>
    </row>
    <row r="848" spans="1:17" s="31" customFormat="1" x14ac:dyDescent="0.25">
      <c r="A848" s="35"/>
      <c r="B848" s="51" t="s">
        <v>586</v>
      </c>
      <c r="C848" s="35">
        <v>4</v>
      </c>
      <c r="D848" s="55">
        <v>15.3706</v>
      </c>
      <c r="E848" s="128">
        <v>1827</v>
      </c>
      <c r="F848" s="170">
        <v>925434.2</v>
      </c>
      <c r="G848" s="41">
        <v>100</v>
      </c>
      <c r="H848" s="50">
        <f t="shared" si="188"/>
        <v>925434.2</v>
      </c>
      <c r="I848" s="50">
        <f t="shared" si="187"/>
        <v>0</v>
      </c>
      <c r="J848" s="50">
        <f t="shared" si="184"/>
        <v>506.53212917350845</v>
      </c>
      <c r="K848" s="50">
        <f t="shared" si="189"/>
        <v>753.2903553634668</v>
      </c>
      <c r="L848" s="50">
        <f t="shared" si="190"/>
        <v>1268536.8571363019</v>
      </c>
      <c r="M848" s="50"/>
      <c r="N848" s="50">
        <f t="shared" si="191"/>
        <v>1268536.8571363019</v>
      </c>
      <c r="O848" s="33"/>
      <c r="P848" s="120"/>
      <c r="Q848" s="120"/>
    </row>
    <row r="849" spans="1:17" s="31" customFormat="1" x14ac:dyDescent="0.25">
      <c r="A849" s="35"/>
      <c r="B849" s="51" t="s">
        <v>836</v>
      </c>
      <c r="C849" s="35">
        <v>4</v>
      </c>
      <c r="D849" s="55">
        <v>18.966699999999999</v>
      </c>
      <c r="E849" s="128">
        <v>2022</v>
      </c>
      <c r="F849" s="170">
        <v>663238.6</v>
      </c>
      <c r="G849" s="41">
        <v>100</v>
      </c>
      <c r="H849" s="50">
        <f t="shared" si="188"/>
        <v>663238.6</v>
      </c>
      <c r="I849" s="50">
        <f t="shared" si="187"/>
        <v>0</v>
      </c>
      <c r="J849" s="50">
        <f t="shared" si="184"/>
        <v>328.01117705242331</v>
      </c>
      <c r="K849" s="50">
        <f t="shared" si="189"/>
        <v>931.81130748455189</v>
      </c>
      <c r="L849" s="50">
        <f t="shared" si="190"/>
        <v>1528786.0797020977</v>
      </c>
      <c r="M849" s="50"/>
      <c r="N849" s="50">
        <f t="shared" si="191"/>
        <v>1528786.0797020977</v>
      </c>
      <c r="O849" s="33"/>
      <c r="P849" s="120"/>
      <c r="Q849" s="120"/>
    </row>
    <row r="850" spans="1:17" s="31" customFormat="1" x14ac:dyDescent="0.25">
      <c r="A850" s="35"/>
      <c r="B850" s="4"/>
      <c r="C850" s="4"/>
      <c r="D850" s="55">
        <v>0</v>
      </c>
      <c r="E850" s="130"/>
      <c r="F850" s="42"/>
      <c r="G850" s="41"/>
      <c r="H850" s="42"/>
      <c r="I850" s="32"/>
      <c r="J850" s="32"/>
      <c r="K850" s="50"/>
      <c r="L850" s="50"/>
      <c r="M850" s="50"/>
      <c r="N850" s="50"/>
      <c r="O850" s="33"/>
      <c r="P850" s="120"/>
      <c r="Q850" s="120"/>
    </row>
    <row r="851" spans="1:17" s="31" customFormat="1" x14ac:dyDescent="0.25">
      <c r="A851" s="30" t="s">
        <v>587</v>
      </c>
      <c r="B851" s="43" t="s">
        <v>2</v>
      </c>
      <c r="C851" s="44"/>
      <c r="D851" s="3">
        <v>729.1185999999999</v>
      </c>
      <c r="E851" s="131">
        <f>E852</f>
        <v>86042</v>
      </c>
      <c r="F851" s="37">
        <f t="shared" ref="F851" si="192">F853</f>
        <v>0</v>
      </c>
      <c r="G851" s="37"/>
      <c r="H851" s="37">
        <f>H853</f>
        <v>9704548.8499999996</v>
      </c>
      <c r="I851" s="37">
        <f>I853</f>
        <v>-9704548.8499999996</v>
      </c>
      <c r="J851" s="37"/>
      <c r="K851" s="50"/>
      <c r="L851" s="50"/>
      <c r="M851" s="46">
        <f>M853</f>
        <v>54750147.153109312</v>
      </c>
      <c r="N851" s="37">
        <f t="shared" si="191"/>
        <v>54750147.153109312</v>
      </c>
      <c r="O851" s="33"/>
      <c r="P851" s="120"/>
      <c r="Q851" s="120"/>
    </row>
    <row r="852" spans="1:17" s="31" customFormat="1" x14ac:dyDescent="0.25">
      <c r="A852" s="30" t="s">
        <v>587</v>
      </c>
      <c r="B852" s="43" t="s">
        <v>3</v>
      </c>
      <c r="C852" s="44"/>
      <c r="D852" s="3">
        <v>729.1185999999999</v>
      </c>
      <c r="E852" s="131">
        <f>SUM(E854:E880)</f>
        <v>86042</v>
      </c>
      <c r="F852" s="37">
        <f t="shared" ref="F852" si="193">SUM(F854:F880)</f>
        <v>72478400</v>
      </c>
      <c r="G852" s="37"/>
      <c r="H852" s="37">
        <f>SUM(H854:H880)</f>
        <v>53069302.299999997</v>
      </c>
      <c r="I852" s="37">
        <f>SUM(I854:I880)</f>
        <v>19409097.699999999</v>
      </c>
      <c r="J852" s="37"/>
      <c r="K852" s="50"/>
      <c r="L852" s="37">
        <f>SUM(L854:L880)</f>
        <v>42368761.315374963</v>
      </c>
      <c r="M852" s="50"/>
      <c r="N852" s="37">
        <f t="shared" si="191"/>
        <v>42368761.315374963</v>
      </c>
      <c r="O852" s="33"/>
      <c r="P852" s="120"/>
      <c r="Q852" s="120"/>
    </row>
    <row r="853" spans="1:17" s="31" customFormat="1" x14ac:dyDescent="0.25">
      <c r="A853" s="35"/>
      <c r="B853" s="51" t="s">
        <v>26</v>
      </c>
      <c r="C853" s="35">
        <v>2</v>
      </c>
      <c r="D853" s="55">
        <v>0</v>
      </c>
      <c r="E853" s="134"/>
      <c r="F853" s="50"/>
      <c r="G853" s="41">
        <v>25</v>
      </c>
      <c r="H853" s="50">
        <f>F874*G853/100</f>
        <v>9704548.8499999996</v>
      </c>
      <c r="I853" s="50">
        <f t="shared" ref="I853:I880" si="194">F853-H853</f>
        <v>-9704548.8499999996</v>
      </c>
      <c r="J853" s="50"/>
      <c r="K853" s="50"/>
      <c r="L853" s="50"/>
      <c r="M853" s="50">
        <f>($L$7*$L$8*E851/$L$10)+($L$7*$L$9*D851/$L$11)</f>
        <v>54750147.153109312</v>
      </c>
      <c r="N853" s="50">
        <f t="shared" si="191"/>
        <v>54750147.153109312</v>
      </c>
      <c r="O853" s="33"/>
      <c r="P853" s="120"/>
      <c r="Q853" s="120"/>
    </row>
    <row r="854" spans="1:17" s="31" customFormat="1" x14ac:dyDescent="0.25">
      <c r="A854" s="35"/>
      <c r="B854" s="51" t="s">
        <v>588</v>
      </c>
      <c r="C854" s="35">
        <v>4</v>
      </c>
      <c r="D854" s="55">
        <v>6.8285999999999998</v>
      </c>
      <c r="E854" s="128">
        <v>1813</v>
      </c>
      <c r="F854" s="171">
        <v>962719.5</v>
      </c>
      <c r="G854" s="41">
        <v>100</v>
      </c>
      <c r="H854" s="50">
        <f t="shared" ref="H854:H880" si="195">F854*G854/100</f>
        <v>962719.5</v>
      </c>
      <c r="I854" s="50">
        <f t="shared" si="194"/>
        <v>0</v>
      </c>
      <c r="J854" s="50">
        <f t="shared" ref="J854:J917" si="196">F854/E854</f>
        <v>531.00910093767232</v>
      </c>
      <c r="K854" s="50">
        <f t="shared" ref="K854:K880" si="197">$J$11*$J$19-J854</f>
        <v>728.81338359930294</v>
      </c>
      <c r="L854" s="50">
        <f t="shared" ref="L854:L880" si="198">IF(K854&gt;0,$J$7*$J$8*(K854/$K$19),0)+$J$7*$J$9*(E854/$E$19)+$J$7*$J$10*(D854/$D$19)</f>
        <v>1197536.6482272404</v>
      </c>
      <c r="M854" s="50"/>
      <c r="N854" s="50">
        <f t="shared" si="191"/>
        <v>1197536.6482272404</v>
      </c>
      <c r="O854" s="33"/>
      <c r="P854" s="120"/>
      <c r="Q854" s="120"/>
    </row>
    <row r="855" spans="1:17" s="31" customFormat="1" x14ac:dyDescent="0.25">
      <c r="A855" s="35"/>
      <c r="B855" s="51" t="s">
        <v>589</v>
      </c>
      <c r="C855" s="35">
        <v>4</v>
      </c>
      <c r="D855" s="55">
        <v>62.403199999999998</v>
      </c>
      <c r="E855" s="128">
        <v>2334</v>
      </c>
      <c r="F855" s="171">
        <v>920783.2</v>
      </c>
      <c r="G855" s="41">
        <v>100</v>
      </c>
      <c r="H855" s="50">
        <f t="shared" si="195"/>
        <v>920783.2</v>
      </c>
      <c r="I855" s="50">
        <f t="shared" si="194"/>
        <v>0</v>
      </c>
      <c r="J855" s="50">
        <f t="shared" si="196"/>
        <v>394.50865467009424</v>
      </c>
      <c r="K855" s="50">
        <f t="shared" si="197"/>
        <v>865.31382986688095</v>
      </c>
      <c r="L855" s="50">
        <f t="shared" si="198"/>
        <v>1705186.3911789807</v>
      </c>
      <c r="M855" s="50"/>
      <c r="N855" s="50">
        <f t="shared" si="191"/>
        <v>1705186.3911789807</v>
      </c>
      <c r="O855" s="33"/>
      <c r="P855" s="120"/>
      <c r="Q855" s="120"/>
    </row>
    <row r="856" spans="1:17" s="31" customFormat="1" x14ac:dyDescent="0.25">
      <c r="A856" s="35"/>
      <c r="B856" s="51" t="s">
        <v>590</v>
      </c>
      <c r="C856" s="35">
        <v>4</v>
      </c>
      <c r="D856" s="55">
        <v>7.9661999999999997</v>
      </c>
      <c r="E856" s="128">
        <v>978</v>
      </c>
      <c r="F856" s="171">
        <v>119689.3</v>
      </c>
      <c r="G856" s="41">
        <v>100</v>
      </c>
      <c r="H856" s="50">
        <f t="shared" si="195"/>
        <v>119689.3</v>
      </c>
      <c r="I856" s="50">
        <f t="shared" si="194"/>
        <v>0</v>
      </c>
      <c r="J856" s="50">
        <f t="shared" si="196"/>
        <v>122.3816973415133</v>
      </c>
      <c r="K856" s="50">
        <f t="shared" si="197"/>
        <v>1137.440787195462</v>
      </c>
      <c r="L856" s="50">
        <f t="shared" si="198"/>
        <v>1543969.0302474552</v>
      </c>
      <c r="M856" s="50"/>
      <c r="N856" s="50">
        <f t="shared" si="191"/>
        <v>1543969.0302474552</v>
      </c>
      <c r="O856" s="33"/>
      <c r="P856" s="120"/>
      <c r="Q856" s="120"/>
    </row>
    <row r="857" spans="1:17" s="31" customFormat="1" x14ac:dyDescent="0.25">
      <c r="A857" s="35"/>
      <c r="B857" s="51" t="s">
        <v>591</v>
      </c>
      <c r="C857" s="35">
        <v>4</v>
      </c>
      <c r="D857" s="55">
        <v>47.315699999999993</v>
      </c>
      <c r="E857" s="128">
        <v>2260</v>
      </c>
      <c r="F857" s="171">
        <v>785362.9</v>
      </c>
      <c r="G857" s="41">
        <v>100</v>
      </c>
      <c r="H857" s="50">
        <f t="shared" si="195"/>
        <v>785362.9</v>
      </c>
      <c r="I857" s="50">
        <f t="shared" si="194"/>
        <v>0</v>
      </c>
      <c r="J857" s="50">
        <f t="shared" si="196"/>
        <v>347.50570796460175</v>
      </c>
      <c r="K857" s="50">
        <f t="shared" si="197"/>
        <v>912.31677657237356</v>
      </c>
      <c r="L857" s="50">
        <f t="shared" si="198"/>
        <v>1677916.2305802121</v>
      </c>
      <c r="M857" s="50"/>
      <c r="N857" s="50">
        <f t="shared" si="191"/>
        <v>1677916.2305802121</v>
      </c>
      <c r="O857" s="33"/>
      <c r="P857" s="120"/>
      <c r="Q857" s="120"/>
    </row>
    <row r="858" spans="1:17" s="31" customFormat="1" x14ac:dyDescent="0.25">
      <c r="A858" s="35"/>
      <c r="B858" s="51" t="s">
        <v>837</v>
      </c>
      <c r="C858" s="35">
        <v>4</v>
      </c>
      <c r="D858" s="55">
        <v>29.9498</v>
      </c>
      <c r="E858" s="128">
        <v>6435</v>
      </c>
      <c r="F858" s="171">
        <v>7129257.4000000004</v>
      </c>
      <c r="G858" s="41">
        <v>100</v>
      </c>
      <c r="H858" s="50">
        <f t="shared" si="195"/>
        <v>7129257.4000000004</v>
      </c>
      <c r="I858" s="50">
        <f t="shared" si="194"/>
        <v>0</v>
      </c>
      <c r="J858" s="50">
        <f t="shared" si="196"/>
        <v>1107.8877078477078</v>
      </c>
      <c r="K858" s="50">
        <f t="shared" si="197"/>
        <v>151.93477668926744</v>
      </c>
      <c r="L858" s="50">
        <f t="shared" si="198"/>
        <v>1404656.1184796356</v>
      </c>
      <c r="M858" s="50"/>
      <c r="N858" s="50">
        <f t="shared" si="191"/>
        <v>1404656.1184796356</v>
      </c>
      <c r="O858" s="33"/>
      <c r="P858" s="120"/>
      <c r="Q858" s="120"/>
    </row>
    <row r="859" spans="1:17" s="31" customFormat="1" x14ac:dyDescent="0.25">
      <c r="A859" s="35"/>
      <c r="B859" s="51" t="s">
        <v>592</v>
      </c>
      <c r="C859" s="35">
        <v>4</v>
      </c>
      <c r="D859" s="55">
        <v>18.782299999999999</v>
      </c>
      <c r="E859" s="128">
        <v>1041</v>
      </c>
      <c r="F859" s="171">
        <v>399587.1</v>
      </c>
      <c r="G859" s="41">
        <v>100</v>
      </c>
      <c r="H859" s="50">
        <f t="shared" si="195"/>
        <v>399587.1</v>
      </c>
      <c r="I859" s="50">
        <f t="shared" si="194"/>
        <v>0</v>
      </c>
      <c r="J859" s="50">
        <f t="shared" si="196"/>
        <v>383.84927953890485</v>
      </c>
      <c r="K859" s="50">
        <f t="shared" si="197"/>
        <v>875.9732049980704</v>
      </c>
      <c r="L859" s="50">
        <f t="shared" si="198"/>
        <v>1296496.7483460447</v>
      </c>
      <c r="M859" s="50"/>
      <c r="N859" s="50">
        <f t="shared" si="191"/>
        <v>1296496.7483460447</v>
      </c>
      <c r="O859" s="33"/>
      <c r="P859" s="120"/>
      <c r="Q859" s="120"/>
    </row>
    <row r="860" spans="1:17" s="31" customFormat="1" x14ac:dyDescent="0.25">
      <c r="A860" s="35"/>
      <c r="B860" s="51" t="s">
        <v>593</v>
      </c>
      <c r="C860" s="35">
        <v>4</v>
      </c>
      <c r="D860" s="55">
        <v>19.1768</v>
      </c>
      <c r="E860" s="128">
        <v>2783</v>
      </c>
      <c r="F860" s="171">
        <v>534943</v>
      </c>
      <c r="G860" s="41">
        <v>100</v>
      </c>
      <c r="H860" s="50">
        <f t="shared" si="195"/>
        <v>534943</v>
      </c>
      <c r="I860" s="50">
        <f t="shared" si="194"/>
        <v>0</v>
      </c>
      <c r="J860" s="50">
        <f t="shared" si="196"/>
        <v>192.21810995328781</v>
      </c>
      <c r="K860" s="50">
        <f t="shared" si="197"/>
        <v>1067.6043745836873</v>
      </c>
      <c r="L860" s="50">
        <f t="shared" si="198"/>
        <v>1818389.1932859174</v>
      </c>
      <c r="M860" s="50"/>
      <c r="N860" s="50">
        <f t="shared" si="191"/>
        <v>1818389.1932859174</v>
      </c>
      <c r="O860" s="33"/>
      <c r="P860" s="120"/>
      <c r="Q860" s="120"/>
    </row>
    <row r="861" spans="1:17" s="31" customFormat="1" x14ac:dyDescent="0.25">
      <c r="A861" s="35"/>
      <c r="B861" s="51" t="s">
        <v>594</v>
      </c>
      <c r="C861" s="35">
        <v>4</v>
      </c>
      <c r="D861" s="55">
        <v>12.482899999999999</v>
      </c>
      <c r="E861" s="128">
        <v>1234</v>
      </c>
      <c r="F861" s="171">
        <v>296041</v>
      </c>
      <c r="G861" s="41">
        <v>100</v>
      </c>
      <c r="H861" s="50">
        <f t="shared" si="195"/>
        <v>296041</v>
      </c>
      <c r="I861" s="50">
        <f t="shared" si="194"/>
        <v>0</v>
      </c>
      <c r="J861" s="50">
        <f t="shared" si="196"/>
        <v>239.9035656401945</v>
      </c>
      <c r="K861" s="50">
        <f t="shared" si="197"/>
        <v>1019.9189188967807</v>
      </c>
      <c r="L861" s="50">
        <f t="shared" si="198"/>
        <v>1469557.6633662879</v>
      </c>
      <c r="M861" s="50"/>
      <c r="N861" s="50">
        <f t="shared" si="191"/>
        <v>1469557.6633662879</v>
      </c>
      <c r="O861" s="33"/>
      <c r="P861" s="120"/>
      <c r="Q861" s="120"/>
    </row>
    <row r="862" spans="1:17" s="31" customFormat="1" x14ac:dyDescent="0.25">
      <c r="A862" s="35"/>
      <c r="B862" s="51" t="s">
        <v>595</v>
      </c>
      <c r="C862" s="35">
        <v>4</v>
      </c>
      <c r="D862" s="55">
        <v>7.8385999999999996</v>
      </c>
      <c r="E862" s="128">
        <v>708</v>
      </c>
      <c r="F862" s="171">
        <v>378599.6</v>
      </c>
      <c r="G862" s="41">
        <v>100</v>
      </c>
      <c r="H862" s="50">
        <f t="shared" si="195"/>
        <v>378599.6</v>
      </c>
      <c r="I862" s="50">
        <f t="shared" si="194"/>
        <v>0</v>
      </c>
      <c r="J862" s="50">
        <f t="shared" si="196"/>
        <v>534.74519774011299</v>
      </c>
      <c r="K862" s="50">
        <f t="shared" si="197"/>
        <v>725.07728679686227</v>
      </c>
      <c r="L862" s="50">
        <f t="shared" si="198"/>
        <v>1011344.7341424146</v>
      </c>
      <c r="M862" s="50"/>
      <c r="N862" s="50">
        <f t="shared" si="191"/>
        <v>1011344.7341424146</v>
      </c>
      <c r="O862" s="33"/>
      <c r="P862" s="120"/>
      <c r="Q862" s="120"/>
    </row>
    <row r="863" spans="1:17" s="31" customFormat="1" x14ac:dyDescent="0.25">
      <c r="A863" s="35"/>
      <c r="B863" s="51" t="s">
        <v>596</v>
      </c>
      <c r="C863" s="35">
        <v>4</v>
      </c>
      <c r="D863" s="55">
        <v>92.682900000000004</v>
      </c>
      <c r="E863" s="128">
        <v>6277</v>
      </c>
      <c r="F863" s="171">
        <v>3436178.5</v>
      </c>
      <c r="G863" s="41">
        <v>100</v>
      </c>
      <c r="H863" s="50">
        <f t="shared" si="195"/>
        <v>3436178.5</v>
      </c>
      <c r="I863" s="50">
        <f t="shared" si="194"/>
        <v>0</v>
      </c>
      <c r="J863" s="50">
        <f t="shared" si="196"/>
        <v>547.4236896606659</v>
      </c>
      <c r="K863" s="50">
        <f t="shared" si="197"/>
        <v>712.39879487630935</v>
      </c>
      <c r="L863" s="50">
        <f t="shared" si="198"/>
        <v>2331184.3326819134</v>
      </c>
      <c r="M863" s="50"/>
      <c r="N863" s="50">
        <f t="shared" si="191"/>
        <v>2331184.3326819134</v>
      </c>
      <c r="O863" s="33"/>
      <c r="P863" s="120"/>
      <c r="Q863" s="120"/>
    </row>
    <row r="864" spans="1:17" s="31" customFormat="1" x14ac:dyDescent="0.25">
      <c r="A864" s="35"/>
      <c r="B864" s="51" t="s">
        <v>597</v>
      </c>
      <c r="C864" s="35">
        <v>4</v>
      </c>
      <c r="D864" s="55">
        <v>22.4682</v>
      </c>
      <c r="E864" s="128">
        <v>2941</v>
      </c>
      <c r="F864" s="171">
        <v>238966.39999999999</v>
      </c>
      <c r="G864" s="41">
        <v>100</v>
      </c>
      <c r="H864" s="50">
        <f t="shared" si="195"/>
        <v>238966.39999999999</v>
      </c>
      <c r="I864" s="50">
        <f t="shared" si="194"/>
        <v>0</v>
      </c>
      <c r="J864" s="50">
        <f t="shared" si="196"/>
        <v>81.253451207072416</v>
      </c>
      <c r="K864" s="50">
        <f t="shared" si="197"/>
        <v>1178.5690333299028</v>
      </c>
      <c r="L864" s="50">
        <f t="shared" si="198"/>
        <v>1991279.8450707158</v>
      </c>
      <c r="M864" s="50"/>
      <c r="N864" s="50">
        <f t="shared" si="191"/>
        <v>1991279.8450707158</v>
      </c>
      <c r="O864" s="33"/>
      <c r="P864" s="120"/>
      <c r="Q864" s="120"/>
    </row>
    <row r="865" spans="1:17" s="31" customFormat="1" x14ac:dyDescent="0.25">
      <c r="A865" s="35"/>
      <c r="B865" s="51" t="s">
        <v>598</v>
      </c>
      <c r="C865" s="35">
        <v>4</v>
      </c>
      <c r="D865" s="55">
        <v>20.2746</v>
      </c>
      <c r="E865" s="128">
        <v>2324</v>
      </c>
      <c r="F865" s="171">
        <v>625038.5</v>
      </c>
      <c r="G865" s="41">
        <v>100</v>
      </c>
      <c r="H865" s="50">
        <f t="shared" si="195"/>
        <v>625038.5</v>
      </c>
      <c r="I865" s="50">
        <f t="shared" si="194"/>
        <v>0</v>
      </c>
      <c r="J865" s="50">
        <f t="shared" si="196"/>
        <v>268.94944061962133</v>
      </c>
      <c r="K865" s="50">
        <f t="shared" si="197"/>
        <v>990.87304391735393</v>
      </c>
      <c r="L865" s="50">
        <f t="shared" si="198"/>
        <v>1655516.3058652238</v>
      </c>
      <c r="M865" s="50"/>
      <c r="N865" s="50">
        <f t="shared" si="191"/>
        <v>1655516.3058652238</v>
      </c>
      <c r="O865" s="33"/>
      <c r="P865" s="120"/>
      <c r="Q865" s="120"/>
    </row>
    <row r="866" spans="1:17" s="31" customFormat="1" x14ac:dyDescent="0.25">
      <c r="A866" s="35"/>
      <c r="B866" s="51" t="s">
        <v>599</v>
      </c>
      <c r="C866" s="35">
        <v>4</v>
      </c>
      <c r="D866" s="55">
        <v>10.432699999999999</v>
      </c>
      <c r="E866" s="128">
        <v>1331</v>
      </c>
      <c r="F866" s="171">
        <v>1172092.1000000001</v>
      </c>
      <c r="G866" s="41">
        <v>100</v>
      </c>
      <c r="H866" s="50">
        <f t="shared" si="195"/>
        <v>1172092.1000000001</v>
      </c>
      <c r="I866" s="50">
        <f t="shared" si="194"/>
        <v>0</v>
      </c>
      <c r="J866" s="50">
        <f t="shared" si="196"/>
        <v>880.61014274981221</v>
      </c>
      <c r="K866" s="50">
        <f t="shared" si="197"/>
        <v>379.21234178716304</v>
      </c>
      <c r="L866" s="50">
        <f t="shared" si="198"/>
        <v>720545.36098132737</v>
      </c>
      <c r="M866" s="50"/>
      <c r="N866" s="50">
        <f t="shared" si="191"/>
        <v>720545.36098132737</v>
      </c>
      <c r="O866" s="33"/>
      <c r="P866" s="120"/>
      <c r="Q866" s="120"/>
    </row>
    <row r="867" spans="1:17" s="31" customFormat="1" x14ac:dyDescent="0.25">
      <c r="A867" s="35"/>
      <c r="B867" s="51" t="s">
        <v>390</v>
      </c>
      <c r="C867" s="35">
        <v>4</v>
      </c>
      <c r="D867" s="55">
        <v>14.2333</v>
      </c>
      <c r="E867" s="128">
        <v>803</v>
      </c>
      <c r="F867" s="171">
        <v>706167</v>
      </c>
      <c r="G867" s="41">
        <v>100</v>
      </c>
      <c r="H867" s="50">
        <f t="shared" si="195"/>
        <v>706167</v>
      </c>
      <c r="I867" s="50">
        <f t="shared" si="194"/>
        <v>0</v>
      </c>
      <c r="J867" s="50">
        <f t="shared" si="196"/>
        <v>879.41095890410963</v>
      </c>
      <c r="K867" s="50">
        <f t="shared" si="197"/>
        <v>380.41152563286562</v>
      </c>
      <c r="L867" s="50">
        <f t="shared" si="198"/>
        <v>650543.22888434271</v>
      </c>
      <c r="M867" s="50"/>
      <c r="N867" s="50">
        <f t="shared" si="191"/>
        <v>650543.22888434271</v>
      </c>
      <c r="O867" s="33"/>
      <c r="P867" s="120"/>
      <c r="Q867" s="120"/>
    </row>
    <row r="868" spans="1:17" s="31" customFormat="1" x14ac:dyDescent="0.25">
      <c r="A868" s="35"/>
      <c r="B868" s="51" t="s">
        <v>600</v>
      </c>
      <c r="C868" s="35">
        <v>4</v>
      </c>
      <c r="D868" s="55">
        <v>18.4329</v>
      </c>
      <c r="E868" s="128">
        <v>3037</v>
      </c>
      <c r="F868" s="171">
        <v>2111930.2000000002</v>
      </c>
      <c r="G868" s="41">
        <v>100</v>
      </c>
      <c r="H868" s="50">
        <f t="shared" si="195"/>
        <v>2111930.2000000002</v>
      </c>
      <c r="I868" s="50">
        <f t="shared" si="194"/>
        <v>0</v>
      </c>
      <c r="J868" s="50">
        <f t="shared" si="196"/>
        <v>695.40013170892337</v>
      </c>
      <c r="K868" s="50">
        <f t="shared" si="197"/>
        <v>564.42235282805188</v>
      </c>
      <c r="L868" s="50">
        <f t="shared" si="198"/>
        <v>1264190.9560036049</v>
      </c>
      <c r="M868" s="50"/>
      <c r="N868" s="50">
        <f t="shared" si="191"/>
        <v>1264190.9560036049</v>
      </c>
      <c r="O868" s="33"/>
      <c r="P868" s="120"/>
      <c r="Q868" s="120"/>
    </row>
    <row r="869" spans="1:17" s="31" customFormat="1" x14ac:dyDescent="0.25">
      <c r="A869" s="35"/>
      <c r="B869" s="51" t="s">
        <v>140</v>
      </c>
      <c r="C869" s="35">
        <v>4</v>
      </c>
      <c r="D869" s="55">
        <v>42.294499999999999</v>
      </c>
      <c r="E869" s="128">
        <v>3136</v>
      </c>
      <c r="F869" s="171">
        <v>1273473.7</v>
      </c>
      <c r="G869" s="41">
        <v>100</v>
      </c>
      <c r="H869" s="50">
        <f t="shared" si="195"/>
        <v>1273473.7</v>
      </c>
      <c r="I869" s="50">
        <f t="shared" si="194"/>
        <v>0</v>
      </c>
      <c r="J869" s="50">
        <f t="shared" si="196"/>
        <v>406.08217474489794</v>
      </c>
      <c r="K869" s="50">
        <f t="shared" si="197"/>
        <v>853.74030979207737</v>
      </c>
      <c r="L869" s="50">
        <f t="shared" si="198"/>
        <v>1733279.2389054801</v>
      </c>
      <c r="M869" s="50"/>
      <c r="N869" s="50">
        <f t="shared" si="191"/>
        <v>1733279.2389054801</v>
      </c>
      <c r="O869" s="33"/>
      <c r="P869" s="120"/>
      <c r="Q869" s="120"/>
    </row>
    <row r="870" spans="1:17" s="31" customFormat="1" x14ac:dyDescent="0.25">
      <c r="A870" s="35"/>
      <c r="B870" s="51" t="s">
        <v>532</v>
      </c>
      <c r="C870" s="35">
        <v>4</v>
      </c>
      <c r="D870" s="55">
        <v>26.699400000000001</v>
      </c>
      <c r="E870" s="128">
        <v>2428</v>
      </c>
      <c r="F870" s="171">
        <v>816000.3</v>
      </c>
      <c r="G870" s="41">
        <v>100</v>
      </c>
      <c r="H870" s="50">
        <f t="shared" si="195"/>
        <v>816000.3</v>
      </c>
      <c r="I870" s="50">
        <f t="shared" si="194"/>
        <v>0</v>
      </c>
      <c r="J870" s="50">
        <f t="shared" si="196"/>
        <v>336.0792009884679</v>
      </c>
      <c r="K870" s="50">
        <f t="shared" si="197"/>
        <v>923.74328354850741</v>
      </c>
      <c r="L870" s="50">
        <f t="shared" si="198"/>
        <v>1623781.9595357338</v>
      </c>
      <c r="M870" s="50"/>
      <c r="N870" s="50">
        <f t="shared" si="191"/>
        <v>1623781.9595357338</v>
      </c>
      <c r="O870" s="33"/>
      <c r="P870" s="120"/>
      <c r="Q870" s="120"/>
    </row>
    <row r="871" spans="1:17" s="31" customFormat="1" x14ac:dyDescent="0.25">
      <c r="A871" s="35"/>
      <c r="B871" s="51" t="s">
        <v>838</v>
      </c>
      <c r="C871" s="35">
        <v>4</v>
      </c>
      <c r="D871" s="55">
        <v>8.2538999999999998</v>
      </c>
      <c r="E871" s="128">
        <v>1294</v>
      </c>
      <c r="F871" s="171">
        <v>1068249.7</v>
      </c>
      <c r="G871" s="41">
        <v>100</v>
      </c>
      <c r="H871" s="50">
        <f t="shared" si="195"/>
        <v>1068249.7</v>
      </c>
      <c r="I871" s="50">
        <f t="shared" si="194"/>
        <v>0</v>
      </c>
      <c r="J871" s="50">
        <f t="shared" si="196"/>
        <v>825.54072642967537</v>
      </c>
      <c r="K871" s="50">
        <f t="shared" si="197"/>
        <v>434.28175810729988</v>
      </c>
      <c r="L871" s="50">
        <f t="shared" si="198"/>
        <v>769124.13392923551</v>
      </c>
      <c r="M871" s="50"/>
      <c r="N871" s="50">
        <f t="shared" si="191"/>
        <v>769124.13392923551</v>
      </c>
      <c r="O871" s="33"/>
      <c r="P871" s="120"/>
      <c r="Q871" s="120"/>
    </row>
    <row r="872" spans="1:17" s="31" customFormat="1" x14ac:dyDescent="0.25">
      <c r="A872" s="35"/>
      <c r="B872" s="51" t="s">
        <v>42</v>
      </c>
      <c r="C872" s="35">
        <v>4</v>
      </c>
      <c r="D872" s="55">
        <v>11.6883</v>
      </c>
      <c r="E872" s="128">
        <v>1637</v>
      </c>
      <c r="F872" s="171">
        <v>447604.5</v>
      </c>
      <c r="G872" s="41">
        <v>100</v>
      </c>
      <c r="H872" s="50">
        <f t="shared" si="195"/>
        <v>447604.5</v>
      </c>
      <c r="I872" s="50">
        <f t="shared" si="194"/>
        <v>0</v>
      </c>
      <c r="J872" s="50">
        <f t="shared" si="196"/>
        <v>273.42974954184484</v>
      </c>
      <c r="K872" s="50">
        <f t="shared" si="197"/>
        <v>986.39273499513047</v>
      </c>
      <c r="L872" s="50">
        <f t="shared" si="198"/>
        <v>1494320.677965703</v>
      </c>
      <c r="M872" s="50"/>
      <c r="N872" s="50">
        <f t="shared" si="191"/>
        <v>1494320.677965703</v>
      </c>
      <c r="O872" s="33"/>
      <c r="P872" s="120"/>
      <c r="Q872" s="120"/>
    </row>
    <row r="873" spans="1:17" s="31" customFormat="1" x14ac:dyDescent="0.25">
      <c r="A873" s="35"/>
      <c r="B873" s="51" t="s">
        <v>601</v>
      </c>
      <c r="C873" s="35">
        <v>4</v>
      </c>
      <c r="D873" s="55">
        <v>63.86</v>
      </c>
      <c r="E873" s="128">
        <v>3690</v>
      </c>
      <c r="F873" s="171">
        <v>1157314.5</v>
      </c>
      <c r="G873" s="41">
        <v>100</v>
      </c>
      <c r="H873" s="50">
        <f t="shared" si="195"/>
        <v>1157314.5</v>
      </c>
      <c r="I873" s="50">
        <f t="shared" si="194"/>
        <v>0</v>
      </c>
      <c r="J873" s="50">
        <f t="shared" si="196"/>
        <v>313.63536585365853</v>
      </c>
      <c r="K873" s="50">
        <f t="shared" si="197"/>
        <v>946.18711868331673</v>
      </c>
      <c r="L873" s="50">
        <f t="shared" si="198"/>
        <v>2036219.5919926297</v>
      </c>
      <c r="M873" s="50"/>
      <c r="N873" s="50">
        <f t="shared" si="191"/>
        <v>2036219.5919926297</v>
      </c>
      <c r="O873" s="33"/>
      <c r="P873" s="120"/>
      <c r="Q873" s="120"/>
    </row>
    <row r="874" spans="1:17" s="31" customFormat="1" x14ac:dyDescent="0.25">
      <c r="A874" s="35"/>
      <c r="B874" s="51" t="s">
        <v>885</v>
      </c>
      <c r="C874" s="35">
        <v>3</v>
      </c>
      <c r="D874" s="55">
        <v>60.826599999999999</v>
      </c>
      <c r="E874" s="128">
        <v>19731</v>
      </c>
      <c r="F874" s="171">
        <v>38818195.399999999</v>
      </c>
      <c r="G874" s="41">
        <v>50</v>
      </c>
      <c r="H874" s="50">
        <f t="shared" si="195"/>
        <v>19409097.699999999</v>
      </c>
      <c r="I874" s="50">
        <f t="shared" si="194"/>
        <v>19409097.699999999</v>
      </c>
      <c r="J874" s="50">
        <f t="shared" si="196"/>
        <v>1967.3709087223151</v>
      </c>
      <c r="K874" s="50">
        <f t="shared" si="197"/>
        <v>-707.54842418533985</v>
      </c>
      <c r="L874" s="50">
        <f t="shared" si="198"/>
        <v>3613053.7957434347</v>
      </c>
      <c r="M874" s="50"/>
      <c r="N874" s="50">
        <f t="shared" si="191"/>
        <v>3613053.7957434347</v>
      </c>
      <c r="O874" s="33"/>
      <c r="P874" s="120"/>
      <c r="Q874" s="120"/>
    </row>
    <row r="875" spans="1:17" s="31" customFormat="1" x14ac:dyDescent="0.25">
      <c r="A875" s="35"/>
      <c r="B875" s="51" t="s">
        <v>839</v>
      </c>
      <c r="C875" s="35">
        <v>4</v>
      </c>
      <c r="D875" s="55">
        <v>27.288999999999998</v>
      </c>
      <c r="E875" s="128">
        <v>5870</v>
      </c>
      <c r="F875" s="171">
        <v>2627186.9</v>
      </c>
      <c r="G875" s="41">
        <v>100</v>
      </c>
      <c r="H875" s="50">
        <f t="shared" si="195"/>
        <v>2627186.9</v>
      </c>
      <c r="I875" s="50">
        <f t="shared" si="194"/>
        <v>0</v>
      </c>
      <c r="J875" s="50">
        <f t="shared" si="196"/>
        <v>447.56165247018737</v>
      </c>
      <c r="K875" s="50">
        <f t="shared" si="197"/>
        <v>812.26083206678788</v>
      </c>
      <c r="L875" s="50">
        <f t="shared" si="198"/>
        <v>2075901.9775647447</v>
      </c>
      <c r="M875" s="50"/>
      <c r="N875" s="50">
        <f t="shared" si="191"/>
        <v>2075901.9775647447</v>
      </c>
      <c r="O875" s="33"/>
      <c r="P875" s="120"/>
      <c r="Q875" s="120"/>
    </row>
    <row r="876" spans="1:17" s="31" customFormat="1" x14ac:dyDescent="0.25">
      <c r="A876" s="35"/>
      <c r="B876" s="51" t="s">
        <v>100</v>
      </c>
      <c r="C876" s="35">
        <v>4</v>
      </c>
      <c r="D876" s="55">
        <v>14.374500000000001</v>
      </c>
      <c r="E876" s="128">
        <v>1431</v>
      </c>
      <c r="F876" s="171">
        <v>409791</v>
      </c>
      <c r="G876" s="41">
        <v>100</v>
      </c>
      <c r="H876" s="50">
        <f t="shared" si="195"/>
        <v>409791</v>
      </c>
      <c r="I876" s="50">
        <f t="shared" si="194"/>
        <v>0</v>
      </c>
      <c r="J876" s="50">
        <f t="shared" si="196"/>
        <v>286.36687631027252</v>
      </c>
      <c r="K876" s="50">
        <f t="shared" si="197"/>
        <v>973.45560822670268</v>
      </c>
      <c r="L876" s="50">
        <f t="shared" si="198"/>
        <v>1456797.0777334147</v>
      </c>
      <c r="M876" s="50"/>
      <c r="N876" s="50">
        <f t="shared" si="191"/>
        <v>1456797.0777334147</v>
      </c>
      <c r="O876" s="33"/>
      <c r="P876" s="120"/>
      <c r="Q876" s="120"/>
    </row>
    <row r="877" spans="1:17" s="31" customFormat="1" x14ac:dyDescent="0.25">
      <c r="A877" s="35"/>
      <c r="B877" s="51" t="s">
        <v>602</v>
      </c>
      <c r="C877" s="35">
        <v>4</v>
      </c>
      <c r="D877" s="55">
        <v>10.2719</v>
      </c>
      <c r="E877" s="128">
        <v>1195</v>
      </c>
      <c r="F877" s="171">
        <v>443172.6</v>
      </c>
      <c r="G877" s="41">
        <v>100</v>
      </c>
      <c r="H877" s="50">
        <f t="shared" si="195"/>
        <v>443172.6</v>
      </c>
      <c r="I877" s="50">
        <f t="shared" si="194"/>
        <v>0</v>
      </c>
      <c r="J877" s="50">
        <f t="shared" si="196"/>
        <v>370.85573221757318</v>
      </c>
      <c r="K877" s="50">
        <f t="shared" si="197"/>
        <v>888.96675231940208</v>
      </c>
      <c r="L877" s="50">
        <f t="shared" si="198"/>
        <v>1298200.0689606166</v>
      </c>
      <c r="M877" s="50"/>
      <c r="N877" s="50">
        <f t="shared" si="191"/>
        <v>1298200.0689606166</v>
      </c>
      <c r="O877" s="33"/>
      <c r="P877" s="120"/>
      <c r="Q877" s="120"/>
    </row>
    <row r="878" spans="1:17" s="31" customFormat="1" x14ac:dyDescent="0.25">
      <c r="A878" s="35"/>
      <c r="B878" s="51" t="s">
        <v>603</v>
      </c>
      <c r="C878" s="35">
        <v>4</v>
      </c>
      <c r="D878" s="55">
        <v>15.514700000000001</v>
      </c>
      <c r="E878" s="128">
        <v>1501</v>
      </c>
      <c r="F878" s="171">
        <v>408296.5</v>
      </c>
      <c r="G878" s="41">
        <v>100</v>
      </c>
      <c r="H878" s="50">
        <f t="shared" si="195"/>
        <v>408296.5</v>
      </c>
      <c r="I878" s="50">
        <f t="shared" si="194"/>
        <v>0</v>
      </c>
      <c r="J878" s="50">
        <f t="shared" si="196"/>
        <v>272.01632245169884</v>
      </c>
      <c r="K878" s="50">
        <f t="shared" si="197"/>
        <v>987.80616208527636</v>
      </c>
      <c r="L878" s="50">
        <f t="shared" si="198"/>
        <v>1490847.4671972091</v>
      </c>
      <c r="M878" s="50"/>
      <c r="N878" s="50">
        <f t="shared" si="191"/>
        <v>1490847.4671972091</v>
      </c>
      <c r="O878" s="33"/>
      <c r="P878" s="120"/>
      <c r="Q878" s="120"/>
    </row>
    <row r="879" spans="1:17" s="31" customFormat="1" x14ac:dyDescent="0.25">
      <c r="A879" s="35"/>
      <c r="B879" s="51" t="s">
        <v>604</v>
      </c>
      <c r="C879" s="35">
        <v>4</v>
      </c>
      <c r="D879" s="55">
        <v>32.592500000000001</v>
      </c>
      <c r="E879" s="128">
        <v>4908</v>
      </c>
      <c r="F879" s="171">
        <v>3530976.5</v>
      </c>
      <c r="G879" s="41">
        <v>100</v>
      </c>
      <c r="H879" s="50">
        <f t="shared" si="195"/>
        <v>3530976.5</v>
      </c>
      <c r="I879" s="50">
        <f t="shared" si="194"/>
        <v>0</v>
      </c>
      <c r="J879" s="50">
        <f t="shared" si="196"/>
        <v>719.43286471067643</v>
      </c>
      <c r="K879" s="50">
        <f t="shared" si="197"/>
        <v>540.38961982629883</v>
      </c>
      <c r="L879" s="50">
        <f t="shared" si="198"/>
        <v>1617511.3500842354</v>
      </c>
      <c r="M879" s="50"/>
      <c r="N879" s="50">
        <f t="shared" si="191"/>
        <v>1617511.3500842354</v>
      </c>
      <c r="O879" s="33"/>
      <c r="P879" s="120"/>
      <c r="Q879" s="120"/>
    </row>
    <row r="880" spans="1:17" s="31" customFormat="1" x14ac:dyDescent="0.25">
      <c r="A880" s="35"/>
      <c r="B880" s="51" t="s">
        <v>605</v>
      </c>
      <c r="C880" s="35">
        <v>4</v>
      </c>
      <c r="D880" s="55">
        <v>24.1846</v>
      </c>
      <c r="E880" s="128">
        <v>2922</v>
      </c>
      <c r="F880" s="171">
        <v>1660782.7</v>
      </c>
      <c r="G880" s="41">
        <v>100</v>
      </c>
      <c r="H880" s="50">
        <f t="shared" si="195"/>
        <v>1660782.7</v>
      </c>
      <c r="I880" s="50">
        <f t="shared" si="194"/>
        <v>0</v>
      </c>
      <c r="J880" s="50">
        <f t="shared" si="196"/>
        <v>568.37190280629704</v>
      </c>
      <c r="K880" s="50">
        <f t="shared" si="197"/>
        <v>691.45058173067821</v>
      </c>
      <c r="L880" s="50">
        <f t="shared" si="198"/>
        <v>1421411.1884212047</v>
      </c>
      <c r="M880" s="50"/>
      <c r="N880" s="50">
        <f t="shared" si="191"/>
        <v>1421411.1884212047</v>
      </c>
      <c r="O880" s="33"/>
      <c r="P880" s="120"/>
      <c r="Q880" s="120"/>
    </row>
    <row r="881" spans="1:17" s="31" customFormat="1" x14ac:dyDescent="0.25">
      <c r="A881" s="35"/>
      <c r="B881" s="4"/>
      <c r="C881" s="4"/>
      <c r="D881" s="55">
        <v>0</v>
      </c>
      <c r="E881" s="130"/>
      <c r="F881" s="42"/>
      <c r="G881" s="41"/>
      <c r="H881" s="42"/>
      <c r="I881" s="32"/>
      <c r="J881" s="32"/>
      <c r="K881" s="50"/>
      <c r="L881" s="50"/>
      <c r="M881" s="50"/>
      <c r="N881" s="50"/>
      <c r="O881" s="33"/>
      <c r="P881" s="120"/>
      <c r="Q881" s="120"/>
    </row>
    <row r="882" spans="1:17" s="31" customFormat="1" x14ac:dyDescent="0.25">
      <c r="A882" s="30" t="s">
        <v>606</v>
      </c>
      <c r="B882" s="43" t="s">
        <v>2</v>
      </c>
      <c r="C882" s="44"/>
      <c r="D882" s="3">
        <v>598.36670000000004</v>
      </c>
      <c r="E882" s="131">
        <f>E883</f>
        <v>36792</v>
      </c>
      <c r="F882" s="37">
        <f t="shared" ref="F882" si="199">F884</f>
        <v>0</v>
      </c>
      <c r="G882" s="37"/>
      <c r="H882" s="37">
        <f>H884</f>
        <v>3872999.375</v>
      </c>
      <c r="I882" s="37">
        <f>I884</f>
        <v>-3872999.375</v>
      </c>
      <c r="J882" s="37"/>
      <c r="K882" s="50"/>
      <c r="L882" s="50"/>
      <c r="M882" s="46">
        <f>M884</f>
        <v>30047155.855230726</v>
      </c>
      <c r="N882" s="37">
        <f t="shared" si="191"/>
        <v>30047155.855230726</v>
      </c>
      <c r="O882" s="33"/>
      <c r="P882" s="120"/>
      <c r="Q882" s="120"/>
    </row>
    <row r="883" spans="1:17" s="31" customFormat="1" x14ac:dyDescent="0.25">
      <c r="A883" s="30" t="s">
        <v>606</v>
      </c>
      <c r="B883" s="43" t="s">
        <v>3</v>
      </c>
      <c r="C883" s="44"/>
      <c r="D883" s="3">
        <v>598.36670000000004</v>
      </c>
      <c r="E883" s="131">
        <f>SUM(E885:E907)</f>
        <v>36792</v>
      </c>
      <c r="F883" s="37">
        <f t="shared" ref="F883" si="200">SUM(F885:F907)</f>
        <v>27760384.299999997</v>
      </c>
      <c r="G883" s="37"/>
      <c r="H883" s="37">
        <f>SUM(H885:H907)</f>
        <v>20014385.549999997</v>
      </c>
      <c r="I883" s="37">
        <f>SUM(I885:I907)</f>
        <v>7745998.75</v>
      </c>
      <c r="J883" s="37"/>
      <c r="K883" s="50"/>
      <c r="L883" s="37">
        <f>SUM(L885:L907)</f>
        <v>31298018.385224048</v>
      </c>
      <c r="M883" s="50"/>
      <c r="N883" s="37">
        <f t="shared" si="191"/>
        <v>31298018.385224048</v>
      </c>
      <c r="O883" s="33"/>
      <c r="P883" s="120"/>
      <c r="Q883" s="120"/>
    </row>
    <row r="884" spans="1:17" s="31" customFormat="1" x14ac:dyDescent="0.25">
      <c r="A884" s="35"/>
      <c r="B884" s="51" t="s">
        <v>26</v>
      </c>
      <c r="C884" s="35">
        <v>2</v>
      </c>
      <c r="D884" s="55">
        <v>0</v>
      </c>
      <c r="E884" s="134"/>
      <c r="F884" s="50"/>
      <c r="G884" s="41">
        <v>25</v>
      </c>
      <c r="H884" s="50">
        <f>F906*G884/100</f>
        <v>3872999.375</v>
      </c>
      <c r="I884" s="50">
        <f t="shared" ref="I884:I907" si="201">F884-H884</f>
        <v>-3872999.375</v>
      </c>
      <c r="J884" s="50"/>
      <c r="K884" s="50"/>
      <c r="L884" s="50"/>
      <c r="M884" s="50">
        <f>($L$7*$L$8*E882/$L$10)+($L$7*$L$9*D882/$L$11)</f>
        <v>30047155.855230726</v>
      </c>
      <c r="N884" s="50">
        <f t="shared" si="191"/>
        <v>30047155.855230726</v>
      </c>
      <c r="O884" s="33"/>
      <c r="P884" s="120"/>
      <c r="Q884" s="120"/>
    </row>
    <row r="885" spans="1:17" s="31" customFormat="1" x14ac:dyDescent="0.25">
      <c r="A885" s="35"/>
      <c r="B885" s="51" t="s">
        <v>607</v>
      </c>
      <c r="C885" s="35">
        <v>4</v>
      </c>
      <c r="D885" s="55">
        <v>26.591699999999999</v>
      </c>
      <c r="E885" s="128">
        <v>1238</v>
      </c>
      <c r="F885" s="172">
        <v>751891.1</v>
      </c>
      <c r="G885" s="41">
        <v>100</v>
      </c>
      <c r="H885" s="50">
        <f t="shared" ref="H885:H907" si="202">F885*G885/100</f>
        <v>751891.1</v>
      </c>
      <c r="I885" s="50">
        <f t="shared" si="201"/>
        <v>0</v>
      </c>
      <c r="J885" s="50">
        <f t="shared" si="196"/>
        <v>607.34337641357024</v>
      </c>
      <c r="K885" s="50">
        <f t="shared" ref="K885:K907" si="203">$J$11*$J$19-J885</f>
        <v>652.47910812340501</v>
      </c>
      <c r="L885" s="50">
        <f t="shared" ref="L885:L907" si="204">IF(K885&gt;0,$J$7*$J$8*(K885/$K$19),0)+$J$7*$J$9*(E885/$E$19)+$J$7*$J$10*(D885/$D$19)</f>
        <v>1102440.3522193828</v>
      </c>
      <c r="M885" s="50"/>
      <c r="N885" s="50">
        <f t="shared" si="191"/>
        <v>1102440.3522193828</v>
      </c>
      <c r="O885" s="33"/>
      <c r="P885" s="120"/>
      <c r="Q885" s="120"/>
    </row>
    <row r="886" spans="1:17" s="31" customFormat="1" x14ac:dyDescent="0.25">
      <c r="A886" s="35"/>
      <c r="B886" s="51" t="s">
        <v>608</v>
      </c>
      <c r="C886" s="35">
        <v>4</v>
      </c>
      <c r="D886" s="55">
        <v>21.4466</v>
      </c>
      <c r="E886" s="128">
        <v>1210</v>
      </c>
      <c r="F886" s="172">
        <v>310187.3</v>
      </c>
      <c r="G886" s="41">
        <v>100</v>
      </c>
      <c r="H886" s="50">
        <f t="shared" si="202"/>
        <v>310187.3</v>
      </c>
      <c r="I886" s="50">
        <f t="shared" si="201"/>
        <v>0</v>
      </c>
      <c r="J886" s="50">
        <f t="shared" si="196"/>
        <v>256.35314049586776</v>
      </c>
      <c r="K886" s="50">
        <f t="shared" si="203"/>
        <v>1003.4693440411074</v>
      </c>
      <c r="L886" s="50">
        <f t="shared" si="204"/>
        <v>1487826.8609813629</v>
      </c>
      <c r="M886" s="50"/>
      <c r="N886" s="50">
        <f t="shared" si="191"/>
        <v>1487826.8609813629</v>
      </c>
      <c r="O886" s="33"/>
      <c r="P886" s="120"/>
      <c r="Q886" s="120"/>
    </row>
    <row r="887" spans="1:17" s="31" customFormat="1" x14ac:dyDescent="0.25">
      <c r="A887" s="35"/>
      <c r="B887" s="51" t="s">
        <v>840</v>
      </c>
      <c r="C887" s="35">
        <v>4</v>
      </c>
      <c r="D887" s="55">
        <v>20.6798</v>
      </c>
      <c r="E887" s="128">
        <v>1397</v>
      </c>
      <c r="F887" s="172">
        <v>1057723.7</v>
      </c>
      <c r="G887" s="41">
        <v>100</v>
      </c>
      <c r="H887" s="50">
        <f t="shared" si="202"/>
        <v>1057723.7</v>
      </c>
      <c r="I887" s="50">
        <f t="shared" si="201"/>
        <v>0</v>
      </c>
      <c r="J887" s="50">
        <f t="shared" si="196"/>
        <v>757.13937007874017</v>
      </c>
      <c r="K887" s="50">
        <f t="shared" si="203"/>
        <v>502.68311445823508</v>
      </c>
      <c r="L887" s="50">
        <f t="shared" si="204"/>
        <v>925041.04376244766</v>
      </c>
      <c r="M887" s="50"/>
      <c r="N887" s="50">
        <f t="shared" si="191"/>
        <v>925041.04376244766</v>
      </c>
      <c r="O887" s="33"/>
      <c r="P887" s="120"/>
      <c r="Q887" s="120"/>
    </row>
    <row r="888" spans="1:17" s="31" customFormat="1" x14ac:dyDescent="0.25">
      <c r="A888" s="35"/>
      <c r="B888" s="51" t="s">
        <v>841</v>
      </c>
      <c r="C888" s="35">
        <v>4</v>
      </c>
      <c r="D888" s="55">
        <v>48.986699999999999</v>
      </c>
      <c r="E888" s="128">
        <v>2420</v>
      </c>
      <c r="F888" s="172">
        <v>492839.1</v>
      </c>
      <c r="G888" s="41">
        <v>100</v>
      </c>
      <c r="H888" s="50">
        <f t="shared" si="202"/>
        <v>492839.1</v>
      </c>
      <c r="I888" s="50">
        <f t="shared" si="201"/>
        <v>0</v>
      </c>
      <c r="J888" s="50">
        <f t="shared" si="196"/>
        <v>203.65252066115701</v>
      </c>
      <c r="K888" s="50">
        <f t="shared" si="203"/>
        <v>1056.1699638758182</v>
      </c>
      <c r="L888" s="50">
        <f t="shared" si="204"/>
        <v>1882400.0948305312</v>
      </c>
      <c r="M888" s="50"/>
      <c r="N888" s="50">
        <f t="shared" si="191"/>
        <v>1882400.0948305312</v>
      </c>
      <c r="O888" s="33"/>
      <c r="P888" s="120"/>
      <c r="Q888" s="120"/>
    </row>
    <row r="889" spans="1:17" s="31" customFormat="1" x14ac:dyDescent="0.25">
      <c r="A889" s="35"/>
      <c r="B889" s="51" t="s">
        <v>609</v>
      </c>
      <c r="C889" s="35">
        <v>4</v>
      </c>
      <c r="D889" s="55">
        <v>62.897199999999998</v>
      </c>
      <c r="E889" s="128">
        <v>3147</v>
      </c>
      <c r="F889" s="172">
        <v>1783873.3</v>
      </c>
      <c r="G889" s="41">
        <v>100</v>
      </c>
      <c r="H889" s="50">
        <f t="shared" si="202"/>
        <v>1783873.3</v>
      </c>
      <c r="I889" s="50">
        <f t="shared" si="201"/>
        <v>0</v>
      </c>
      <c r="J889" s="50">
        <f t="shared" si="196"/>
        <v>566.84884016523677</v>
      </c>
      <c r="K889" s="50">
        <f t="shared" si="203"/>
        <v>692.97364437173849</v>
      </c>
      <c r="L889" s="50">
        <f t="shared" si="204"/>
        <v>1641383.2183240694</v>
      </c>
      <c r="M889" s="50"/>
      <c r="N889" s="50">
        <f t="shared" si="191"/>
        <v>1641383.2183240694</v>
      </c>
      <c r="O889" s="33"/>
      <c r="P889" s="120"/>
      <c r="Q889" s="120"/>
    </row>
    <row r="890" spans="1:17" s="31" customFormat="1" x14ac:dyDescent="0.25">
      <c r="A890" s="35"/>
      <c r="B890" s="51" t="s">
        <v>610</v>
      </c>
      <c r="C890" s="35">
        <v>4</v>
      </c>
      <c r="D890" s="55">
        <v>33.687600000000003</v>
      </c>
      <c r="E890" s="128">
        <v>2048</v>
      </c>
      <c r="F890" s="172">
        <v>493418.9</v>
      </c>
      <c r="G890" s="41">
        <v>100</v>
      </c>
      <c r="H890" s="50">
        <f t="shared" si="202"/>
        <v>493418.9</v>
      </c>
      <c r="I890" s="50">
        <f t="shared" si="201"/>
        <v>0</v>
      </c>
      <c r="J890" s="50">
        <f t="shared" si="196"/>
        <v>240.92719726562501</v>
      </c>
      <c r="K890" s="50">
        <f t="shared" si="203"/>
        <v>1018.8952872713503</v>
      </c>
      <c r="L890" s="50">
        <f t="shared" si="204"/>
        <v>1704430.8449317061</v>
      </c>
      <c r="M890" s="50"/>
      <c r="N890" s="50">
        <f t="shared" si="191"/>
        <v>1704430.8449317061</v>
      </c>
      <c r="O890" s="33"/>
      <c r="P890" s="120"/>
      <c r="Q890" s="120"/>
    </row>
    <row r="891" spans="1:17" s="31" customFormat="1" x14ac:dyDescent="0.25">
      <c r="A891" s="35"/>
      <c r="B891" s="51" t="s">
        <v>611</v>
      </c>
      <c r="C891" s="35">
        <v>4</v>
      </c>
      <c r="D891" s="55">
        <v>36.413200000000003</v>
      </c>
      <c r="E891" s="128">
        <v>1288</v>
      </c>
      <c r="F891" s="172">
        <v>391470.4</v>
      </c>
      <c r="G891" s="41">
        <v>100</v>
      </c>
      <c r="H891" s="50">
        <f t="shared" si="202"/>
        <v>391470.4</v>
      </c>
      <c r="I891" s="50">
        <f t="shared" si="201"/>
        <v>0</v>
      </c>
      <c r="J891" s="50">
        <f t="shared" si="196"/>
        <v>303.93664596273294</v>
      </c>
      <c r="K891" s="50">
        <f t="shared" si="203"/>
        <v>955.88583857424237</v>
      </c>
      <c r="L891" s="50">
        <f t="shared" si="204"/>
        <v>1514524.4240600232</v>
      </c>
      <c r="M891" s="50"/>
      <c r="N891" s="50">
        <f t="shared" si="191"/>
        <v>1514524.4240600232</v>
      </c>
      <c r="O891" s="33"/>
      <c r="P891" s="120"/>
      <c r="Q891" s="120"/>
    </row>
    <row r="892" spans="1:17" s="31" customFormat="1" x14ac:dyDescent="0.25">
      <c r="A892" s="35"/>
      <c r="B892" s="51" t="s">
        <v>612</v>
      </c>
      <c r="C892" s="35">
        <v>4</v>
      </c>
      <c r="D892" s="55">
        <v>17.424600000000002</v>
      </c>
      <c r="E892" s="128">
        <v>690</v>
      </c>
      <c r="F892" s="172">
        <v>119405.9</v>
      </c>
      <c r="G892" s="41">
        <v>100</v>
      </c>
      <c r="H892" s="50">
        <f t="shared" si="202"/>
        <v>119405.9</v>
      </c>
      <c r="I892" s="50">
        <f t="shared" si="201"/>
        <v>0</v>
      </c>
      <c r="J892" s="50">
        <f t="shared" si="196"/>
        <v>173.05202898550723</v>
      </c>
      <c r="K892" s="50">
        <f t="shared" si="203"/>
        <v>1086.7704555514681</v>
      </c>
      <c r="L892" s="50">
        <f t="shared" si="204"/>
        <v>1479616.8112687424</v>
      </c>
      <c r="M892" s="50"/>
      <c r="N892" s="50">
        <f t="shared" si="191"/>
        <v>1479616.8112687424</v>
      </c>
      <c r="O892" s="33"/>
      <c r="P892" s="120"/>
      <c r="Q892" s="120"/>
    </row>
    <row r="893" spans="1:17" s="31" customFormat="1" x14ac:dyDescent="0.25">
      <c r="A893" s="35"/>
      <c r="B893" s="51" t="s">
        <v>613</v>
      </c>
      <c r="C893" s="35">
        <v>4</v>
      </c>
      <c r="D893" s="55">
        <v>18.459800000000001</v>
      </c>
      <c r="E893" s="128">
        <v>1285</v>
      </c>
      <c r="F893" s="172">
        <v>287782.59999999998</v>
      </c>
      <c r="G893" s="41">
        <v>100</v>
      </c>
      <c r="H893" s="50">
        <f t="shared" si="202"/>
        <v>287782.59999999998</v>
      </c>
      <c r="I893" s="50">
        <f t="shared" si="201"/>
        <v>0</v>
      </c>
      <c r="J893" s="50">
        <f t="shared" si="196"/>
        <v>223.9553307392996</v>
      </c>
      <c r="K893" s="50">
        <f t="shared" si="203"/>
        <v>1035.8671537976757</v>
      </c>
      <c r="L893" s="50">
        <f t="shared" si="204"/>
        <v>1524800.6104598898</v>
      </c>
      <c r="M893" s="50"/>
      <c r="N893" s="50">
        <f t="shared" si="191"/>
        <v>1524800.6104598898</v>
      </c>
      <c r="O893" s="33"/>
      <c r="P893" s="120"/>
      <c r="Q893" s="120"/>
    </row>
    <row r="894" spans="1:17" s="31" customFormat="1" x14ac:dyDescent="0.25">
      <c r="A894" s="35"/>
      <c r="B894" s="51" t="s">
        <v>296</v>
      </c>
      <c r="C894" s="35">
        <v>4</v>
      </c>
      <c r="D894" s="55">
        <v>17.335699999999999</v>
      </c>
      <c r="E894" s="128">
        <v>836</v>
      </c>
      <c r="F894" s="172">
        <v>252687.5</v>
      </c>
      <c r="G894" s="41">
        <v>100</v>
      </c>
      <c r="H894" s="50">
        <f t="shared" si="202"/>
        <v>252687.5</v>
      </c>
      <c r="I894" s="50">
        <f t="shared" si="201"/>
        <v>0</v>
      </c>
      <c r="J894" s="50">
        <f t="shared" si="196"/>
        <v>302.25777511961724</v>
      </c>
      <c r="K894" s="50">
        <f t="shared" si="203"/>
        <v>957.56470941735802</v>
      </c>
      <c r="L894" s="50">
        <f t="shared" si="204"/>
        <v>1351419.2331199888</v>
      </c>
      <c r="M894" s="50"/>
      <c r="N894" s="50">
        <f t="shared" si="191"/>
        <v>1351419.2331199888</v>
      </c>
      <c r="O894" s="33"/>
      <c r="P894" s="120"/>
      <c r="Q894" s="120"/>
    </row>
    <row r="895" spans="1:17" s="31" customFormat="1" x14ac:dyDescent="0.25">
      <c r="A895" s="35"/>
      <c r="B895" s="51" t="s">
        <v>614</v>
      </c>
      <c r="C895" s="35">
        <v>4</v>
      </c>
      <c r="D895" s="55">
        <v>9.4989999999999988</v>
      </c>
      <c r="E895" s="128">
        <v>555</v>
      </c>
      <c r="F895" s="172">
        <v>115837.1</v>
      </c>
      <c r="G895" s="41">
        <v>100</v>
      </c>
      <c r="H895" s="50">
        <f t="shared" si="202"/>
        <v>115837.1</v>
      </c>
      <c r="I895" s="50">
        <f t="shared" si="201"/>
        <v>0</v>
      </c>
      <c r="J895" s="50">
        <f t="shared" si="196"/>
        <v>208.7154954954955</v>
      </c>
      <c r="K895" s="50">
        <f t="shared" si="203"/>
        <v>1051.1069890414797</v>
      </c>
      <c r="L895" s="50">
        <f t="shared" si="204"/>
        <v>1377868.5861232751</v>
      </c>
      <c r="M895" s="50"/>
      <c r="N895" s="50">
        <f t="shared" si="191"/>
        <v>1377868.5861232751</v>
      </c>
      <c r="O895" s="33"/>
      <c r="P895" s="120"/>
      <c r="Q895" s="120"/>
    </row>
    <row r="896" spans="1:17" s="31" customFormat="1" x14ac:dyDescent="0.25">
      <c r="A896" s="35"/>
      <c r="B896" s="51" t="s">
        <v>615</v>
      </c>
      <c r="C896" s="35">
        <v>4</v>
      </c>
      <c r="D896" s="55">
        <v>50.374799999999993</v>
      </c>
      <c r="E896" s="128">
        <v>2600</v>
      </c>
      <c r="F896" s="172">
        <v>920048.8</v>
      </c>
      <c r="G896" s="41">
        <v>100</v>
      </c>
      <c r="H896" s="50">
        <f t="shared" si="202"/>
        <v>920048.8</v>
      </c>
      <c r="I896" s="50">
        <f t="shared" si="201"/>
        <v>0</v>
      </c>
      <c r="J896" s="50">
        <f t="shared" si="196"/>
        <v>353.86492307692311</v>
      </c>
      <c r="K896" s="50">
        <f t="shared" si="203"/>
        <v>905.95756146005215</v>
      </c>
      <c r="L896" s="50">
        <f t="shared" si="204"/>
        <v>1742034.3503246338</v>
      </c>
      <c r="M896" s="50"/>
      <c r="N896" s="50">
        <f t="shared" si="191"/>
        <v>1742034.3503246338</v>
      </c>
      <c r="O896" s="33"/>
      <c r="P896" s="120"/>
      <c r="Q896" s="120"/>
    </row>
    <row r="897" spans="1:17" s="31" customFormat="1" x14ac:dyDescent="0.25">
      <c r="A897" s="35"/>
      <c r="B897" s="51" t="s">
        <v>574</v>
      </c>
      <c r="C897" s="35">
        <v>4</v>
      </c>
      <c r="D897" s="55">
        <v>12.6898</v>
      </c>
      <c r="E897" s="128">
        <v>736</v>
      </c>
      <c r="F897" s="172">
        <v>173336.9</v>
      </c>
      <c r="G897" s="41">
        <v>100</v>
      </c>
      <c r="H897" s="50">
        <f t="shared" si="202"/>
        <v>173336.9</v>
      </c>
      <c r="I897" s="50">
        <f t="shared" si="201"/>
        <v>0</v>
      </c>
      <c r="J897" s="50">
        <f t="shared" si="196"/>
        <v>235.51209239130435</v>
      </c>
      <c r="K897" s="50">
        <f t="shared" si="203"/>
        <v>1024.3103921456709</v>
      </c>
      <c r="L897" s="50">
        <f t="shared" si="204"/>
        <v>1391656.1369715033</v>
      </c>
      <c r="M897" s="50"/>
      <c r="N897" s="50">
        <f t="shared" si="191"/>
        <v>1391656.1369715033</v>
      </c>
      <c r="O897" s="33"/>
      <c r="P897" s="120"/>
      <c r="Q897" s="120"/>
    </row>
    <row r="898" spans="1:17" s="31" customFormat="1" x14ac:dyDescent="0.25">
      <c r="A898" s="35"/>
      <c r="B898" s="51" t="s">
        <v>616</v>
      </c>
      <c r="C898" s="35">
        <v>4</v>
      </c>
      <c r="D898" s="55">
        <v>34.032299999999999</v>
      </c>
      <c r="E898" s="128">
        <v>1613</v>
      </c>
      <c r="F898" s="172">
        <v>723147.6</v>
      </c>
      <c r="G898" s="41">
        <v>100</v>
      </c>
      <c r="H898" s="50">
        <f t="shared" si="202"/>
        <v>723147.6</v>
      </c>
      <c r="I898" s="50">
        <f t="shared" si="201"/>
        <v>0</v>
      </c>
      <c r="J898" s="50">
        <f t="shared" si="196"/>
        <v>448.32461252324862</v>
      </c>
      <c r="K898" s="50">
        <f t="shared" si="203"/>
        <v>811.49787201372669</v>
      </c>
      <c r="L898" s="50">
        <f t="shared" si="204"/>
        <v>1387956.4500739903</v>
      </c>
      <c r="M898" s="50"/>
      <c r="N898" s="50">
        <f t="shared" ref="N898:N961" si="205">L898+M898</f>
        <v>1387956.4500739903</v>
      </c>
      <c r="O898" s="33"/>
      <c r="P898" s="120"/>
      <c r="Q898" s="120"/>
    </row>
    <row r="899" spans="1:17" s="31" customFormat="1" x14ac:dyDescent="0.25">
      <c r="A899" s="35"/>
      <c r="B899" s="51" t="s">
        <v>617</v>
      </c>
      <c r="C899" s="35">
        <v>4</v>
      </c>
      <c r="D899" s="55">
        <v>17.230599999999999</v>
      </c>
      <c r="E899" s="128">
        <v>803</v>
      </c>
      <c r="F899" s="172">
        <v>327180.90000000002</v>
      </c>
      <c r="G899" s="41">
        <v>100</v>
      </c>
      <c r="H899" s="50">
        <f t="shared" si="202"/>
        <v>327180.90000000002</v>
      </c>
      <c r="I899" s="50">
        <f t="shared" si="201"/>
        <v>0</v>
      </c>
      <c r="J899" s="50">
        <f t="shared" si="196"/>
        <v>407.44819427148195</v>
      </c>
      <c r="K899" s="50">
        <f t="shared" si="203"/>
        <v>852.3742902654933</v>
      </c>
      <c r="L899" s="50">
        <f t="shared" si="204"/>
        <v>1221268.007178779</v>
      </c>
      <c r="M899" s="50"/>
      <c r="N899" s="50">
        <f t="shared" si="205"/>
        <v>1221268.007178779</v>
      </c>
      <c r="O899" s="33"/>
      <c r="P899" s="120"/>
      <c r="Q899" s="120"/>
    </row>
    <row r="900" spans="1:17" s="31" customFormat="1" x14ac:dyDescent="0.25">
      <c r="A900" s="35"/>
      <c r="B900" s="51" t="s">
        <v>618</v>
      </c>
      <c r="C900" s="35">
        <v>4</v>
      </c>
      <c r="D900" s="55">
        <v>31.044899999999998</v>
      </c>
      <c r="E900" s="128">
        <v>2506</v>
      </c>
      <c r="F900" s="172">
        <v>1045935.2</v>
      </c>
      <c r="G900" s="41">
        <v>100</v>
      </c>
      <c r="H900" s="50">
        <f t="shared" si="202"/>
        <v>1045935.2</v>
      </c>
      <c r="I900" s="50">
        <f t="shared" si="201"/>
        <v>0</v>
      </c>
      <c r="J900" s="50">
        <f t="shared" si="196"/>
        <v>417.37238627294494</v>
      </c>
      <c r="K900" s="50">
        <f t="shared" si="203"/>
        <v>842.45009826403032</v>
      </c>
      <c r="L900" s="50">
        <f t="shared" si="204"/>
        <v>1561272.2511841443</v>
      </c>
      <c r="M900" s="50"/>
      <c r="N900" s="50">
        <f t="shared" si="205"/>
        <v>1561272.2511841443</v>
      </c>
      <c r="O900" s="33"/>
      <c r="P900" s="120"/>
      <c r="Q900" s="120"/>
    </row>
    <row r="901" spans="1:17" s="31" customFormat="1" x14ac:dyDescent="0.25">
      <c r="A901" s="35"/>
      <c r="B901" s="51" t="s">
        <v>619</v>
      </c>
      <c r="C901" s="35">
        <v>4</v>
      </c>
      <c r="D901" s="55">
        <v>11.1501</v>
      </c>
      <c r="E901" s="128">
        <v>680</v>
      </c>
      <c r="F901" s="172">
        <v>651063.5</v>
      </c>
      <c r="G901" s="41">
        <v>100</v>
      </c>
      <c r="H901" s="50">
        <f t="shared" si="202"/>
        <v>651063.5</v>
      </c>
      <c r="I901" s="50">
        <f t="shared" si="201"/>
        <v>0</v>
      </c>
      <c r="J901" s="50">
        <f t="shared" si="196"/>
        <v>957.44632352941176</v>
      </c>
      <c r="K901" s="50">
        <f t="shared" si="203"/>
        <v>302.3761610075635</v>
      </c>
      <c r="L901" s="50">
        <f t="shared" si="204"/>
        <v>523375.08123158966</v>
      </c>
      <c r="M901" s="50"/>
      <c r="N901" s="50">
        <f t="shared" si="205"/>
        <v>523375.08123158966</v>
      </c>
      <c r="O901" s="33"/>
      <c r="P901" s="120"/>
      <c r="Q901" s="120"/>
    </row>
    <row r="902" spans="1:17" s="31" customFormat="1" x14ac:dyDescent="0.25">
      <c r="A902" s="35"/>
      <c r="B902" s="51" t="s">
        <v>620</v>
      </c>
      <c r="C902" s="35">
        <v>4</v>
      </c>
      <c r="D902" s="55">
        <v>10.266300000000001</v>
      </c>
      <c r="E902" s="128">
        <v>938</v>
      </c>
      <c r="F902" s="172">
        <v>296002.40000000002</v>
      </c>
      <c r="G902" s="41">
        <v>100</v>
      </c>
      <c r="H902" s="50">
        <f t="shared" si="202"/>
        <v>296002.40000000002</v>
      </c>
      <c r="I902" s="50">
        <f t="shared" si="201"/>
        <v>0</v>
      </c>
      <c r="J902" s="50">
        <f t="shared" si="196"/>
        <v>315.56759061833691</v>
      </c>
      <c r="K902" s="50">
        <f t="shared" si="203"/>
        <v>944.25489391863834</v>
      </c>
      <c r="L902" s="50">
        <f t="shared" si="204"/>
        <v>1320024.4722262134</v>
      </c>
      <c r="M902" s="50"/>
      <c r="N902" s="50">
        <f t="shared" si="205"/>
        <v>1320024.4722262134</v>
      </c>
      <c r="O902" s="33"/>
      <c r="P902" s="120"/>
      <c r="Q902" s="120"/>
    </row>
    <row r="903" spans="1:17" s="31" customFormat="1" x14ac:dyDescent="0.25">
      <c r="A903" s="35"/>
      <c r="B903" s="51" t="s">
        <v>621</v>
      </c>
      <c r="C903" s="35">
        <v>4</v>
      </c>
      <c r="D903" s="55">
        <v>27.482099999999999</v>
      </c>
      <c r="E903" s="128">
        <v>1300</v>
      </c>
      <c r="F903" s="172">
        <v>350075.1</v>
      </c>
      <c r="G903" s="41">
        <v>100</v>
      </c>
      <c r="H903" s="50">
        <f t="shared" si="202"/>
        <v>350075.1</v>
      </c>
      <c r="I903" s="50">
        <f t="shared" si="201"/>
        <v>0</v>
      </c>
      <c r="J903" s="50">
        <f t="shared" si="196"/>
        <v>269.28853846153845</v>
      </c>
      <c r="K903" s="50">
        <f t="shared" si="203"/>
        <v>990.5339460754368</v>
      </c>
      <c r="L903" s="50">
        <f t="shared" si="204"/>
        <v>1515850.5290082553</v>
      </c>
      <c r="M903" s="50"/>
      <c r="N903" s="50">
        <f t="shared" si="205"/>
        <v>1515850.5290082553</v>
      </c>
      <c r="O903" s="33"/>
      <c r="P903" s="120"/>
      <c r="Q903" s="120"/>
    </row>
    <row r="904" spans="1:17" s="31" customFormat="1" x14ac:dyDescent="0.25">
      <c r="A904" s="35"/>
      <c r="B904" s="51" t="s">
        <v>842</v>
      </c>
      <c r="C904" s="35">
        <v>4</v>
      </c>
      <c r="D904" s="55">
        <v>24.450700000000005</v>
      </c>
      <c r="E904" s="128">
        <v>1032</v>
      </c>
      <c r="F904" s="172">
        <v>727811.5</v>
      </c>
      <c r="G904" s="41">
        <v>100</v>
      </c>
      <c r="H904" s="50">
        <f t="shared" si="202"/>
        <v>727811.5</v>
      </c>
      <c r="I904" s="50">
        <f t="shared" si="201"/>
        <v>0</v>
      </c>
      <c r="J904" s="50">
        <f t="shared" si="196"/>
        <v>705.24370155038764</v>
      </c>
      <c r="K904" s="50">
        <f t="shared" si="203"/>
        <v>554.57878298658761</v>
      </c>
      <c r="L904" s="50">
        <f t="shared" si="204"/>
        <v>942215.8895648719</v>
      </c>
      <c r="M904" s="50"/>
      <c r="N904" s="50">
        <f t="shared" si="205"/>
        <v>942215.8895648719</v>
      </c>
      <c r="O904" s="33"/>
      <c r="P904" s="120"/>
      <c r="Q904" s="120"/>
    </row>
    <row r="905" spans="1:17" s="31" customFormat="1" x14ac:dyDescent="0.25">
      <c r="A905" s="35"/>
      <c r="B905" s="51" t="s">
        <v>622</v>
      </c>
      <c r="C905" s="35">
        <v>4</v>
      </c>
      <c r="D905" s="55">
        <v>14.500899999999998</v>
      </c>
      <c r="E905" s="128">
        <v>667</v>
      </c>
      <c r="F905" s="172">
        <v>361593.1</v>
      </c>
      <c r="G905" s="41">
        <v>100</v>
      </c>
      <c r="H905" s="50">
        <f t="shared" si="202"/>
        <v>361593.1</v>
      </c>
      <c r="I905" s="50">
        <f t="shared" si="201"/>
        <v>0</v>
      </c>
      <c r="J905" s="50">
        <f t="shared" si="196"/>
        <v>542.11859070464766</v>
      </c>
      <c r="K905" s="50">
        <f t="shared" si="203"/>
        <v>717.70389383232759</v>
      </c>
      <c r="L905" s="50">
        <f t="shared" si="204"/>
        <v>1026739.2826371784</v>
      </c>
      <c r="M905" s="50"/>
      <c r="N905" s="50">
        <f t="shared" si="205"/>
        <v>1026739.2826371784</v>
      </c>
      <c r="O905" s="33"/>
      <c r="P905" s="120"/>
      <c r="Q905" s="120"/>
    </row>
    <row r="906" spans="1:17" s="31" customFormat="1" x14ac:dyDescent="0.25">
      <c r="A906" s="35"/>
      <c r="B906" s="51" t="s">
        <v>606</v>
      </c>
      <c r="C906" s="35">
        <v>3</v>
      </c>
      <c r="D906" s="55">
        <v>19.206800000000001</v>
      </c>
      <c r="E906" s="128">
        <v>5778</v>
      </c>
      <c r="F906" s="172">
        <v>15491997.5</v>
      </c>
      <c r="G906" s="41">
        <v>50</v>
      </c>
      <c r="H906" s="50">
        <f t="shared" si="202"/>
        <v>7745998.75</v>
      </c>
      <c r="I906" s="50">
        <f t="shared" si="201"/>
        <v>7745998.75</v>
      </c>
      <c r="J906" s="50">
        <f t="shared" si="196"/>
        <v>2681.2041363793701</v>
      </c>
      <c r="K906" s="50">
        <f t="shared" si="203"/>
        <v>-1421.3816518423948</v>
      </c>
      <c r="L906" s="50">
        <f t="shared" si="204"/>
        <v>1064532.7761604409</v>
      </c>
      <c r="M906" s="50"/>
      <c r="N906" s="50">
        <f t="shared" si="205"/>
        <v>1064532.7761604409</v>
      </c>
      <c r="O906" s="33"/>
      <c r="P906" s="120"/>
      <c r="Q906" s="120"/>
    </row>
    <row r="907" spans="1:17" s="31" customFormat="1" x14ac:dyDescent="0.25">
      <c r="A907" s="35"/>
      <c r="B907" s="51" t="s">
        <v>843</v>
      </c>
      <c r="C907" s="35">
        <v>4</v>
      </c>
      <c r="D907" s="55">
        <v>32.515500000000003</v>
      </c>
      <c r="E907" s="128">
        <v>2025</v>
      </c>
      <c r="F907" s="172">
        <v>635074.9</v>
      </c>
      <c r="G907" s="41">
        <v>100</v>
      </c>
      <c r="H907" s="50">
        <f t="shared" si="202"/>
        <v>635074.9</v>
      </c>
      <c r="I907" s="50">
        <f t="shared" si="201"/>
        <v>0</v>
      </c>
      <c r="J907" s="50">
        <f t="shared" si="196"/>
        <v>313.61723456790122</v>
      </c>
      <c r="K907" s="50">
        <f t="shared" si="203"/>
        <v>946.20524996907398</v>
      </c>
      <c r="L907" s="50">
        <f t="shared" si="204"/>
        <v>1609341.0785810265</v>
      </c>
      <c r="M907" s="50"/>
      <c r="N907" s="50">
        <f t="shared" si="205"/>
        <v>1609341.0785810265</v>
      </c>
      <c r="O907" s="33"/>
      <c r="P907" s="120"/>
      <c r="Q907" s="120"/>
    </row>
    <row r="908" spans="1:17" s="31" customFormat="1" x14ac:dyDescent="0.25">
      <c r="A908" s="35"/>
      <c r="B908" s="4"/>
      <c r="C908" s="4"/>
      <c r="D908" s="55">
        <v>0</v>
      </c>
      <c r="E908" s="130"/>
      <c r="F908" s="42"/>
      <c r="G908" s="41"/>
      <c r="H908" s="42"/>
      <c r="I908" s="32"/>
      <c r="J908" s="32"/>
      <c r="K908" s="50"/>
      <c r="L908" s="50"/>
      <c r="M908" s="50"/>
      <c r="N908" s="50"/>
      <c r="O908" s="33"/>
      <c r="P908" s="120"/>
      <c r="Q908" s="120"/>
    </row>
    <row r="909" spans="1:17" s="31" customFormat="1" x14ac:dyDescent="0.25">
      <c r="A909" s="30" t="s">
        <v>623</v>
      </c>
      <c r="B909" s="43" t="s">
        <v>2</v>
      </c>
      <c r="C909" s="44"/>
      <c r="D909" s="3">
        <v>998.38089999999977</v>
      </c>
      <c r="E909" s="131">
        <f>E910</f>
        <v>62989</v>
      </c>
      <c r="F909" s="37">
        <f t="shared" ref="F909" si="206">F911</f>
        <v>0</v>
      </c>
      <c r="G909" s="37"/>
      <c r="H909" s="37">
        <f>H911</f>
        <v>6350523.125</v>
      </c>
      <c r="I909" s="37">
        <f>I911</f>
        <v>-6350523.125</v>
      </c>
      <c r="J909" s="37"/>
      <c r="K909" s="50"/>
      <c r="L909" s="50"/>
      <c r="M909" s="46">
        <f>M911</f>
        <v>50838682.387608513</v>
      </c>
      <c r="N909" s="37">
        <f t="shared" si="205"/>
        <v>50838682.387608513</v>
      </c>
      <c r="O909" s="33"/>
      <c r="P909" s="120"/>
      <c r="Q909" s="120"/>
    </row>
    <row r="910" spans="1:17" s="31" customFormat="1" x14ac:dyDescent="0.25">
      <c r="A910" s="30" t="s">
        <v>623</v>
      </c>
      <c r="B910" s="43" t="s">
        <v>3</v>
      </c>
      <c r="C910" s="44"/>
      <c r="D910" s="3">
        <v>998.38089999999977</v>
      </c>
      <c r="E910" s="131">
        <f>SUM(E912:E934)</f>
        <v>62989</v>
      </c>
      <c r="F910" s="37">
        <f t="shared" ref="F910" si="207">SUM(F912:F934)</f>
        <v>54569914.600000009</v>
      </c>
      <c r="G910" s="37"/>
      <c r="H910" s="37">
        <f>SUM(H912:H934)</f>
        <v>41868868.350000009</v>
      </c>
      <c r="I910" s="37">
        <f>SUM(I912:I934)</f>
        <v>12701046.25</v>
      </c>
      <c r="J910" s="37"/>
      <c r="K910" s="50"/>
      <c r="L910" s="37">
        <f>SUM(L912:L934)</f>
        <v>33905176.073498875</v>
      </c>
      <c r="M910" s="50"/>
      <c r="N910" s="37">
        <f t="shared" si="205"/>
        <v>33905176.073498875</v>
      </c>
      <c r="O910" s="33"/>
      <c r="P910" s="120"/>
      <c r="Q910" s="120"/>
    </row>
    <row r="911" spans="1:17" s="31" customFormat="1" x14ac:dyDescent="0.25">
      <c r="A911" s="35"/>
      <c r="B911" s="51" t="s">
        <v>26</v>
      </c>
      <c r="C911" s="35">
        <v>2</v>
      </c>
      <c r="D911" s="55">
        <v>0</v>
      </c>
      <c r="E911" s="134"/>
      <c r="F911" s="50"/>
      <c r="G911" s="41">
        <v>25</v>
      </c>
      <c r="H911" s="50">
        <f>F930*G911/100</f>
        <v>6350523.125</v>
      </c>
      <c r="I911" s="50">
        <f t="shared" ref="I911:I934" si="208">F911-H911</f>
        <v>-6350523.125</v>
      </c>
      <c r="J911" s="50"/>
      <c r="K911" s="50"/>
      <c r="L911" s="50"/>
      <c r="M911" s="50">
        <f>($L$7*$L$8*E909/$L$10)+($L$7*$L$9*D909/$L$11)</f>
        <v>50838682.387608513</v>
      </c>
      <c r="N911" s="50">
        <f t="shared" si="205"/>
        <v>50838682.387608513</v>
      </c>
      <c r="O911" s="33"/>
      <c r="P911" s="120"/>
      <c r="Q911" s="120"/>
    </row>
    <row r="912" spans="1:17" s="31" customFormat="1" x14ac:dyDescent="0.25">
      <c r="A912" s="35"/>
      <c r="B912" s="51" t="s">
        <v>624</v>
      </c>
      <c r="C912" s="35">
        <v>4</v>
      </c>
      <c r="D912" s="55">
        <v>17.226600000000001</v>
      </c>
      <c r="E912" s="128">
        <v>417</v>
      </c>
      <c r="F912" s="173">
        <v>366128.2</v>
      </c>
      <c r="G912" s="41">
        <v>100</v>
      </c>
      <c r="H912" s="50">
        <f t="shared" ref="H912:H934" si="209">F912*G912/100</f>
        <v>366128.2</v>
      </c>
      <c r="I912" s="50">
        <f t="shared" si="208"/>
        <v>0</v>
      </c>
      <c r="J912" s="50">
        <f t="shared" si="196"/>
        <v>878.00527577937657</v>
      </c>
      <c r="K912" s="50">
        <f t="shared" ref="K912:K934" si="210">$J$11*$J$19-J912</f>
        <v>381.81720875759868</v>
      </c>
      <c r="L912" s="50">
        <f t="shared" ref="L912:L934" si="211">IF(K912&gt;0,$J$7*$J$8*(K912/$K$19),0)+$J$7*$J$9*(E912/$E$19)+$J$7*$J$10*(D912/$D$19)</f>
        <v>600991.51111177099</v>
      </c>
      <c r="M912" s="50"/>
      <c r="N912" s="50">
        <f t="shared" si="205"/>
        <v>600991.51111177099</v>
      </c>
      <c r="O912" s="33"/>
      <c r="P912" s="120"/>
      <c r="Q912" s="120"/>
    </row>
    <row r="913" spans="1:17" s="31" customFormat="1" x14ac:dyDescent="0.25">
      <c r="A913" s="35"/>
      <c r="B913" s="51" t="s">
        <v>105</v>
      </c>
      <c r="C913" s="35">
        <v>4</v>
      </c>
      <c r="D913" s="55">
        <v>25.498499999999996</v>
      </c>
      <c r="E913" s="128">
        <v>2502</v>
      </c>
      <c r="F913" s="173">
        <v>654967.19999999995</v>
      </c>
      <c r="G913" s="41">
        <v>100</v>
      </c>
      <c r="H913" s="50">
        <f t="shared" si="209"/>
        <v>654967.19999999995</v>
      </c>
      <c r="I913" s="50">
        <f t="shared" si="208"/>
        <v>0</v>
      </c>
      <c r="J913" s="50">
        <f t="shared" si="196"/>
        <v>261.77745803357311</v>
      </c>
      <c r="K913" s="50">
        <f t="shared" si="210"/>
        <v>998.04502650340214</v>
      </c>
      <c r="L913" s="50">
        <f t="shared" si="211"/>
        <v>1718334.0275925137</v>
      </c>
      <c r="M913" s="50"/>
      <c r="N913" s="50">
        <f t="shared" si="205"/>
        <v>1718334.0275925137</v>
      </c>
      <c r="O913" s="33"/>
      <c r="P913" s="120"/>
      <c r="Q913" s="120"/>
    </row>
    <row r="914" spans="1:17" s="31" customFormat="1" x14ac:dyDescent="0.25">
      <c r="A914" s="35"/>
      <c r="B914" s="51" t="s">
        <v>625</v>
      </c>
      <c r="C914" s="35">
        <v>4</v>
      </c>
      <c r="D914" s="55">
        <v>35.809699999999999</v>
      </c>
      <c r="E914" s="128">
        <v>887</v>
      </c>
      <c r="F914" s="173">
        <v>376551.1</v>
      </c>
      <c r="G914" s="41">
        <v>100</v>
      </c>
      <c r="H914" s="50">
        <f t="shared" si="209"/>
        <v>376551.1</v>
      </c>
      <c r="I914" s="50">
        <f t="shared" si="208"/>
        <v>0</v>
      </c>
      <c r="J914" s="50">
        <f t="shared" si="196"/>
        <v>424.52209695603153</v>
      </c>
      <c r="K914" s="50">
        <f t="shared" si="210"/>
        <v>835.30038758094372</v>
      </c>
      <c r="L914" s="50">
        <f t="shared" si="211"/>
        <v>1301786.0283193309</v>
      </c>
      <c r="M914" s="50"/>
      <c r="N914" s="50">
        <f t="shared" si="205"/>
        <v>1301786.0283193309</v>
      </c>
      <c r="O914" s="33"/>
      <c r="P914" s="120"/>
      <c r="Q914" s="120"/>
    </row>
    <row r="915" spans="1:17" s="31" customFormat="1" x14ac:dyDescent="0.25">
      <c r="A915" s="35"/>
      <c r="B915" s="51" t="s">
        <v>844</v>
      </c>
      <c r="C915" s="35">
        <v>4</v>
      </c>
      <c r="D915" s="55">
        <v>39.009399999999999</v>
      </c>
      <c r="E915" s="128">
        <v>2583</v>
      </c>
      <c r="F915" s="173">
        <v>1012527.8</v>
      </c>
      <c r="G915" s="41">
        <v>100</v>
      </c>
      <c r="H915" s="50">
        <f t="shared" si="209"/>
        <v>1012527.8</v>
      </c>
      <c r="I915" s="50">
        <f t="shared" si="208"/>
        <v>0</v>
      </c>
      <c r="J915" s="50">
        <f t="shared" si="196"/>
        <v>391.99682539682544</v>
      </c>
      <c r="K915" s="50">
        <f t="shared" si="210"/>
        <v>867.82565914014981</v>
      </c>
      <c r="L915" s="50">
        <f t="shared" si="211"/>
        <v>1641276.548772081</v>
      </c>
      <c r="M915" s="50"/>
      <c r="N915" s="50">
        <f t="shared" si="205"/>
        <v>1641276.548772081</v>
      </c>
      <c r="O915" s="33"/>
      <c r="P915" s="120"/>
      <c r="Q915" s="120"/>
    </row>
    <row r="916" spans="1:17" s="31" customFormat="1" x14ac:dyDescent="0.25">
      <c r="A916" s="35"/>
      <c r="B916" s="51" t="s">
        <v>626</v>
      </c>
      <c r="C916" s="35">
        <v>4</v>
      </c>
      <c r="D916" s="55">
        <v>53.113700000000001</v>
      </c>
      <c r="E916" s="128">
        <v>3211</v>
      </c>
      <c r="F916" s="173">
        <v>786226.1</v>
      </c>
      <c r="G916" s="41">
        <v>100</v>
      </c>
      <c r="H916" s="50">
        <f t="shared" si="209"/>
        <v>786226.1</v>
      </c>
      <c r="I916" s="50">
        <f t="shared" si="208"/>
        <v>0</v>
      </c>
      <c r="J916" s="50">
        <f t="shared" si="196"/>
        <v>244.85397072563063</v>
      </c>
      <c r="K916" s="50">
        <f t="shared" si="210"/>
        <v>1014.9685138113446</v>
      </c>
      <c r="L916" s="50">
        <f t="shared" si="211"/>
        <v>1986499.1731476723</v>
      </c>
      <c r="M916" s="50"/>
      <c r="N916" s="50">
        <f t="shared" si="205"/>
        <v>1986499.1731476723</v>
      </c>
      <c r="O916" s="33"/>
      <c r="P916" s="120"/>
      <c r="Q916" s="120"/>
    </row>
    <row r="917" spans="1:17" s="31" customFormat="1" x14ac:dyDescent="0.25">
      <c r="A917" s="35"/>
      <c r="B917" s="51" t="s">
        <v>627</v>
      </c>
      <c r="C917" s="35">
        <v>4</v>
      </c>
      <c r="D917" s="55">
        <v>54.958999999999996</v>
      </c>
      <c r="E917" s="128">
        <v>2542</v>
      </c>
      <c r="F917" s="173">
        <v>1227620.7</v>
      </c>
      <c r="G917" s="41">
        <v>100</v>
      </c>
      <c r="H917" s="50">
        <f t="shared" si="209"/>
        <v>1227620.7</v>
      </c>
      <c r="I917" s="50">
        <f t="shared" si="208"/>
        <v>0</v>
      </c>
      <c r="J917" s="50">
        <f t="shared" si="196"/>
        <v>482.93497246262785</v>
      </c>
      <c r="K917" s="50">
        <f t="shared" si="210"/>
        <v>776.88751207434734</v>
      </c>
      <c r="L917" s="50">
        <f t="shared" si="211"/>
        <v>1601321.4710602234</v>
      </c>
      <c r="M917" s="50"/>
      <c r="N917" s="50">
        <f t="shared" si="205"/>
        <v>1601321.4710602234</v>
      </c>
      <c r="O917" s="33"/>
      <c r="P917" s="120"/>
      <c r="Q917" s="120"/>
    </row>
    <row r="918" spans="1:17" s="31" customFormat="1" x14ac:dyDescent="0.25">
      <c r="A918" s="35"/>
      <c r="B918" s="51" t="s">
        <v>171</v>
      </c>
      <c r="C918" s="35">
        <v>4</v>
      </c>
      <c r="D918" s="55">
        <v>50.674500000000002</v>
      </c>
      <c r="E918" s="128">
        <v>2240</v>
      </c>
      <c r="F918" s="173">
        <v>1117929.1000000001</v>
      </c>
      <c r="G918" s="41">
        <v>100</v>
      </c>
      <c r="H918" s="50">
        <f t="shared" si="209"/>
        <v>1117929.1000000001</v>
      </c>
      <c r="I918" s="50">
        <f t="shared" si="208"/>
        <v>0</v>
      </c>
      <c r="J918" s="50">
        <f t="shared" ref="J918:J981" si="212">F918/E918</f>
        <v>499.07549107142859</v>
      </c>
      <c r="K918" s="50">
        <f t="shared" si="210"/>
        <v>760.74699346554667</v>
      </c>
      <c r="L918" s="50">
        <f t="shared" si="211"/>
        <v>1511369.4846102546</v>
      </c>
      <c r="M918" s="50"/>
      <c r="N918" s="50">
        <f t="shared" si="205"/>
        <v>1511369.4846102546</v>
      </c>
      <c r="O918" s="33"/>
      <c r="P918" s="120"/>
      <c r="Q918" s="120"/>
    </row>
    <row r="919" spans="1:17" s="31" customFormat="1" x14ac:dyDescent="0.25">
      <c r="A919" s="35"/>
      <c r="B919" s="51" t="s">
        <v>628</v>
      </c>
      <c r="C919" s="35">
        <v>4</v>
      </c>
      <c r="D919" s="55">
        <v>47.912499999999994</v>
      </c>
      <c r="E919" s="128">
        <v>2543</v>
      </c>
      <c r="F919" s="173">
        <v>1237785.8999999999</v>
      </c>
      <c r="G919" s="41">
        <v>100</v>
      </c>
      <c r="H919" s="50">
        <f t="shared" si="209"/>
        <v>1237785.8999999999</v>
      </c>
      <c r="I919" s="50">
        <f t="shared" si="208"/>
        <v>0</v>
      </c>
      <c r="J919" s="50">
        <f t="shared" si="212"/>
        <v>486.742390876917</v>
      </c>
      <c r="K919" s="50">
        <f t="shared" si="210"/>
        <v>773.08009366005831</v>
      </c>
      <c r="L919" s="50">
        <f t="shared" si="211"/>
        <v>1564197.9313320788</v>
      </c>
      <c r="M919" s="50"/>
      <c r="N919" s="50">
        <f t="shared" si="205"/>
        <v>1564197.9313320788</v>
      </c>
      <c r="O919" s="33"/>
      <c r="P919" s="120"/>
      <c r="Q919" s="120"/>
    </row>
    <row r="920" spans="1:17" s="31" customFormat="1" x14ac:dyDescent="0.25">
      <c r="A920" s="35"/>
      <c r="B920" s="51" t="s">
        <v>629</v>
      </c>
      <c r="C920" s="35">
        <v>4</v>
      </c>
      <c r="D920" s="55">
        <v>55.839199999999998</v>
      </c>
      <c r="E920" s="128">
        <v>3825</v>
      </c>
      <c r="F920" s="173">
        <v>1690389.3</v>
      </c>
      <c r="G920" s="41">
        <v>100</v>
      </c>
      <c r="H920" s="50">
        <f t="shared" si="209"/>
        <v>1690389.3</v>
      </c>
      <c r="I920" s="50">
        <f t="shared" si="208"/>
        <v>0</v>
      </c>
      <c r="J920" s="50">
        <f t="shared" si="212"/>
        <v>441.93184313725493</v>
      </c>
      <c r="K920" s="50">
        <f t="shared" si="210"/>
        <v>817.89064139972038</v>
      </c>
      <c r="L920" s="50">
        <f t="shared" si="211"/>
        <v>1870316.1029292578</v>
      </c>
      <c r="M920" s="50"/>
      <c r="N920" s="50">
        <f t="shared" si="205"/>
        <v>1870316.1029292578</v>
      </c>
      <c r="O920" s="33"/>
      <c r="P920" s="120"/>
      <c r="Q920" s="120"/>
    </row>
    <row r="921" spans="1:17" s="31" customFormat="1" x14ac:dyDescent="0.25">
      <c r="A921" s="35"/>
      <c r="B921" s="51" t="s">
        <v>630</v>
      </c>
      <c r="C921" s="35">
        <v>4</v>
      </c>
      <c r="D921" s="55">
        <v>30.313600000000001</v>
      </c>
      <c r="E921" s="128">
        <v>2857</v>
      </c>
      <c r="F921" s="173">
        <v>807394</v>
      </c>
      <c r="G921" s="41">
        <v>100</v>
      </c>
      <c r="H921" s="50">
        <f t="shared" si="209"/>
        <v>807394</v>
      </c>
      <c r="I921" s="50">
        <f t="shared" si="208"/>
        <v>0</v>
      </c>
      <c r="J921" s="50">
        <f t="shared" si="212"/>
        <v>282.60203010150508</v>
      </c>
      <c r="K921" s="50">
        <f t="shared" si="210"/>
        <v>977.22045443547017</v>
      </c>
      <c r="L921" s="50">
        <f t="shared" si="211"/>
        <v>1776092.8972278843</v>
      </c>
      <c r="M921" s="50"/>
      <c r="N921" s="50">
        <f t="shared" si="205"/>
        <v>1776092.8972278843</v>
      </c>
      <c r="O921" s="33"/>
      <c r="P921" s="120"/>
      <c r="Q921" s="120"/>
    </row>
    <row r="922" spans="1:17" s="31" customFormat="1" x14ac:dyDescent="0.25">
      <c r="A922" s="35"/>
      <c r="B922" s="51" t="s">
        <v>631</v>
      </c>
      <c r="C922" s="35">
        <v>4</v>
      </c>
      <c r="D922" s="55">
        <v>12.9727</v>
      </c>
      <c r="E922" s="128">
        <v>530</v>
      </c>
      <c r="F922" s="173">
        <v>306837.5</v>
      </c>
      <c r="G922" s="41">
        <v>100</v>
      </c>
      <c r="H922" s="50">
        <f t="shared" si="209"/>
        <v>306837.5</v>
      </c>
      <c r="I922" s="50">
        <f t="shared" si="208"/>
        <v>0</v>
      </c>
      <c r="J922" s="50">
        <f t="shared" si="212"/>
        <v>578.93867924528297</v>
      </c>
      <c r="K922" s="50">
        <f t="shared" si="210"/>
        <v>680.88380529169228</v>
      </c>
      <c r="L922" s="50">
        <f t="shared" si="211"/>
        <v>953068.28071598324</v>
      </c>
      <c r="M922" s="50"/>
      <c r="N922" s="50">
        <f t="shared" si="205"/>
        <v>953068.28071598324</v>
      </c>
      <c r="O922" s="33"/>
      <c r="P922" s="120"/>
      <c r="Q922" s="120"/>
    </row>
    <row r="923" spans="1:17" s="31" customFormat="1" x14ac:dyDescent="0.25">
      <c r="A923" s="35"/>
      <c r="B923" s="51" t="s">
        <v>632</v>
      </c>
      <c r="C923" s="35">
        <v>4</v>
      </c>
      <c r="D923" s="55">
        <v>53.3904</v>
      </c>
      <c r="E923" s="128">
        <v>4743</v>
      </c>
      <c r="F923" s="173">
        <v>2870134.3</v>
      </c>
      <c r="G923" s="41">
        <v>100</v>
      </c>
      <c r="H923" s="50">
        <f t="shared" si="209"/>
        <v>2870134.3</v>
      </c>
      <c r="I923" s="50">
        <f t="shared" si="208"/>
        <v>0</v>
      </c>
      <c r="J923" s="50">
        <f t="shared" si="212"/>
        <v>605.1305713683322</v>
      </c>
      <c r="K923" s="50">
        <f t="shared" si="210"/>
        <v>654.69191316864305</v>
      </c>
      <c r="L923" s="50">
        <f t="shared" si="211"/>
        <v>1821319.0304750912</v>
      </c>
      <c r="M923" s="50"/>
      <c r="N923" s="50">
        <f t="shared" si="205"/>
        <v>1821319.0304750912</v>
      </c>
      <c r="O923" s="33"/>
      <c r="P923" s="120"/>
      <c r="Q923" s="120"/>
    </row>
    <row r="924" spans="1:17" s="31" customFormat="1" x14ac:dyDescent="0.25">
      <c r="A924" s="35"/>
      <c r="B924" s="51" t="s">
        <v>244</v>
      </c>
      <c r="C924" s="35">
        <v>4</v>
      </c>
      <c r="D924" s="55">
        <v>38.387099999999997</v>
      </c>
      <c r="E924" s="128">
        <v>1682</v>
      </c>
      <c r="F924" s="173">
        <v>3211732</v>
      </c>
      <c r="G924" s="41">
        <v>100</v>
      </c>
      <c r="H924" s="50">
        <f t="shared" si="209"/>
        <v>3211732</v>
      </c>
      <c r="I924" s="50">
        <f t="shared" si="208"/>
        <v>0</v>
      </c>
      <c r="J924" s="50">
        <f t="shared" si="212"/>
        <v>1909.4720570749107</v>
      </c>
      <c r="K924" s="50">
        <f t="shared" si="210"/>
        <v>-649.64957253793546</v>
      </c>
      <c r="L924" s="50">
        <f t="shared" si="211"/>
        <v>462551.47087240836</v>
      </c>
      <c r="M924" s="50"/>
      <c r="N924" s="50">
        <f t="shared" si="205"/>
        <v>462551.47087240836</v>
      </c>
      <c r="O924" s="33"/>
      <c r="P924" s="120"/>
      <c r="Q924" s="120"/>
    </row>
    <row r="925" spans="1:17" s="31" customFormat="1" x14ac:dyDescent="0.25">
      <c r="A925" s="35"/>
      <c r="B925" s="51" t="s">
        <v>633</v>
      </c>
      <c r="C925" s="35">
        <v>4</v>
      </c>
      <c r="D925" s="55">
        <v>37.928000000000004</v>
      </c>
      <c r="E925" s="128">
        <v>2411</v>
      </c>
      <c r="F925" s="173">
        <v>1571717.8</v>
      </c>
      <c r="G925" s="41">
        <v>100</v>
      </c>
      <c r="H925" s="50">
        <f t="shared" si="209"/>
        <v>1571717.8</v>
      </c>
      <c r="I925" s="50">
        <f t="shared" si="208"/>
        <v>0</v>
      </c>
      <c r="J925" s="50">
        <f t="shared" si="212"/>
        <v>651.89456656988807</v>
      </c>
      <c r="K925" s="50">
        <f t="shared" si="210"/>
        <v>607.92791796708718</v>
      </c>
      <c r="L925" s="50">
        <f t="shared" si="211"/>
        <v>1300614.7079566009</v>
      </c>
      <c r="M925" s="50"/>
      <c r="N925" s="50">
        <f t="shared" si="205"/>
        <v>1300614.7079566009</v>
      </c>
      <c r="O925" s="33"/>
      <c r="P925" s="120"/>
      <c r="Q925" s="120"/>
    </row>
    <row r="926" spans="1:17" s="31" customFormat="1" x14ac:dyDescent="0.25">
      <c r="A926" s="35"/>
      <c r="B926" s="51" t="s">
        <v>634</v>
      </c>
      <c r="C926" s="35">
        <v>4</v>
      </c>
      <c r="D926" s="55">
        <v>42.626199999999997</v>
      </c>
      <c r="E926" s="128">
        <v>2417</v>
      </c>
      <c r="F926" s="173">
        <v>3100133.6</v>
      </c>
      <c r="G926" s="41">
        <v>100</v>
      </c>
      <c r="H926" s="50">
        <f t="shared" si="209"/>
        <v>3100133.6</v>
      </c>
      <c r="I926" s="50">
        <f t="shared" si="208"/>
        <v>0</v>
      </c>
      <c r="J926" s="50">
        <f t="shared" si="212"/>
        <v>1282.636988001655</v>
      </c>
      <c r="K926" s="50">
        <f t="shared" si="210"/>
        <v>-22.814503464679774</v>
      </c>
      <c r="L926" s="50">
        <f t="shared" si="211"/>
        <v>606326.68656003021</v>
      </c>
      <c r="M926" s="50"/>
      <c r="N926" s="50">
        <f t="shared" si="205"/>
        <v>606326.68656003021</v>
      </c>
      <c r="O926" s="33"/>
      <c r="P926" s="120"/>
      <c r="Q926" s="120"/>
    </row>
    <row r="927" spans="1:17" s="31" customFormat="1" x14ac:dyDescent="0.25">
      <c r="A927" s="35"/>
      <c r="B927" s="51" t="s">
        <v>845</v>
      </c>
      <c r="C927" s="35">
        <v>4</v>
      </c>
      <c r="D927" s="55">
        <v>47.831499999999998</v>
      </c>
      <c r="E927" s="128">
        <v>3166</v>
      </c>
      <c r="F927" s="173">
        <v>1654637.1</v>
      </c>
      <c r="G927" s="41">
        <v>100</v>
      </c>
      <c r="H927" s="50">
        <f t="shared" si="209"/>
        <v>1654637.1</v>
      </c>
      <c r="I927" s="50">
        <f t="shared" si="208"/>
        <v>0</v>
      </c>
      <c r="J927" s="50">
        <f t="shared" si="212"/>
        <v>522.62700568540754</v>
      </c>
      <c r="K927" s="50">
        <f t="shared" si="210"/>
        <v>737.19547885156771</v>
      </c>
      <c r="L927" s="50">
        <f t="shared" si="211"/>
        <v>1626628.860161871</v>
      </c>
      <c r="M927" s="50"/>
      <c r="N927" s="50">
        <f t="shared" si="205"/>
        <v>1626628.860161871</v>
      </c>
      <c r="O927" s="33"/>
      <c r="P927" s="120"/>
      <c r="Q927" s="120"/>
    </row>
    <row r="928" spans="1:17" s="31" customFormat="1" x14ac:dyDescent="0.25">
      <c r="A928" s="35"/>
      <c r="B928" s="51" t="s">
        <v>635</v>
      </c>
      <c r="C928" s="35">
        <v>4</v>
      </c>
      <c r="D928" s="55">
        <v>31.9847</v>
      </c>
      <c r="E928" s="128">
        <v>673</v>
      </c>
      <c r="F928" s="173">
        <v>309337</v>
      </c>
      <c r="G928" s="41">
        <v>100</v>
      </c>
      <c r="H928" s="50">
        <f t="shared" si="209"/>
        <v>309337</v>
      </c>
      <c r="I928" s="50">
        <f t="shared" si="208"/>
        <v>0</v>
      </c>
      <c r="J928" s="50">
        <f t="shared" si="212"/>
        <v>459.63893016344724</v>
      </c>
      <c r="K928" s="50">
        <f t="shared" si="210"/>
        <v>800.18355437352807</v>
      </c>
      <c r="L928" s="50">
        <f t="shared" si="211"/>
        <v>1206438.0454799184</v>
      </c>
      <c r="M928" s="50"/>
      <c r="N928" s="50">
        <f t="shared" si="205"/>
        <v>1206438.0454799184</v>
      </c>
      <c r="O928" s="33"/>
      <c r="P928" s="120"/>
      <c r="Q928" s="120"/>
    </row>
    <row r="929" spans="1:17" s="31" customFormat="1" x14ac:dyDescent="0.25">
      <c r="A929" s="35"/>
      <c r="B929" s="51" t="s">
        <v>636</v>
      </c>
      <c r="C929" s="35">
        <v>4</v>
      </c>
      <c r="D929" s="55">
        <v>42.980699999999999</v>
      </c>
      <c r="E929" s="128">
        <v>3505</v>
      </c>
      <c r="F929" s="173">
        <v>1325536.6000000001</v>
      </c>
      <c r="G929" s="41">
        <v>100</v>
      </c>
      <c r="H929" s="50">
        <f t="shared" si="209"/>
        <v>1325536.6000000001</v>
      </c>
      <c r="I929" s="50">
        <f t="shared" si="208"/>
        <v>0</v>
      </c>
      <c r="J929" s="50">
        <f t="shared" si="212"/>
        <v>378.18447931526396</v>
      </c>
      <c r="K929" s="50">
        <f t="shared" si="210"/>
        <v>881.6380052217113</v>
      </c>
      <c r="L929" s="50">
        <f t="shared" si="211"/>
        <v>1831658.7075969239</v>
      </c>
      <c r="M929" s="50"/>
      <c r="N929" s="50">
        <f t="shared" si="205"/>
        <v>1831658.7075969239</v>
      </c>
      <c r="O929" s="33"/>
      <c r="P929" s="120"/>
      <c r="Q929" s="120"/>
    </row>
    <row r="930" spans="1:17" s="31" customFormat="1" x14ac:dyDescent="0.25">
      <c r="A930" s="35"/>
      <c r="B930" s="51" t="s">
        <v>623</v>
      </c>
      <c r="C930" s="35">
        <v>3</v>
      </c>
      <c r="D930" s="55">
        <v>22.766300000000001</v>
      </c>
      <c r="E930" s="128">
        <v>7116</v>
      </c>
      <c r="F930" s="173">
        <v>25402092.5</v>
      </c>
      <c r="G930" s="41">
        <v>50</v>
      </c>
      <c r="H930" s="50">
        <f t="shared" si="209"/>
        <v>12701046.25</v>
      </c>
      <c r="I930" s="50">
        <f t="shared" si="208"/>
        <v>12701046.25</v>
      </c>
      <c r="J930" s="50">
        <f t="shared" si="212"/>
        <v>3569.7150786958964</v>
      </c>
      <c r="K930" s="50">
        <f t="shared" si="210"/>
        <v>-2309.8925941589214</v>
      </c>
      <c r="L930" s="50">
        <f t="shared" si="211"/>
        <v>1306910.1335801685</v>
      </c>
      <c r="M930" s="50"/>
      <c r="N930" s="50">
        <f t="shared" si="205"/>
        <v>1306910.1335801685</v>
      </c>
      <c r="O930" s="33"/>
      <c r="P930" s="120"/>
      <c r="Q930" s="120"/>
    </row>
    <row r="931" spans="1:17" s="31" customFormat="1" x14ac:dyDescent="0.25">
      <c r="A931" s="35"/>
      <c r="B931" s="51" t="s">
        <v>344</v>
      </c>
      <c r="C931" s="35">
        <v>4</v>
      </c>
      <c r="D931" s="55">
        <v>24.2531</v>
      </c>
      <c r="E931" s="128">
        <v>1083</v>
      </c>
      <c r="F931" s="173">
        <v>486809.59999999998</v>
      </c>
      <c r="G931" s="41">
        <v>100</v>
      </c>
      <c r="H931" s="50">
        <f t="shared" si="209"/>
        <v>486809.59999999998</v>
      </c>
      <c r="I931" s="50">
        <f t="shared" si="208"/>
        <v>0</v>
      </c>
      <c r="J931" s="50">
        <f t="shared" si="212"/>
        <v>449.50101569713757</v>
      </c>
      <c r="K931" s="50">
        <f t="shared" si="210"/>
        <v>810.32146883983773</v>
      </c>
      <c r="L931" s="50">
        <f t="shared" si="211"/>
        <v>1251601.7908147217</v>
      </c>
      <c r="M931" s="50"/>
      <c r="N931" s="50">
        <f t="shared" si="205"/>
        <v>1251601.7908147217</v>
      </c>
      <c r="O931" s="33"/>
      <c r="P931" s="120"/>
      <c r="Q931" s="120"/>
    </row>
    <row r="932" spans="1:17" s="31" customFormat="1" x14ac:dyDescent="0.25">
      <c r="A932" s="35"/>
      <c r="B932" s="51" t="s">
        <v>637</v>
      </c>
      <c r="C932" s="35">
        <v>4</v>
      </c>
      <c r="D932" s="55">
        <v>111.4866</v>
      </c>
      <c r="E932" s="128">
        <v>6698</v>
      </c>
      <c r="F932" s="173">
        <v>2463100.5</v>
      </c>
      <c r="G932" s="41">
        <v>100</v>
      </c>
      <c r="H932" s="50">
        <f t="shared" si="209"/>
        <v>2463100.5</v>
      </c>
      <c r="I932" s="50">
        <f t="shared" si="208"/>
        <v>0</v>
      </c>
      <c r="J932" s="50">
        <f t="shared" si="212"/>
        <v>367.73671245147807</v>
      </c>
      <c r="K932" s="50">
        <f t="shared" si="210"/>
        <v>892.08577208549718</v>
      </c>
      <c r="L932" s="50">
        <f t="shared" si="211"/>
        <v>2701739.8788462151</v>
      </c>
      <c r="M932" s="50"/>
      <c r="N932" s="50">
        <f t="shared" si="205"/>
        <v>2701739.8788462151</v>
      </c>
      <c r="O932" s="33"/>
      <c r="P932" s="120"/>
      <c r="Q932" s="120"/>
    </row>
    <row r="933" spans="1:17" s="31" customFormat="1" x14ac:dyDescent="0.25">
      <c r="A933" s="35"/>
      <c r="B933" s="51" t="s">
        <v>638</v>
      </c>
      <c r="C933" s="35">
        <v>4</v>
      </c>
      <c r="D933" s="55">
        <v>30.6875</v>
      </c>
      <c r="E933" s="128">
        <v>1856</v>
      </c>
      <c r="F933" s="173">
        <v>1021340.2</v>
      </c>
      <c r="G933" s="41">
        <v>100</v>
      </c>
      <c r="H933" s="50">
        <f t="shared" si="209"/>
        <v>1021340.2</v>
      </c>
      <c r="I933" s="50">
        <f t="shared" si="208"/>
        <v>0</v>
      </c>
      <c r="J933" s="50">
        <f t="shared" si="212"/>
        <v>550.29105603448272</v>
      </c>
      <c r="K933" s="50">
        <f t="shared" si="210"/>
        <v>709.53142850249253</v>
      </c>
      <c r="L933" s="50">
        <f t="shared" si="211"/>
        <v>1293107.3598099148</v>
      </c>
      <c r="M933" s="50"/>
      <c r="N933" s="50">
        <f t="shared" si="205"/>
        <v>1293107.3598099148</v>
      </c>
      <c r="O933" s="33"/>
      <c r="P933" s="120"/>
      <c r="Q933" s="120"/>
    </row>
    <row r="934" spans="1:17" s="31" customFormat="1" x14ac:dyDescent="0.25">
      <c r="A934" s="35"/>
      <c r="B934" s="51" t="s">
        <v>639</v>
      </c>
      <c r="C934" s="35">
        <v>4</v>
      </c>
      <c r="D934" s="55">
        <v>90.729400000000012</v>
      </c>
      <c r="E934" s="128">
        <v>3502</v>
      </c>
      <c r="F934" s="173">
        <v>1568986.5</v>
      </c>
      <c r="G934" s="41">
        <v>100</v>
      </c>
      <c r="H934" s="50">
        <f t="shared" si="209"/>
        <v>1568986.5</v>
      </c>
      <c r="I934" s="50">
        <f t="shared" si="208"/>
        <v>0</v>
      </c>
      <c r="J934" s="50">
        <f t="shared" si="212"/>
        <v>448.02584237578526</v>
      </c>
      <c r="K934" s="50">
        <f t="shared" si="210"/>
        <v>811.79664216118999</v>
      </c>
      <c r="L934" s="50">
        <f t="shared" si="211"/>
        <v>1971025.9445259615</v>
      </c>
      <c r="M934" s="50"/>
      <c r="N934" s="50">
        <f t="shared" si="205"/>
        <v>1971025.9445259615</v>
      </c>
      <c r="O934" s="33"/>
      <c r="P934" s="120"/>
      <c r="Q934" s="120"/>
    </row>
    <row r="935" spans="1:17" s="31" customFormat="1" x14ac:dyDescent="0.25">
      <c r="A935" s="35"/>
      <c r="B935" s="4"/>
      <c r="C935" s="4"/>
      <c r="D935" s="55">
        <v>0</v>
      </c>
      <c r="E935" s="130"/>
      <c r="F935" s="42"/>
      <c r="G935" s="41"/>
      <c r="H935" s="42"/>
      <c r="I935" s="32"/>
      <c r="J935" s="32"/>
      <c r="K935" s="50"/>
      <c r="L935" s="50"/>
      <c r="M935" s="50"/>
      <c r="N935" s="50"/>
      <c r="O935" s="33"/>
      <c r="P935" s="120"/>
      <c r="Q935" s="120"/>
    </row>
    <row r="936" spans="1:17" s="31" customFormat="1" x14ac:dyDescent="0.25">
      <c r="A936" s="30" t="s">
        <v>166</v>
      </c>
      <c r="B936" s="43" t="s">
        <v>2</v>
      </c>
      <c r="C936" s="44"/>
      <c r="D936" s="3">
        <v>673.69040000000018</v>
      </c>
      <c r="E936" s="131">
        <f>E937</f>
        <v>37755</v>
      </c>
      <c r="F936" s="37">
        <f t="shared" ref="F936" si="213">F938</f>
        <v>0</v>
      </c>
      <c r="G936" s="37"/>
      <c r="H936" s="37">
        <f>H938</f>
        <v>6996639.2750000004</v>
      </c>
      <c r="I936" s="37">
        <f>I938</f>
        <v>-6996639.2750000004</v>
      </c>
      <c r="J936" s="37"/>
      <c r="K936" s="50"/>
      <c r="L936" s="50"/>
      <c r="M936" s="46">
        <f>M938</f>
        <v>32215020.598412011</v>
      </c>
      <c r="N936" s="37">
        <f t="shared" si="205"/>
        <v>32215020.598412011</v>
      </c>
      <c r="O936" s="33"/>
      <c r="P936" s="120"/>
      <c r="Q936" s="120"/>
    </row>
    <row r="937" spans="1:17" s="31" customFormat="1" x14ac:dyDescent="0.25">
      <c r="A937" s="30" t="s">
        <v>166</v>
      </c>
      <c r="B937" s="43" t="s">
        <v>3</v>
      </c>
      <c r="C937" s="44"/>
      <c r="D937" s="3">
        <v>673.69040000000018</v>
      </c>
      <c r="E937" s="131">
        <f>SUM(E939:E953)</f>
        <v>37755</v>
      </c>
      <c r="F937" s="37">
        <f t="shared" ref="F937" si="214">SUM(F939:F953)</f>
        <v>43305849.000000007</v>
      </c>
      <c r="G937" s="37"/>
      <c r="H937" s="37">
        <f>SUM(H939:H953)</f>
        <v>29312570.450000003</v>
      </c>
      <c r="I937" s="37">
        <f>SUM(I939:I953)</f>
        <v>13993278.550000001</v>
      </c>
      <c r="J937" s="37"/>
      <c r="K937" s="50"/>
      <c r="L937" s="37">
        <f>SUM(L939:L953)</f>
        <v>20872110.591826681</v>
      </c>
      <c r="M937" s="50"/>
      <c r="N937" s="37">
        <f t="shared" si="205"/>
        <v>20872110.591826681</v>
      </c>
      <c r="O937" s="33"/>
      <c r="P937" s="120"/>
      <c r="Q937" s="120"/>
    </row>
    <row r="938" spans="1:17" s="31" customFormat="1" x14ac:dyDescent="0.25">
      <c r="A938" s="35"/>
      <c r="B938" s="51" t="s">
        <v>26</v>
      </c>
      <c r="C938" s="35">
        <v>2</v>
      </c>
      <c r="D938" s="55">
        <v>0</v>
      </c>
      <c r="E938" s="134"/>
      <c r="F938" s="50"/>
      <c r="G938" s="41">
        <v>25</v>
      </c>
      <c r="H938" s="50">
        <f>F950*G938/100</f>
        <v>6996639.2750000004</v>
      </c>
      <c r="I938" s="50">
        <f t="shared" ref="I938:I953" si="215">F938-H938</f>
        <v>-6996639.2750000004</v>
      </c>
      <c r="J938" s="50"/>
      <c r="K938" s="50"/>
      <c r="L938" s="50"/>
      <c r="M938" s="50">
        <f>($L$7*$L$8*E936/$L$10)+($L$7*$L$9*D936/$L$11)</f>
        <v>32215020.598412011</v>
      </c>
      <c r="N938" s="50">
        <f t="shared" si="205"/>
        <v>32215020.598412011</v>
      </c>
      <c r="O938" s="33"/>
      <c r="P938" s="120"/>
      <c r="Q938" s="120"/>
    </row>
    <row r="939" spans="1:17" s="31" customFormat="1" x14ac:dyDescent="0.25">
      <c r="A939" s="35"/>
      <c r="B939" s="51" t="s">
        <v>640</v>
      </c>
      <c r="C939" s="35">
        <v>4</v>
      </c>
      <c r="D939" s="55">
        <v>35.155100000000004</v>
      </c>
      <c r="E939" s="128">
        <v>1482</v>
      </c>
      <c r="F939" s="174">
        <v>795347.7</v>
      </c>
      <c r="G939" s="41">
        <v>100</v>
      </c>
      <c r="H939" s="50">
        <f t="shared" ref="H939:H953" si="216">F939*G939/100</f>
        <v>795347.7</v>
      </c>
      <c r="I939" s="50">
        <f t="shared" si="215"/>
        <v>0</v>
      </c>
      <c r="J939" s="50">
        <f t="shared" si="212"/>
        <v>536.67186234817814</v>
      </c>
      <c r="K939" s="50">
        <f t="shared" ref="K939:K953" si="217">$J$11*$J$19-J939</f>
        <v>723.15062218879712</v>
      </c>
      <c r="L939" s="50">
        <f t="shared" ref="L939:L953" si="218">IF(K939&gt;0,$J$7*$J$8*(K939/$K$19),0)+$J$7*$J$9*(E939/$E$19)+$J$7*$J$10*(D939/$D$19)</f>
        <v>1266851.7696332773</v>
      </c>
      <c r="M939" s="50"/>
      <c r="N939" s="50">
        <f t="shared" si="205"/>
        <v>1266851.7696332773</v>
      </c>
      <c r="O939" s="33"/>
      <c r="P939" s="120"/>
      <c r="Q939" s="120"/>
    </row>
    <row r="940" spans="1:17" s="31" customFormat="1" x14ac:dyDescent="0.25">
      <c r="A940" s="35"/>
      <c r="B940" s="51" t="s">
        <v>641</v>
      </c>
      <c r="C940" s="35">
        <v>4</v>
      </c>
      <c r="D940" s="55">
        <v>65.399599999999992</v>
      </c>
      <c r="E940" s="128">
        <v>2006</v>
      </c>
      <c r="F940" s="174">
        <v>1568690.2</v>
      </c>
      <c r="G940" s="41">
        <v>100</v>
      </c>
      <c r="H940" s="50">
        <f t="shared" si="216"/>
        <v>1568690.2</v>
      </c>
      <c r="I940" s="50">
        <f t="shared" si="215"/>
        <v>0</v>
      </c>
      <c r="J940" s="50">
        <f t="shared" si="212"/>
        <v>781.99910269192424</v>
      </c>
      <c r="K940" s="50">
        <f t="shared" si="217"/>
        <v>477.82338184505102</v>
      </c>
      <c r="L940" s="50">
        <f t="shared" si="218"/>
        <v>1206658.2274859599</v>
      </c>
      <c r="M940" s="50"/>
      <c r="N940" s="50">
        <f t="shared" si="205"/>
        <v>1206658.2274859599</v>
      </c>
      <c r="O940" s="33"/>
      <c r="P940" s="120"/>
      <c r="Q940" s="120"/>
    </row>
    <row r="941" spans="1:17" s="31" customFormat="1" x14ac:dyDescent="0.25">
      <c r="A941" s="35"/>
      <c r="B941" s="51" t="s">
        <v>642</v>
      </c>
      <c r="C941" s="35">
        <v>4</v>
      </c>
      <c r="D941" s="55">
        <v>20.309100000000001</v>
      </c>
      <c r="E941" s="128">
        <v>723</v>
      </c>
      <c r="F941" s="174">
        <v>490030.5</v>
      </c>
      <c r="G941" s="41">
        <v>100</v>
      </c>
      <c r="H941" s="50">
        <f t="shared" si="216"/>
        <v>490030.5</v>
      </c>
      <c r="I941" s="50">
        <f t="shared" si="215"/>
        <v>0</v>
      </c>
      <c r="J941" s="50">
        <f t="shared" si="212"/>
        <v>677.77385892116183</v>
      </c>
      <c r="K941" s="50">
        <f t="shared" si="217"/>
        <v>582.04862561581342</v>
      </c>
      <c r="L941" s="50">
        <f t="shared" si="218"/>
        <v>903194.70488635951</v>
      </c>
      <c r="M941" s="50"/>
      <c r="N941" s="50">
        <f t="shared" si="205"/>
        <v>903194.70488635951</v>
      </c>
      <c r="O941" s="33"/>
      <c r="P941" s="120"/>
      <c r="Q941" s="120"/>
    </row>
    <row r="942" spans="1:17" s="31" customFormat="1" x14ac:dyDescent="0.25">
      <c r="A942" s="35"/>
      <c r="B942" s="51" t="s">
        <v>643</v>
      </c>
      <c r="C942" s="35">
        <v>4</v>
      </c>
      <c r="D942" s="55">
        <v>22.101399999999998</v>
      </c>
      <c r="E942" s="128">
        <v>920</v>
      </c>
      <c r="F942" s="174">
        <v>441510.6</v>
      </c>
      <c r="G942" s="41">
        <v>100</v>
      </c>
      <c r="H942" s="50">
        <f t="shared" si="216"/>
        <v>441510.6</v>
      </c>
      <c r="I942" s="50">
        <f t="shared" si="215"/>
        <v>0</v>
      </c>
      <c r="J942" s="50">
        <f t="shared" si="212"/>
        <v>479.90282608695651</v>
      </c>
      <c r="K942" s="50">
        <f t="shared" si="217"/>
        <v>779.91965845001869</v>
      </c>
      <c r="L942" s="50">
        <f t="shared" si="218"/>
        <v>1178212.1773572625</v>
      </c>
      <c r="M942" s="50"/>
      <c r="N942" s="50">
        <f t="shared" si="205"/>
        <v>1178212.1773572625</v>
      </c>
      <c r="O942" s="33"/>
      <c r="P942" s="120"/>
      <c r="Q942" s="120"/>
    </row>
    <row r="943" spans="1:17" s="31" customFormat="1" x14ac:dyDescent="0.25">
      <c r="A943" s="35"/>
      <c r="B943" s="51" t="s">
        <v>846</v>
      </c>
      <c r="C943" s="35">
        <v>4</v>
      </c>
      <c r="D943" s="55">
        <v>31.037700000000001</v>
      </c>
      <c r="E943" s="128">
        <v>829</v>
      </c>
      <c r="F943" s="174">
        <v>334898.2</v>
      </c>
      <c r="G943" s="41">
        <v>100</v>
      </c>
      <c r="H943" s="50">
        <f t="shared" si="216"/>
        <v>334898.2</v>
      </c>
      <c r="I943" s="50">
        <f t="shared" si="215"/>
        <v>0</v>
      </c>
      <c r="J943" s="50">
        <f t="shared" si="212"/>
        <v>403.97852834740655</v>
      </c>
      <c r="K943" s="50">
        <f t="shared" si="217"/>
        <v>855.84395618956864</v>
      </c>
      <c r="L943" s="50">
        <f t="shared" si="218"/>
        <v>1294019.6448043324</v>
      </c>
      <c r="M943" s="50"/>
      <c r="N943" s="50">
        <f t="shared" si="205"/>
        <v>1294019.6448043324</v>
      </c>
      <c r="O943" s="33"/>
      <c r="P943" s="120"/>
      <c r="Q943" s="120"/>
    </row>
    <row r="944" spans="1:17" s="31" customFormat="1" x14ac:dyDescent="0.25">
      <c r="A944" s="35"/>
      <c r="B944" s="51" t="s">
        <v>644</v>
      </c>
      <c r="C944" s="35">
        <v>4</v>
      </c>
      <c r="D944" s="55">
        <v>41.298199999999994</v>
      </c>
      <c r="E944" s="128">
        <v>1688</v>
      </c>
      <c r="F944" s="174">
        <v>794755.1</v>
      </c>
      <c r="G944" s="41">
        <v>100</v>
      </c>
      <c r="H944" s="50">
        <f t="shared" si="216"/>
        <v>794755.1</v>
      </c>
      <c r="I944" s="50">
        <f t="shared" si="215"/>
        <v>0</v>
      </c>
      <c r="J944" s="50">
        <f t="shared" si="212"/>
        <v>470.826481042654</v>
      </c>
      <c r="K944" s="50">
        <f t="shared" si="217"/>
        <v>788.99600349432126</v>
      </c>
      <c r="L944" s="50">
        <f t="shared" si="218"/>
        <v>1407890.4878483817</v>
      </c>
      <c r="M944" s="50"/>
      <c r="N944" s="50">
        <f t="shared" si="205"/>
        <v>1407890.4878483817</v>
      </c>
      <c r="O944" s="33"/>
      <c r="P944" s="120"/>
      <c r="Q944" s="120"/>
    </row>
    <row r="945" spans="1:17" s="31" customFormat="1" x14ac:dyDescent="0.25">
      <c r="A945" s="35"/>
      <c r="B945" s="51" t="s">
        <v>847</v>
      </c>
      <c r="C945" s="35">
        <v>4</v>
      </c>
      <c r="D945" s="55">
        <v>13.3012</v>
      </c>
      <c r="E945" s="128">
        <v>879</v>
      </c>
      <c r="F945" s="174">
        <v>394987.6</v>
      </c>
      <c r="G945" s="41">
        <v>100</v>
      </c>
      <c r="H945" s="50">
        <f t="shared" si="216"/>
        <v>394987.6</v>
      </c>
      <c r="I945" s="50">
        <f t="shared" si="215"/>
        <v>0</v>
      </c>
      <c r="J945" s="50">
        <f t="shared" si="212"/>
        <v>449.36018202502839</v>
      </c>
      <c r="K945" s="50">
        <f t="shared" si="217"/>
        <v>810.46230251194686</v>
      </c>
      <c r="L945" s="50">
        <f t="shared" si="218"/>
        <v>1166359.8359312485</v>
      </c>
      <c r="M945" s="50"/>
      <c r="N945" s="50">
        <f t="shared" si="205"/>
        <v>1166359.8359312485</v>
      </c>
      <c r="O945" s="33"/>
      <c r="P945" s="120"/>
      <c r="Q945" s="120"/>
    </row>
    <row r="946" spans="1:17" s="31" customFormat="1" x14ac:dyDescent="0.25">
      <c r="A946" s="35"/>
      <c r="B946" s="51" t="s">
        <v>645</v>
      </c>
      <c r="C946" s="35">
        <v>4</v>
      </c>
      <c r="D946" s="55">
        <v>56.828500000000005</v>
      </c>
      <c r="E946" s="128">
        <v>2707</v>
      </c>
      <c r="F946" s="174">
        <v>1343354.7</v>
      </c>
      <c r="G946" s="41">
        <v>100</v>
      </c>
      <c r="H946" s="50">
        <f t="shared" si="216"/>
        <v>1343354.7</v>
      </c>
      <c r="I946" s="50">
        <f t="shared" si="215"/>
        <v>0</v>
      </c>
      <c r="J946" s="50">
        <f t="shared" si="212"/>
        <v>496.25219800517175</v>
      </c>
      <c r="K946" s="50">
        <f t="shared" si="217"/>
        <v>763.5702865318035</v>
      </c>
      <c r="L946" s="50">
        <f t="shared" si="218"/>
        <v>1622159.8253447288</v>
      </c>
      <c r="M946" s="50"/>
      <c r="N946" s="50">
        <f t="shared" si="205"/>
        <v>1622159.8253447288</v>
      </c>
      <c r="O946" s="33"/>
      <c r="P946" s="120"/>
      <c r="Q946" s="120"/>
    </row>
    <row r="947" spans="1:17" s="31" customFormat="1" x14ac:dyDescent="0.25">
      <c r="A947" s="35"/>
      <c r="B947" s="51" t="s">
        <v>646</v>
      </c>
      <c r="C947" s="35">
        <v>4</v>
      </c>
      <c r="D947" s="55">
        <v>28.1523</v>
      </c>
      <c r="E947" s="128">
        <v>810</v>
      </c>
      <c r="F947" s="174">
        <v>360704.2</v>
      </c>
      <c r="G947" s="41">
        <v>100</v>
      </c>
      <c r="H947" s="50">
        <f t="shared" si="216"/>
        <v>360704.2</v>
      </c>
      <c r="I947" s="50">
        <f t="shared" si="215"/>
        <v>0</v>
      </c>
      <c r="J947" s="50">
        <f t="shared" si="212"/>
        <v>445.31382716049382</v>
      </c>
      <c r="K947" s="50">
        <f t="shared" si="217"/>
        <v>814.50865737648144</v>
      </c>
      <c r="L947" s="50">
        <f t="shared" si="218"/>
        <v>1228618.7760648639</v>
      </c>
      <c r="M947" s="50"/>
      <c r="N947" s="50">
        <f t="shared" si="205"/>
        <v>1228618.7760648639</v>
      </c>
      <c r="O947" s="33"/>
      <c r="P947" s="120"/>
      <c r="Q947" s="120"/>
    </row>
    <row r="948" spans="1:17" s="31" customFormat="1" x14ac:dyDescent="0.25">
      <c r="A948" s="35"/>
      <c r="B948" s="51" t="s">
        <v>647</v>
      </c>
      <c r="C948" s="35">
        <v>4</v>
      </c>
      <c r="D948" s="55">
        <v>25.659999999999997</v>
      </c>
      <c r="E948" s="128">
        <v>1374</v>
      </c>
      <c r="F948" s="174">
        <v>504601.9</v>
      </c>
      <c r="G948" s="41">
        <v>100</v>
      </c>
      <c r="H948" s="50">
        <f t="shared" si="216"/>
        <v>504601.9</v>
      </c>
      <c r="I948" s="50">
        <f t="shared" si="215"/>
        <v>0</v>
      </c>
      <c r="J948" s="50">
        <f t="shared" si="212"/>
        <v>367.25029112081518</v>
      </c>
      <c r="K948" s="50">
        <f t="shared" si="217"/>
        <v>892.57219341616008</v>
      </c>
      <c r="L948" s="50">
        <f t="shared" si="218"/>
        <v>1404292.3912335928</v>
      </c>
      <c r="M948" s="50"/>
      <c r="N948" s="50">
        <f t="shared" si="205"/>
        <v>1404292.3912335928</v>
      </c>
      <c r="O948" s="33"/>
      <c r="P948" s="120"/>
      <c r="Q948" s="120"/>
    </row>
    <row r="949" spans="1:17" s="31" customFormat="1" x14ac:dyDescent="0.25">
      <c r="A949" s="35"/>
      <c r="B949" s="51" t="s">
        <v>620</v>
      </c>
      <c r="C949" s="35">
        <v>4</v>
      </c>
      <c r="D949" s="55">
        <v>21.178100000000001</v>
      </c>
      <c r="E949" s="128">
        <v>280</v>
      </c>
      <c r="F949" s="174">
        <v>130357</v>
      </c>
      <c r="G949" s="41">
        <v>100</v>
      </c>
      <c r="H949" s="50">
        <f t="shared" si="216"/>
        <v>130357</v>
      </c>
      <c r="I949" s="50">
        <f t="shared" si="215"/>
        <v>0</v>
      </c>
      <c r="J949" s="50">
        <f t="shared" si="212"/>
        <v>465.56071428571431</v>
      </c>
      <c r="K949" s="50">
        <f t="shared" si="217"/>
        <v>794.26177025126094</v>
      </c>
      <c r="L949" s="50">
        <f t="shared" si="218"/>
        <v>1082823.7167198623</v>
      </c>
      <c r="M949" s="50"/>
      <c r="N949" s="50">
        <f t="shared" si="205"/>
        <v>1082823.7167198623</v>
      </c>
      <c r="O949" s="33"/>
      <c r="P949" s="120"/>
      <c r="Q949" s="120"/>
    </row>
    <row r="950" spans="1:17" s="31" customFormat="1" x14ac:dyDescent="0.25">
      <c r="A950" s="35"/>
      <c r="B950" s="51" t="s">
        <v>166</v>
      </c>
      <c r="C950" s="35">
        <v>3</v>
      </c>
      <c r="D950" s="55">
        <v>112.4183</v>
      </c>
      <c r="E950" s="128">
        <v>12887</v>
      </c>
      <c r="F950" s="174">
        <v>27986557.100000001</v>
      </c>
      <c r="G950" s="41">
        <v>50</v>
      </c>
      <c r="H950" s="50">
        <f t="shared" si="216"/>
        <v>13993278.550000001</v>
      </c>
      <c r="I950" s="50">
        <f t="shared" si="215"/>
        <v>13993278.550000001</v>
      </c>
      <c r="J950" s="50">
        <f t="shared" si="212"/>
        <v>2171.689074260883</v>
      </c>
      <c r="K950" s="50">
        <f t="shared" si="217"/>
        <v>-911.86658972390774</v>
      </c>
      <c r="L950" s="50">
        <f t="shared" si="218"/>
        <v>2698176.4675013772</v>
      </c>
      <c r="M950" s="50"/>
      <c r="N950" s="50">
        <f t="shared" si="205"/>
        <v>2698176.4675013772</v>
      </c>
      <c r="O950" s="33"/>
      <c r="P950" s="120"/>
      <c r="Q950" s="120"/>
    </row>
    <row r="951" spans="1:17" s="31" customFormat="1" x14ac:dyDescent="0.25">
      <c r="A951" s="35"/>
      <c r="B951" s="51" t="s">
        <v>648</v>
      </c>
      <c r="C951" s="35">
        <v>4</v>
      </c>
      <c r="D951" s="55">
        <v>81.494199999999992</v>
      </c>
      <c r="E951" s="128">
        <v>5235</v>
      </c>
      <c r="F951" s="174">
        <v>3550186.1</v>
      </c>
      <c r="G951" s="41">
        <v>100</v>
      </c>
      <c r="H951" s="50">
        <f t="shared" si="216"/>
        <v>3550186.1</v>
      </c>
      <c r="I951" s="50">
        <f t="shared" si="215"/>
        <v>0</v>
      </c>
      <c r="J951" s="50">
        <f t="shared" si="212"/>
        <v>678.16353390639927</v>
      </c>
      <c r="K951" s="50">
        <f t="shared" si="217"/>
        <v>581.65895063057599</v>
      </c>
      <c r="L951" s="50">
        <f t="shared" si="218"/>
        <v>1949015.1603504564</v>
      </c>
      <c r="M951" s="50"/>
      <c r="N951" s="50">
        <f t="shared" si="205"/>
        <v>1949015.1603504564</v>
      </c>
      <c r="O951" s="33"/>
      <c r="P951" s="120"/>
      <c r="Q951" s="120"/>
    </row>
    <row r="952" spans="1:17" s="31" customFormat="1" x14ac:dyDescent="0.25">
      <c r="A952" s="35"/>
      <c r="B952" s="51" t="s">
        <v>191</v>
      </c>
      <c r="C952" s="35">
        <v>4</v>
      </c>
      <c r="D952" s="55">
        <v>86.251200000000011</v>
      </c>
      <c r="E952" s="128">
        <v>4312</v>
      </c>
      <c r="F952" s="174">
        <v>2834781.5</v>
      </c>
      <c r="G952" s="41">
        <v>100</v>
      </c>
      <c r="H952" s="50">
        <f t="shared" si="216"/>
        <v>2834781.5</v>
      </c>
      <c r="I952" s="50">
        <f t="shared" si="215"/>
        <v>0</v>
      </c>
      <c r="J952" s="50">
        <f t="shared" si="212"/>
        <v>657.41685992578846</v>
      </c>
      <c r="K952" s="50">
        <f t="shared" si="217"/>
        <v>602.40562461118679</v>
      </c>
      <c r="L952" s="50">
        <f t="shared" si="218"/>
        <v>1839862.6881097697</v>
      </c>
      <c r="M952" s="50"/>
      <c r="N952" s="50">
        <f t="shared" si="205"/>
        <v>1839862.6881097697</v>
      </c>
      <c r="O952" s="33"/>
      <c r="P952" s="120"/>
      <c r="Q952" s="120"/>
    </row>
    <row r="953" spans="1:17" s="31" customFormat="1" x14ac:dyDescent="0.25">
      <c r="A953" s="35"/>
      <c r="B953" s="51" t="s">
        <v>649</v>
      </c>
      <c r="C953" s="35">
        <v>4</v>
      </c>
      <c r="D953" s="55">
        <v>33.105499999999999</v>
      </c>
      <c r="E953" s="128">
        <v>1623</v>
      </c>
      <c r="F953" s="174">
        <v>1775086.6</v>
      </c>
      <c r="G953" s="41">
        <v>100</v>
      </c>
      <c r="H953" s="50">
        <f t="shared" si="216"/>
        <v>1775086.6</v>
      </c>
      <c r="I953" s="50">
        <f t="shared" si="215"/>
        <v>0</v>
      </c>
      <c r="J953" s="50">
        <f t="shared" si="212"/>
        <v>1093.7070856438695</v>
      </c>
      <c r="K953" s="50">
        <f t="shared" si="217"/>
        <v>166.11539889310575</v>
      </c>
      <c r="L953" s="50">
        <f t="shared" si="218"/>
        <v>623974.71855520818</v>
      </c>
      <c r="M953" s="50"/>
      <c r="N953" s="50">
        <f t="shared" si="205"/>
        <v>623974.71855520818</v>
      </c>
      <c r="O953" s="33"/>
      <c r="P953" s="120"/>
      <c r="Q953" s="120"/>
    </row>
    <row r="954" spans="1:17" s="31" customFormat="1" x14ac:dyDescent="0.25">
      <c r="A954" s="35"/>
      <c r="B954" s="4"/>
      <c r="C954" s="4"/>
      <c r="D954" s="55">
        <v>0</v>
      </c>
      <c r="E954" s="130"/>
      <c r="F954" s="42"/>
      <c r="G954" s="41"/>
      <c r="H954" s="42"/>
      <c r="I954" s="32"/>
      <c r="J954" s="32"/>
      <c r="K954" s="50"/>
      <c r="L954" s="50"/>
      <c r="M954" s="50"/>
      <c r="N954" s="50"/>
      <c r="O954" s="33"/>
      <c r="P954" s="120"/>
      <c r="Q954" s="120"/>
    </row>
    <row r="955" spans="1:17" s="31" customFormat="1" x14ac:dyDescent="0.25">
      <c r="A955" s="30" t="s">
        <v>650</v>
      </c>
      <c r="B955" s="43" t="s">
        <v>2</v>
      </c>
      <c r="C955" s="44"/>
      <c r="D955" s="3">
        <v>848.61710000000016</v>
      </c>
      <c r="E955" s="131">
        <f>E956</f>
        <v>63001</v>
      </c>
      <c r="F955" s="37">
        <f t="shared" ref="F955" si="219">F957</f>
        <v>0</v>
      </c>
      <c r="G955" s="37"/>
      <c r="H955" s="37">
        <f>H957</f>
        <v>4626584.7</v>
      </c>
      <c r="I955" s="37">
        <f>I957</f>
        <v>-4626584.7</v>
      </c>
      <c r="J955" s="37"/>
      <c r="K955" s="50"/>
      <c r="L955" s="50"/>
      <c r="M955" s="46">
        <f>M957</f>
        <v>47376351.158725753</v>
      </c>
      <c r="N955" s="37">
        <f t="shared" si="205"/>
        <v>47376351.158725753</v>
      </c>
      <c r="O955" s="33"/>
      <c r="P955" s="120"/>
      <c r="Q955" s="120"/>
    </row>
    <row r="956" spans="1:17" s="31" customFormat="1" x14ac:dyDescent="0.25">
      <c r="A956" s="30" t="s">
        <v>650</v>
      </c>
      <c r="B956" s="43" t="s">
        <v>3</v>
      </c>
      <c r="C956" s="44"/>
      <c r="D956" s="3">
        <v>848.61710000000016</v>
      </c>
      <c r="E956" s="131">
        <f>SUM(E958:E988)</f>
        <v>63001</v>
      </c>
      <c r="F956" s="37">
        <f t="shared" ref="F956" si="220">SUM(F958:F988)</f>
        <v>43272480.300000004</v>
      </c>
      <c r="G956" s="37"/>
      <c r="H956" s="37">
        <f>SUM(H958:H988)</f>
        <v>34019310.899999999</v>
      </c>
      <c r="I956" s="37">
        <f>SUM(I958:I988)</f>
        <v>9253169.4000000004</v>
      </c>
      <c r="J956" s="37"/>
      <c r="K956" s="50"/>
      <c r="L956" s="37">
        <f>SUM(L958:L988)</f>
        <v>46534786.968098499</v>
      </c>
      <c r="M956" s="50"/>
      <c r="N956" s="37">
        <f t="shared" si="205"/>
        <v>46534786.968098499</v>
      </c>
      <c r="O956" s="33"/>
      <c r="P956" s="120"/>
      <c r="Q956" s="120"/>
    </row>
    <row r="957" spans="1:17" s="31" customFormat="1" x14ac:dyDescent="0.25">
      <c r="A957" s="35"/>
      <c r="B957" s="51" t="s">
        <v>26</v>
      </c>
      <c r="C957" s="35">
        <v>2</v>
      </c>
      <c r="D957" s="55">
        <v>0</v>
      </c>
      <c r="E957" s="134"/>
      <c r="F957" s="50"/>
      <c r="G957" s="41">
        <v>25</v>
      </c>
      <c r="H957" s="50">
        <f>F983*G957/100</f>
        <v>4626584.7</v>
      </c>
      <c r="I957" s="50">
        <f t="shared" ref="I957:I988" si="221">F957-H957</f>
        <v>-4626584.7</v>
      </c>
      <c r="J957" s="50"/>
      <c r="K957" s="50"/>
      <c r="L957" s="50"/>
      <c r="M957" s="50">
        <f>($L$7*$L$8*E955/$L$10)+($L$7*$L$9*D955/$L$11)</f>
        <v>47376351.158725753</v>
      </c>
      <c r="N957" s="50">
        <f t="shared" si="205"/>
        <v>47376351.158725753</v>
      </c>
      <c r="O957" s="33"/>
      <c r="P957" s="120"/>
      <c r="Q957" s="120"/>
    </row>
    <row r="958" spans="1:17" s="31" customFormat="1" x14ac:dyDescent="0.25">
      <c r="A958" s="35"/>
      <c r="B958" s="51" t="s">
        <v>651</v>
      </c>
      <c r="C958" s="35">
        <v>4</v>
      </c>
      <c r="D958" s="55">
        <v>30.130800000000001</v>
      </c>
      <c r="E958" s="128">
        <v>3076</v>
      </c>
      <c r="F958" s="175">
        <v>1026519.5</v>
      </c>
      <c r="G958" s="41">
        <v>100</v>
      </c>
      <c r="H958" s="50">
        <f t="shared" ref="H958:H988" si="222">F958*G958/100</f>
        <v>1026519.5</v>
      </c>
      <c r="I958" s="50">
        <f t="shared" si="221"/>
        <v>0</v>
      </c>
      <c r="J958" s="50">
        <f t="shared" si="212"/>
        <v>333.7189531859558</v>
      </c>
      <c r="K958" s="50">
        <f t="shared" ref="K958:K988" si="223">$J$11*$J$19-J958</f>
        <v>926.10353135101946</v>
      </c>
      <c r="L958" s="50">
        <f t="shared" ref="L958:L988" si="224">IF(K958&gt;0,$J$7*$J$8*(K958/$K$19),0)+$J$7*$J$9*(E958/$E$19)+$J$7*$J$10*(D958/$D$19)</f>
        <v>1751899.1928037875</v>
      </c>
      <c r="M958" s="50"/>
      <c r="N958" s="50">
        <f t="shared" si="205"/>
        <v>1751899.1928037875</v>
      </c>
      <c r="O958" s="33"/>
      <c r="P958" s="120"/>
      <c r="Q958" s="120"/>
    </row>
    <row r="959" spans="1:17" s="31" customFormat="1" x14ac:dyDescent="0.25">
      <c r="A959" s="35"/>
      <c r="B959" s="51" t="s">
        <v>652</v>
      </c>
      <c r="C959" s="35">
        <v>4</v>
      </c>
      <c r="D959" s="55">
        <v>9.8484999999999996</v>
      </c>
      <c r="E959" s="128">
        <v>551</v>
      </c>
      <c r="F959" s="175">
        <v>93483.9</v>
      </c>
      <c r="G959" s="41">
        <v>100</v>
      </c>
      <c r="H959" s="50">
        <f t="shared" si="222"/>
        <v>93483.9</v>
      </c>
      <c r="I959" s="50">
        <f t="shared" si="221"/>
        <v>0</v>
      </c>
      <c r="J959" s="50">
        <f t="shared" si="212"/>
        <v>169.6622504537205</v>
      </c>
      <c r="K959" s="50">
        <f t="shared" si="223"/>
        <v>1090.1602340832546</v>
      </c>
      <c r="L959" s="50">
        <f t="shared" si="224"/>
        <v>1424891.3729644844</v>
      </c>
      <c r="M959" s="50"/>
      <c r="N959" s="50">
        <f t="shared" si="205"/>
        <v>1424891.3729644844</v>
      </c>
      <c r="O959" s="33"/>
      <c r="P959" s="120"/>
      <c r="Q959" s="120"/>
    </row>
    <row r="960" spans="1:17" s="31" customFormat="1" x14ac:dyDescent="0.25">
      <c r="A960" s="35"/>
      <c r="B960" s="51" t="s">
        <v>653</v>
      </c>
      <c r="C960" s="35">
        <v>4</v>
      </c>
      <c r="D960" s="55">
        <v>38.0657</v>
      </c>
      <c r="E960" s="128">
        <v>2628</v>
      </c>
      <c r="F960" s="175">
        <v>1208630.2</v>
      </c>
      <c r="G960" s="41">
        <v>100</v>
      </c>
      <c r="H960" s="50">
        <f t="shared" si="222"/>
        <v>1208630.2</v>
      </c>
      <c r="I960" s="50">
        <f t="shared" si="221"/>
        <v>0</v>
      </c>
      <c r="J960" s="50">
        <f t="shared" si="212"/>
        <v>459.90494672754943</v>
      </c>
      <c r="K960" s="50">
        <f t="shared" si="223"/>
        <v>799.91753780942577</v>
      </c>
      <c r="L960" s="50">
        <f t="shared" si="224"/>
        <v>1564367.2233295953</v>
      </c>
      <c r="M960" s="50"/>
      <c r="N960" s="50">
        <f t="shared" si="205"/>
        <v>1564367.2233295953</v>
      </c>
      <c r="O960" s="33"/>
      <c r="P960" s="120"/>
      <c r="Q960" s="120"/>
    </row>
    <row r="961" spans="1:17" s="31" customFormat="1" x14ac:dyDescent="0.25">
      <c r="A961" s="35"/>
      <c r="B961" s="51" t="s">
        <v>846</v>
      </c>
      <c r="C961" s="35">
        <v>4</v>
      </c>
      <c r="D961" s="55">
        <v>24.287399999999998</v>
      </c>
      <c r="E961" s="128">
        <v>1805</v>
      </c>
      <c r="F961" s="175">
        <v>1244614.3</v>
      </c>
      <c r="G961" s="41">
        <v>100</v>
      </c>
      <c r="H961" s="50">
        <f t="shared" si="222"/>
        <v>1244614.3</v>
      </c>
      <c r="I961" s="50">
        <f t="shared" si="221"/>
        <v>0</v>
      </c>
      <c r="J961" s="50">
        <f t="shared" si="212"/>
        <v>689.53700831024935</v>
      </c>
      <c r="K961" s="50">
        <f t="shared" si="223"/>
        <v>570.2854762267259</v>
      </c>
      <c r="L961" s="50">
        <f t="shared" si="224"/>
        <v>1090440.61684673</v>
      </c>
      <c r="M961" s="50"/>
      <c r="N961" s="50">
        <f t="shared" si="205"/>
        <v>1090440.61684673</v>
      </c>
      <c r="O961" s="33"/>
      <c r="P961" s="120"/>
      <c r="Q961" s="120"/>
    </row>
    <row r="962" spans="1:17" s="31" customFormat="1" x14ac:dyDescent="0.25">
      <c r="A962" s="35"/>
      <c r="B962" s="51" t="s">
        <v>654</v>
      </c>
      <c r="C962" s="35">
        <v>4</v>
      </c>
      <c r="D962" s="55">
        <v>42.367100000000008</v>
      </c>
      <c r="E962" s="128">
        <v>2811</v>
      </c>
      <c r="F962" s="175">
        <v>1883154.8</v>
      </c>
      <c r="G962" s="41">
        <v>100</v>
      </c>
      <c r="H962" s="50">
        <f t="shared" si="222"/>
        <v>1883154.8</v>
      </c>
      <c r="I962" s="50">
        <f t="shared" si="221"/>
        <v>0</v>
      </c>
      <c r="J962" s="50">
        <f t="shared" si="212"/>
        <v>669.9234436143721</v>
      </c>
      <c r="K962" s="50">
        <f t="shared" si="223"/>
        <v>589.89904092260315</v>
      </c>
      <c r="L962" s="50">
        <f t="shared" si="224"/>
        <v>1367515.8565964424</v>
      </c>
      <c r="M962" s="50"/>
      <c r="N962" s="50">
        <f t="shared" ref="N962:N1025" si="225">L962+M962</f>
        <v>1367515.8565964424</v>
      </c>
      <c r="O962" s="33"/>
      <c r="P962" s="120"/>
      <c r="Q962" s="120"/>
    </row>
    <row r="963" spans="1:17" s="31" customFormat="1" x14ac:dyDescent="0.25">
      <c r="A963" s="35"/>
      <c r="B963" s="51" t="s">
        <v>747</v>
      </c>
      <c r="C963" s="35">
        <v>4</v>
      </c>
      <c r="D963" s="55">
        <v>11.079700000000001</v>
      </c>
      <c r="E963" s="128">
        <v>781</v>
      </c>
      <c r="F963" s="175">
        <v>304544.2</v>
      </c>
      <c r="G963" s="41">
        <v>100</v>
      </c>
      <c r="H963" s="50">
        <f t="shared" si="222"/>
        <v>304544.2</v>
      </c>
      <c r="I963" s="50">
        <f t="shared" si="221"/>
        <v>0</v>
      </c>
      <c r="J963" s="50">
        <f t="shared" si="212"/>
        <v>389.94135723431498</v>
      </c>
      <c r="K963" s="50">
        <f t="shared" si="223"/>
        <v>869.88112730266027</v>
      </c>
      <c r="L963" s="50">
        <f t="shared" si="224"/>
        <v>1209576.1288195916</v>
      </c>
      <c r="M963" s="50"/>
      <c r="N963" s="50">
        <f t="shared" si="225"/>
        <v>1209576.1288195916</v>
      </c>
      <c r="O963" s="33"/>
      <c r="P963" s="120"/>
      <c r="Q963" s="120"/>
    </row>
    <row r="964" spans="1:17" s="31" customFormat="1" x14ac:dyDescent="0.25">
      <c r="A964" s="35"/>
      <c r="B964" s="51" t="s">
        <v>655</v>
      </c>
      <c r="C964" s="35">
        <v>4</v>
      </c>
      <c r="D964" s="55">
        <v>28.427099999999999</v>
      </c>
      <c r="E964" s="128">
        <v>2218</v>
      </c>
      <c r="F964" s="175">
        <v>622088.1</v>
      </c>
      <c r="G964" s="41">
        <v>100</v>
      </c>
      <c r="H964" s="50">
        <f t="shared" si="222"/>
        <v>622088.1</v>
      </c>
      <c r="I964" s="50">
        <f t="shared" si="221"/>
        <v>0</v>
      </c>
      <c r="J964" s="50">
        <f t="shared" si="212"/>
        <v>280.4725428313796</v>
      </c>
      <c r="K964" s="50">
        <f t="shared" si="223"/>
        <v>979.34994170559571</v>
      </c>
      <c r="L964" s="50">
        <f t="shared" si="224"/>
        <v>1661982.4221386933</v>
      </c>
      <c r="M964" s="50"/>
      <c r="N964" s="50">
        <f t="shared" si="225"/>
        <v>1661982.4221386933</v>
      </c>
      <c r="O964" s="33"/>
      <c r="P964" s="120"/>
      <c r="Q964" s="120"/>
    </row>
    <row r="965" spans="1:17" s="31" customFormat="1" x14ac:dyDescent="0.25">
      <c r="A965" s="35"/>
      <c r="B965" s="51" t="s">
        <v>656</v>
      </c>
      <c r="C965" s="35">
        <v>4</v>
      </c>
      <c r="D965" s="55">
        <v>43.249399999999994</v>
      </c>
      <c r="E965" s="128">
        <v>3092</v>
      </c>
      <c r="F965" s="175">
        <v>1186135.3</v>
      </c>
      <c r="G965" s="41">
        <v>100</v>
      </c>
      <c r="H965" s="50">
        <f t="shared" si="222"/>
        <v>1186135.3</v>
      </c>
      <c r="I965" s="50">
        <f t="shared" si="221"/>
        <v>0</v>
      </c>
      <c r="J965" s="50">
        <f t="shared" si="212"/>
        <v>383.61426261319536</v>
      </c>
      <c r="K965" s="50">
        <f t="shared" si="223"/>
        <v>876.20822192377989</v>
      </c>
      <c r="L965" s="50">
        <f t="shared" si="224"/>
        <v>1756803.8239537461</v>
      </c>
      <c r="M965" s="50"/>
      <c r="N965" s="50">
        <f t="shared" si="225"/>
        <v>1756803.8239537461</v>
      </c>
      <c r="O965" s="33"/>
      <c r="P965" s="120"/>
      <c r="Q965" s="120"/>
    </row>
    <row r="966" spans="1:17" s="31" customFormat="1" x14ac:dyDescent="0.25">
      <c r="A966" s="35"/>
      <c r="B966" s="51" t="s">
        <v>657</v>
      </c>
      <c r="C966" s="35">
        <v>4</v>
      </c>
      <c r="D966" s="55">
        <v>18.318599999999996</v>
      </c>
      <c r="E966" s="128">
        <v>1379</v>
      </c>
      <c r="F966" s="175">
        <v>558829.30000000005</v>
      </c>
      <c r="G966" s="41">
        <v>100</v>
      </c>
      <c r="H966" s="50">
        <f t="shared" si="222"/>
        <v>558829.30000000005</v>
      </c>
      <c r="I966" s="50">
        <f t="shared" si="221"/>
        <v>0</v>
      </c>
      <c r="J966" s="50">
        <f t="shared" si="212"/>
        <v>405.24242204496016</v>
      </c>
      <c r="K966" s="50">
        <f t="shared" si="223"/>
        <v>854.58006249201503</v>
      </c>
      <c r="L966" s="50">
        <f t="shared" si="224"/>
        <v>1326143.6110369985</v>
      </c>
      <c r="M966" s="50"/>
      <c r="N966" s="50">
        <f t="shared" si="225"/>
        <v>1326143.6110369985</v>
      </c>
      <c r="O966" s="33"/>
      <c r="P966" s="120"/>
      <c r="Q966" s="120"/>
    </row>
    <row r="967" spans="1:17" s="31" customFormat="1" x14ac:dyDescent="0.25">
      <c r="A967" s="35"/>
      <c r="B967" s="51" t="s">
        <v>658</v>
      </c>
      <c r="C967" s="35">
        <v>4</v>
      </c>
      <c r="D967" s="55">
        <v>7.3487</v>
      </c>
      <c r="E967" s="128">
        <v>638</v>
      </c>
      <c r="F967" s="175">
        <v>132186.5</v>
      </c>
      <c r="G967" s="41">
        <v>100</v>
      </c>
      <c r="H967" s="50">
        <f t="shared" si="222"/>
        <v>132186.5</v>
      </c>
      <c r="I967" s="50">
        <f t="shared" si="221"/>
        <v>0</v>
      </c>
      <c r="J967" s="50">
        <f t="shared" si="212"/>
        <v>207.18887147335423</v>
      </c>
      <c r="K967" s="50">
        <f t="shared" si="223"/>
        <v>1052.6336130636209</v>
      </c>
      <c r="L967" s="50">
        <f t="shared" si="224"/>
        <v>1383667.6587613414</v>
      </c>
      <c r="M967" s="50"/>
      <c r="N967" s="50">
        <f t="shared" si="225"/>
        <v>1383667.6587613414</v>
      </c>
      <c r="O967" s="33"/>
      <c r="P967" s="120"/>
      <c r="Q967" s="120"/>
    </row>
    <row r="968" spans="1:17" s="31" customFormat="1" x14ac:dyDescent="0.25">
      <c r="A968" s="35"/>
      <c r="B968" s="51" t="s">
        <v>659</v>
      </c>
      <c r="C968" s="35">
        <v>4</v>
      </c>
      <c r="D968" s="55">
        <v>13.711099999999998</v>
      </c>
      <c r="E968" s="128">
        <v>1297</v>
      </c>
      <c r="F968" s="175">
        <v>428949</v>
      </c>
      <c r="G968" s="41">
        <v>100</v>
      </c>
      <c r="H968" s="50">
        <f t="shared" si="222"/>
        <v>428949</v>
      </c>
      <c r="I968" s="50">
        <f t="shared" si="221"/>
        <v>0</v>
      </c>
      <c r="J968" s="50">
        <f t="shared" si="212"/>
        <v>330.72397841171937</v>
      </c>
      <c r="K968" s="50">
        <f t="shared" si="223"/>
        <v>929.09850612525588</v>
      </c>
      <c r="L968" s="50">
        <f t="shared" si="224"/>
        <v>1378766.5383975799</v>
      </c>
      <c r="M968" s="50"/>
      <c r="N968" s="50">
        <f t="shared" si="225"/>
        <v>1378766.5383975799</v>
      </c>
      <c r="O968" s="33"/>
      <c r="P968" s="120"/>
      <c r="Q968" s="120"/>
    </row>
    <row r="969" spans="1:17" s="31" customFormat="1" x14ac:dyDescent="0.25">
      <c r="A969" s="35"/>
      <c r="B969" s="51" t="s">
        <v>660</v>
      </c>
      <c r="C969" s="35">
        <v>4</v>
      </c>
      <c r="D969" s="55">
        <v>24.288400000000003</v>
      </c>
      <c r="E969" s="128">
        <v>1030</v>
      </c>
      <c r="F969" s="175">
        <v>349469.6</v>
      </c>
      <c r="G969" s="41">
        <v>100</v>
      </c>
      <c r="H969" s="50">
        <f t="shared" si="222"/>
        <v>349469.6</v>
      </c>
      <c r="I969" s="50">
        <f t="shared" si="221"/>
        <v>0</v>
      </c>
      <c r="J969" s="50">
        <f t="shared" si="212"/>
        <v>339.29087378640776</v>
      </c>
      <c r="K969" s="50">
        <f t="shared" si="223"/>
        <v>920.53161075056755</v>
      </c>
      <c r="L969" s="50">
        <f t="shared" si="224"/>
        <v>1372836.0183205241</v>
      </c>
      <c r="M969" s="50"/>
      <c r="N969" s="50">
        <f t="shared" si="225"/>
        <v>1372836.0183205241</v>
      </c>
      <c r="O969" s="33"/>
      <c r="P969" s="120"/>
      <c r="Q969" s="120"/>
    </row>
    <row r="970" spans="1:17" s="31" customFormat="1" x14ac:dyDescent="0.25">
      <c r="A970" s="35"/>
      <c r="B970" s="51" t="s">
        <v>661</v>
      </c>
      <c r="C970" s="35">
        <v>4</v>
      </c>
      <c r="D970" s="55">
        <v>47.174100000000003</v>
      </c>
      <c r="E970" s="128">
        <v>2346</v>
      </c>
      <c r="F970" s="175">
        <v>578489.80000000005</v>
      </c>
      <c r="G970" s="41">
        <v>100</v>
      </c>
      <c r="H970" s="50">
        <f t="shared" si="222"/>
        <v>578489.80000000005</v>
      </c>
      <c r="I970" s="50">
        <f t="shared" si="221"/>
        <v>0</v>
      </c>
      <c r="J970" s="50">
        <f t="shared" si="212"/>
        <v>246.58559249786873</v>
      </c>
      <c r="K970" s="50">
        <f t="shared" si="223"/>
        <v>1013.2368920391066</v>
      </c>
      <c r="L970" s="50">
        <f t="shared" si="224"/>
        <v>1810826.0058162047</v>
      </c>
      <c r="M970" s="50"/>
      <c r="N970" s="50">
        <f t="shared" si="225"/>
        <v>1810826.0058162047</v>
      </c>
      <c r="O970" s="33"/>
      <c r="P970" s="120"/>
      <c r="Q970" s="120"/>
    </row>
    <row r="971" spans="1:17" s="31" customFormat="1" x14ac:dyDescent="0.25">
      <c r="A971" s="35"/>
      <c r="B971" s="51" t="s">
        <v>662</v>
      </c>
      <c r="C971" s="35">
        <v>4</v>
      </c>
      <c r="D971" s="55">
        <v>23.889099999999996</v>
      </c>
      <c r="E971" s="128">
        <v>1463</v>
      </c>
      <c r="F971" s="175">
        <v>342744.3</v>
      </c>
      <c r="G971" s="41">
        <v>100</v>
      </c>
      <c r="H971" s="50">
        <f t="shared" si="222"/>
        <v>342744.3</v>
      </c>
      <c r="I971" s="50">
        <f t="shared" si="221"/>
        <v>0</v>
      </c>
      <c r="J971" s="50">
        <f t="shared" si="212"/>
        <v>234.27498291182502</v>
      </c>
      <c r="K971" s="50">
        <f t="shared" si="223"/>
        <v>1025.5475016251503</v>
      </c>
      <c r="L971" s="50">
        <f t="shared" si="224"/>
        <v>1567939.6328309295</v>
      </c>
      <c r="M971" s="50"/>
      <c r="N971" s="50">
        <f t="shared" si="225"/>
        <v>1567939.6328309295</v>
      </c>
      <c r="O971" s="33"/>
      <c r="P971" s="120"/>
      <c r="Q971" s="120"/>
    </row>
    <row r="972" spans="1:17" s="31" customFormat="1" x14ac:dyDescent="0.25">
      <c r="A972" s="35"/>
      <c r="B972" s="51" t="s">
        <v>663</v>
      </c>
      <c r="C972" s="35">
        <v>4</v>
      </c>
      <c r="D972" s="55">
        <v>27.976399999999998</v>
      </c>
      <c r="E972" s="128">
        <v>2131</v>
      </c>
      <c r="F972" s="175">
        <v>528191.9</v>
      </c>
      <c r="G972" s="41">
        <v>100</v>
      </c>
      <c r="H972" s="50">
        <f t="shared" si="222"/>
        <v>528191.9</v>
      </c>
      <c r="I972" s="50">
        <f t="shared" si="221"/>
        <v>0</v>
      </c>
      <c r="J972" s="50">
        <f t="shared" si="212"/>
        <v>247.86105114969499</v>
      </c>
      <c r="K972" s="50">
        <f t="shared" si="223"/>
        <v>1011.9614333872803</v>
      </c>
      <c r="L972" s="50">
        <f t="shared" si="224"/>
        <v>1683673.5132825817</v>
      </c>
      <c r="M972" s="50"/>
      <c r="N972" s="50">
        <f t="shared" si="225"/>
        <v>1683673.5132825817</v>
      </c>
      <c r="O972" s="33"/>
      <c r="P972" s="120"/>
      <c r="Q972" s="120"/>
    </row>
    <row r="973" spans="1:17" s="31" customFormat="1" x14ac:dyDescent="0.25">
      <c r="A973" s="35"/>
      <c r="B973" s="51" t="s">
        <v>382</v>
      </c>
      <c r="C973" s="35">
        <v>4</v>
      </c>
      <c r="D973" s="55">
        <v>21.558200000000003</v>
      </c>
      <c r="E973" s="128">
        <v>1703</v>
      </c>
      <c r="F973" s="175">
        <v>425006.6</v>
      </c>
      <c r="G973" s="41">
        <v>100</v>
      </c>
      <c r="H973" s="50">
        <f t="shared" si="222"/>
        <v>425006.6</v>
      </c>
      <c r="I973" s="50">
        <f t="shared" si="221"/>
        <v>0</v>
      </c>
      <c r="J973" s="50">
        <f t="shared" si="212"/>
        <v>249.56347621843804</v>
      </c>
      <c r="K973" s="50">
        <f t="shared" si="223"/>
        <v>1010.2590083185372</v>
      </c>
      <c r="L973" s="50">
        <f t="shared" si="224"/>
        <v>1579557.4885303215</v>
      </c>
      <c r="M973" s="50"/>
      <c r="N973" s="50">
        <f t="shared" si="225"/>
        <v>1579557.4885303215</v>
      </c>
      <c r="O973" s="33"/>
      <c r="P973" s="120"/>
      <c r="Q973" s="120"/>
    </row>
    <row r="974" spans="1:17" s="31" customFormat="1" x14ac:dyDescent="0.25">
      <c r="A974" s="35"/>
      <c r="B974" s="51" t="s">
        <v>664</v>
      </c>
      <c r="C974" s="35">
        <v>4</v>
      </c>
      <c r="D974" s="55">
        <v>51.505799999999994</v>
      </c>
      <c r="E974" s="128">
        <v>4238</v>
      </c>
      <c r="F974" s="175">
        <v>1300194.3999999999</v>
      </c>
      <c r="G974" s="41">
        <v>100</v>
      </c>
      <c r="H974" s="50">
        <f t="shared" si="222"/>
        <v>1300194.3999999999</v>
      </c>
      <c r="I974" s="50">
        <f t="shared" si="221"/>
        <v>0</v>
      </c>
      <c r="J974" s="50">
        <f t="shared" si="212"/>
        <v>306.79433695139215</v>
      </c>
      <c r="K974" s="50">
        <f t="shared" si="223"/>
        <v>953.02814758558316</v>
      </c>
      <c r="L974" s="50">
        <f t="shared" si="224"/>
        <v>2079265.9440363613</v>
      </c>
      <c r="M974" s="50"/>
      <c r="N974" s="50">
        <f t="shared" si="225"/>
        <v>2079265.9440363613</v>
      </c>
      <c r="O974" s="33"/>
      <c r="P974" s="120"/>
      <c r="Q974" s="120"/>
    </row>
    <row r="975" spans="1:17" s="31" customFormat="1" x14ac:dyDescent="0.25">
      <c r="A975" s="35"/>
      <c r="B975" s="51" t="s">
        <v>665</v>
      </c>
      <c r="C975" s="35">
        <v>4</v>
      </c>
      <c r="D975" s="55">
        <v>35.780799999999999</v>
      </c>
      <c r="E975" s="128">
        <v>2606</v>
      </c>
      <c r="F975" s="175">
        <v>776267</v>
      </c>
      <c r="G975" s="41">
        <v>100</v>
      </c>
      <c r="H975" s="50">
        <f t="shared" si="222"/>
        <v>776267</v>
      </c>
      <c r="I975" s="50">
        <f t="shared" si="221"/>
        <v>0</v>
      </c>
      <c r="J975" s="50">
        <f t="shared" si="212"/>
        <v>297.87682271680734</v>
      </c>
      <c r="K975" s="50">
        <f t="shared" si="223"/>
        <v>961.94566182016797</v>
      </c>
      <c r="L975" s="50">
        <f t="shared" si="224"/>
        <v>1741162.3725606918</v>
      </c>
      <c r="M975" s="50"/>
      <c r="N975" s="50">
        <f t="shared" si="225"/>
        <v>1741162.3725606918</v>
      </c>
      <c r="O975" s="33"/>
      <c r="P975" s="120"/>
      <c r="Q975" s="120"/>
    </row>
    <row r="976" spans="1:17" s="31" customFormat="1" x14ac:dyDescent="0.25">
      <c r="A976" s="35"/>
      <c r="B976" s="51" t="s">
        <v>666</v>
      </c>
      <c r="C976" s="35">
        <v>4</v>
      </c>
      <c r="D976" s="55">
        <v>16.7667</v>
      </c>
      <c r="E976" s="128">
        <v>897</v>
      </c>
      <c r="F976" s="175">
        <v>244003.9</v>
      </c>
      <c r="G976" s="41">
        <v>100</v>
      </c>
      <c r="H976" s="50">
        <f t="shared" si="222"/>
        <v>244003.9</v>
      </c>
      <c r="I976" s="50">
        <f t="shared" si="221"/>
        <v>0</v>
      </c>
      <c r="J976" s="50">
        <f t="shared" si="212"/>
        <v>272.0221850613155</v>
      </c>
      <c r="K976" s="50">
        <f t="shared" si="223"/>
        <v>987.80029947565981</v>
      </c>
      <c r="L976" s="50">
        <f t="shared" si="224"/>
        <v>1394734.104992213</v>
      </c>
      <c r="M976" s="50"/>
      <c r="N976" s="50">
        <f t="shared" si="225"/>
        <v>1394734.104992213</v>
      </c>
      <c r="O976" s="33"/>
      <c r="P976" s="120"/>
      <c r="Q976" s="120"/>
    </row>
    <row r="977" spans="1:17" s="31" customFormat="1" x14ac:dyDescent="0.25">
      <c r="A977" s="35"/>
      <c r="B977" s="51" t="s">
        <v>667</v>
      </c>
      <c r="C977" s="35">
        <v>4</v>
      </c>
      <c r="D977" s="55">
        <v>22.511600000000001</v>
      </c>
      <c r="E977" s="128">
        <v>782</v>
      </c>
      <c r="F977" s="175">
        <v>159371</v>
      </c>
      <c r="G977" s="41">
        <v>100</v>
      </c>
      <c r="H977" s="50">
        <f t="shared" si="222"/>
        <v>159371</v>
      </c>
      <c r="I977" s="50">
        <f t="shared" si="221"/>
        <v>0</v>
      </c>
      <c r="J977" s="50">
        <f t="shared" si="212"/>
        <v>203.79923273657289</v>
      </c>
      <c r="K977" s="50">
        <f t="shared" si="223"/>
        <v>1056.0232518004022</v>
      </c>
      <c r="L977" s="50">
        <f t="shared" si="224"/>
        <v>1482550.3246226045</v>
      </c>
      <c r="M977" s="50"/>
      <c r="N977" s="50">
        <f t="shared" si="225"/>
        <v>1482550.3246226045</v>
      </c>
      <c r="O977" s="33"/>
      <c r="P977" s="120"/>
      <c r="Q977" s="120"/>
    </row>
    <row r="978" spans="1:17" s="31" customFormat="1" x14ac:dyDescent="0.25">
      <c r="A978" s="35"/>
      <c r="B978" s="51" t="s">
        <v>668</v>
      </c>
      <c r="C978" s="35">
        <v>4</v>
      </c>
      <c r="D978" s="55">
        <v>19.376600000000003</v>
      </c>
      <c r="E978" s="128">
        <v>977</v>
      </c>
      <c r="F978" s="175">
        <v>306386.59999999998</v>
      </c>
      <c r="G978" s="41">
        <v>100</v>
      </c>
      <c r="H978" s="50">
        <f t="shared" si="222"/>
        <v>306386.59999999998</v>
      </c>
      <c r="I978" s="50">
        <f t="shared" si="221"/>
        <v>0</v>
      </c>
      <c r="J978" s="50">
        <f t="shared" si="212"/>
        <v>313.59938587512789</v>
      </c>
      <c r="K978" s="50">
        <f t="shared" si="223"/>
        <v>946.22309866184742</v>
      </c>
      <c r="L978" s="50">
        <f t="shared" si="224"/>
        <v>1371335.6889407609</v>
      </c>
      <c r="M978" s="50"/>
      <c r="N978" s="50">
        <f t="shared" si="225"/>
        <v>1371335.6889407609</v>
      </c>
      <c r="O978" s="33"/>
      <c r="P978" s="120"/>
      <c r="Q978" s="120"/>
    </row>
    <row r="979" spans="1:17" s="31" customFormat="1" x14ac:dyDescent="0.25">
      <c r="A979" s="35"/>
      <c r="B979" s="51" t="s">
        <v>848</v>
      </c>
      <c r="C979" s="35">
        <v>4</v>
      </c>
      <c r="D979" s="55">
        <v>21.063299999999998</v>
      </c>
      <c r="E979" s="128">
        <v>1743</v>
      </c>
      <c r="F979" s="175">
        <v>514818.7</v>
      </c>
      <c r="G979" s="41">
        <v>100</v>
      </c>
      <c r="H979" s="50">
        <f t="shared" si="222"/>
        <v>514818.7</v>
      </c>
      <c r="I979" s="50">
        <f t="shared" si="221"/>
        <v>0</v>
      </c>
      <c r="J979" s="50">
        <f t="shared" si="212"/>
        <v>295.3635685599541</v>
      </c>
      <c r="K979" s="50">
        <f t="shared" si="223"/>
        <v>964.45891597702121</v>
      </c>
      <c r="L979" s="50">
        <f t="shared" si="224"/>
        <v>1529974.208889236</v>
      </c>
      <c r="M979" s="50"/>
      <c r="N979" s="50">
        <f t="shared" si="225"/>
        <v>1529974.208889236</v>
      </c>
      <c r="O979" s="33"/>
      <c r="P979" s="120"/>
      <c r="Q979" s="120"/>
    </row>
    <row r="980" spans="1:17" s="31" customFormat="1" x14ac:dyDescent="0.25">
      <c r="A980" s="35"/>
      <c r="B980" s="51" t="s">
        <v>849</v>
      </c>
      <c r="C980" s="35">
        <v>4</v>
      </c>
      <c r="D980" s="55">
        <v>34.643000000000001</v>
      </c>
      <c r="E980" s="128">
        <v>2547</v>
      </c>
      <c r="F980" s="175">
        <v>7161131.5999999996</v>
      </c>
      <c r="G980" s="41">
        <v>100</v>
      </c>
      <c r="H980" s="50">
        <f t="shared" si="222"/>
        <v>7161131.5999999996</v>
      </c>
      <c r="I980" s="50">
        <f t="shared" si="221"/>
        <v>0</v>
      </c>
      <c r="J980" s="50">
        <f t="shared" si="212"/>
        <v>2811.594660384766</v>
      </c>
      <c r="K980" s="50">
        <f t="shared" si="223"/>
        <v>-1551.7721758477908</v>
      </c>
      <c r="L980" s="50">
        <f t="shared" si="224"/>
        <v>591105.256686821</v>
      </c>
      <c r="M980" s="50"/>
      <c r="N980" s="50">
        <f t="shared" si="225"/>
        <v>591105.256686821</v>
      </c>
      <c r="O980" s="33"/>
      <c r="P980" s="120"/>
      <c r="Q980" s="120"/>
    </row>
    <row r="981" spans="1:17" s="31" customFormat="1" x14ac:dyDescent="0.25">
      <c r="A981" s="35"/>
      <c r="B981" s="51" t="s">
        <v>669</v>
      </c>
      <c r="C981" s="35">
        <v>4</v>
      </c>
      <c r="D981" s="55">
        <v>29.909899999999997</v>
      </c>
      <c r="E981" s="128">
        <v>2246</v>
      </c>
      <c r="F981" s="175">
        <v>536205.6</v>
      </c>
      <c r="G981" s="41">
        <v>100</v>
      </c>
      <c r="H981" s="50">
        <f t="shared" si="222"/>
        <v>536205.6</v>
      </c>
      <c r="I981" s="50">
        <f t="shared" si="221"/>
        <v>0</v>
      </c>
      <c r="J981" s="50">
        <f t="shared" si="212"/>
        <v>238.7380231522707</v>
      </c>
      <c r="K981" s="50">
        <f t="shared" si="223"/>
        <v>1021.0844613847046</v>
      </c>
      <c r="L981" s="50">
        <f t="shared" si="224"/>
        <v>1722844.1859903485</v>
      </c>
      <c r="M981" s="50"/>
      <c r="N981" s="50">
        <f t="shared" si="225"/>
        <v>1722844.1859903485</v>
      </c>
      <c r="O981" s="33"/>
      <c r="P981" s="120"/>
      <c r="Q981" s="120"/>
    </row>
    <row r="982" spans="1:17" s="31" customFormat="1" x14ac:dyDescent="0.25">
      <c r="A982" s="35"/>
      <c r="B982" s="51" t="s">
        <v>670</v>
      </c>
      <c r="C982" s="35">
        <v>4</v>
      </c>
      <c r="D982" s="55">
        <v>22.201699999999999</v>
      </c>
      <c r="E982" s="128">
        <v>1681</v>
      </c>
      <c r="F982" s="175">
        <v>488909.6</v>
      </c>
      <c r="G982" s="41">
        <v>100</v>
      </c>
      <c r="H982" s="50">
        <f t="shared" si="222"/>
        <v>488909.6</v>
      </c>
      <c r="I982" s="50">
        <f t="shared" si="221"/>
        <v>0</v>
      </c>
      <c r="J982" s="50">
        <f t="shared" ref="J982:J1025" si="226">F982/E982</f>
        <v>290.84449732302198</v>
      </c>
      <c r="K982" s="50">
        <f t="shared" si="223"/>
        <v>968.97798721395327</v>
      </c>
      <c r="L982" s="50">
        <f t="shared" si="224"/>
        <v>1530141.0087544888</v>
      </c>
      <c r="M982" s="50"/>
      <c r="N982" s="50">
        <f t="shared" si="225"/>
        <v>1530141.0087544888</v>
      </c>
      <c r="O982" s="33"/>
      <c r="P982" s="120"/>
      <c r="Q982" s="120"/>
    </row>
    <row r="983" spans="1:17" s="31" customFormat="1" x14ac:dyDescent="0.25">
      <c r="A983" s="35"/>
      <c r="B983" s="51" t="s">
        <v>650</v>
      </c>
      <c r="C983" s="35">
        <v>3</v>
      </c>
      <c r="D983" s="55">
        <v>46.934199999999997</v>
      </c>
      <c r="E983" s="128">
        <v>8229</v>
      </c>
      <c r="F983" s="175">
        <v>18506338.800000001</v>
      </c>
      <c r="G983" s="41">
        <v>50</v>
      </c>
      <c r="H983" s="50">
        <f t="shared" si="222"/>
        <v>9253169.4000000004</v>
      </c>
      <c r="I983" s="50">
        <f t="shared" si="221"/>
        <v>9253169.4000000004</v>
      </c>
      <c r="J983" s="50">
        <f t="shared" si="226"/>
        <v>2248.9170980678091</v>
      </c>
      <c r="K983" s="50">
        <f t="shared" si="223"/>
        <v>-989.09461353083384</v>
      </c>
      <c r="L983" s="50">
        <f t="shared" si="224"/>
        <v>1607245.1603541151</v>
      </c>
      <c r="M983" s="50"/>
      <c r="N983" s="50">
        <f t="shared" si="225"/>
        <v>1607245.1603541151</v>
      </c>
      <c r="O983" s="33"/>
      <c r="P983" s="120"/>
      <c r="Q983" s="120"/>
    </row>
    <row r="984" spans="1:17" s="31" customFormat="1" x14ac:dyDescent="0.25">
      <c r="A984" s="35"/>
      <c r="B984" s="51" t="s">
        <v>671</v>
      </c>
      <c r="C984" s="35">
        <v>4</v>
      </c>
      <c r="D984" s="55">
        <v>35.431699999999999</v>
      </c>
      <c r="E984" s="128">
        <v>1596</v>
      </c>
      <c r="F984" s="175">
        <v>400089.59999999998</v>
      </c>
      <c r="G984" s="41">
        <v>100</v>
      </c>
      <c r="H984" s="50">
        <f t="shared" si="222"/>
        <v>400089.59999999998</v>
      </c>
      <c r="I984" s="50">
        <f t="shared" si="221"/>
        <v>0</v>
      </c>
      <c r="J984" s="50">
        <f t="shared" si="226"/>
        <v>250.68270676691728</v>
      </c>
      <c r="K984" s="50">
        <f t="shared" si="223"/>
        <v>1009.139777770058</v>
      </c>
      <c r="L984" s="50">
        <f t="shared" si="224"/>
        <v>1624758.8935852228</v>
      </c>
      <c r="M984" s="50"/>
      <c r="N984" s="50">
        <f t="shared" si="225"/>
        <v>1624758.8935852228</v>
      </c>
      <c r="O984" s="33"/>
      <c r="P984" s="120"/>
      <c r="Q984" s="120"/>
    </row>
    <row r="985" spans="1:17" s="31" customFormat="1" x14ac:dyDescent="0.25">
      <c r="A985" s="35"/>
      <c r="B985" s="51" t="s">
        <v>672</v>
      </c>
      <c r="C985" s="35">
        <v>4</v>
      </c>
      <c r="D985" s="55">
        <v>23.691500000000005</v>
      </c>
      <c r="E985" s="128">
        <v>1624</v>
      </c>
      <c r="F985" s="175">
        <v>435532.5</v>
      </c>
      <c r="G985" s="41">
        <v>100</v>
      </c>
      <c r="H985" s="50">
        <f t="shared" si="222"/>
        <v>435532.5</v>
      </c>
      <c r="I985" s="50">
        <f t="shared" si="221"/>
        <v>0</v>
      </c>
      <c r="J985" s="50">
        <f t="shared" si="226"/>
        <v>268.18503694581278</v>
      </c>
      <c r="K985" s="50">
        <f t="shared" si="223"/>
        <v>991.63744759116253</v>
      </c>
      <c r="L985" s="50">
        <f t="shared" si="224"/>
        <v>1554187.5134278839</v>
      </c>
      <c r="M985" s="50"/>
      <c r="N985" s="50">
        <f t="shared" si="225"/>
        <v>1554187.5134278839</v>
      </c>
      <c r="O985" s="33"/>
      <c r="P985" s="120"/>
      <c r="Q985" s="120"/>
    </row>
    <row r="986" spans="1:17" s="31" customFormat="1" x14ac:dyDescent="0.25">
      <c r="A986" s="35"/>
      <c r="B986" s="51" t="s">
        <v>796</v>
      </c>
      <c r="C986" s="35">
        <v>4</v>
      </c>
      <c r="D986" s="55">
        <v>17.011099999999999</v>
      </c>
      <c r="E986" s="128">
        <v>1233</v>
      </c>
      <c r="F986" s="175">
        <v>372879.2</v>
      </c>
      <c r="G986" s="41">
        <v>100</v>
      </c>
      <c r="H986" s="50">
        <f t="shared" si="222"/>
        <v>372879.2</v>
      </c>
      <c r="I986" s="50">
        <f t="shared" si="221"/>
        <v>0</v>
      </c>
      <c r="J986" s="50">
        <f t="shared" si="226"/>
        <v>302.41622060016221</v>
      </c>
      <c r="K986" s="50">
        <f t="shared" si="223"/>
        <v>957.40626393681305</v>
      </c>
      <c r="L986" s="50">
        <f t="shared" si="224"/>
        <v>1416721.2478322429</v>
      </c>
      <c r="M986" s="50"/>
      <c r="N986" s="50">
        <f t="shared" si="225"/>
        <v>1416721.2478322429</v>
      </c>
      <c r="O986" s="33"/>
      <c r="P986" s="120"/>
      <c r="Q986" s="120"/>
    </row>
    <row r="987" spans="1:17" s="31" customFormat="1" x14ac:dyDescent="0.25">
      <c r="A987" s="35"/>
      <c r="B987" s="51" t="s">
        <v>673</v>
      </c>
      <c r="C987" s="35">
        <v>4</v>
      </c>
      <c r="D987" s="55">
        <v>32.879899999999999</v>
      </c>
      <c r="E987" s="128">
        <v>2924</v>
      </c>
      <c r="F987" s="175">
        <v>792036.6</v>
      </c>
      <c r="G987" s="41">
        <v>100</v>
      </c>
      <c r="H987" s="50">
        <f t="shared" si="222"/>
        <v>792036.6</v>
      </c>
      <c r="I987" s="50">
        <f t="shared" si="221"/>
        <v>0</v>
      </c>
      <c r="J987" s="50">
        <f t="shared" si="226"/>
        <v>270.87435020519837</v>
      </c>
      <c r="K987" s="50">
        <f t="shared" si="223"/>
        <v>988.94813433177683</v>
      </c>
      <c r="L987" s="50">
        <f t="shared" si="224"/>
        <v>1813181.1396508841</v>
      </c>
      <c r="M987" s="50"/>
      <c r="N987" s="50">
        <f t="shared" si="225"/>
        <v>1813181.1396508841</v>
      </c>
      <c r="O987" s="33"/>
      <c r="P987" s="120"/>
      <c r="Q987" s="120"/>
    </row>
    <row r="988" spans="1:17" s="31" customFormat="1" x14ac:dyDescent="0.25">
      <c r="A988" s="35"/>
      <c r="B988" s="51" t="s">
        <v>674</v>
      </c>
      <c r="C988" s="35">
        <v>4</v>
      </c>
      <c r="D988" s="55">
        <v>27.189</v>
      </c>
      <c r="E988" s="128">
        <v>729</v>
      </c>
      <c r="F988" s="175">
        <v>365277.9</v>
      </c>
      <c r="G988" s="41">
        <v>100</v>
      </c>
      <c r="H988" s="50">
        <f t="shared" si="222"/>
        <v>365277.9</v>
      </c>
      <c r="I988" s="50">
        <f t="shared" si="221"/>
        <v>0</v>
      </c>
      <c r="J988" s="50">
        <f t="shared" si="226"/>
        <v>501.06707818930045</v>
      </c>
      <c r="K988" s="50">
        <f t="shared" si="223"/>
        <v>758.75540634767481</v>
      </c>
      <c r="L988" s="50">
        <f t="shared" si="224"/>
        <v>1144692.8133450723</v>
      </c>
      <c r="M988" s="50"/>
      <c r="N988" s="50">
        <f t="shared" si="225"/>
        <v>1144692.8133450723</v>
      </c>
      <c r="O988" s="33"/>
      <c r="P988" s="120"/>
      <c r="Q988" s="120"/>
    </row>
    <row r="989" spans="1:17" s="31" customFormat="1" x14ac:dyDescent="0.25">
      <c r="A989" s="35"/>
      <c r="B989" s="4"/>
      <c r="C989" s="4"/>
      <c r="D989" s="55">
        <v>0</v>
      </c>
      <c r="E989" s="130"/>
      <c r="F989" s="42"/>
      <c r="G989" s="41"/>
      <c r="H989" s="42"/>
      <c r="I989" s="32"/>
      <c r="J989" s="32"/>
      <c r="K989" s="50"/>
      <c r="L989" s="50"/>
      <c r="M989" s="50"/>
      <c r="N989" s="50"/>
      <c r="O989" s="33"/>
      <c r="P989" s="120"/>
      <c r="Q989" s="120"/>
    </row>
    <row r="990" spans="1:17" s="31" customFormat="1" x14ac:dyDescent="0.25">
      <c r="A990" s="30" t="s">
        <v>675</v>
      </c>
      <c r="B990" s="43" t="s">
        <v>2</v>
      </c>
      <c r="C990" s="44"/>
      <c r="D990" s="3">
        <v>1082.6210999999998</v>
      </c>
      <c r="E990" s="131">
        <f>E991</f>
        <v>103337</v>
      </c>
      <c r="F990" s="37">
        <f t="shared" ref="F990" si="227">F992</f>
        <v>0</v>
      </c>
      <c r="G990" s="37"/>
      <c r="H990" s="37">
        <f>H992</f>
        <v>22265517.350000001</v>
      </c>
      <c r="I990" s="37">
        <f>I992</f>
        <v>-22265517.350000001</v>
      </c>
      <c r="J990" s="37"/>
      <c r="K990" s="50"/>
      <c r="L990" s="50"/>
      <c r="M990" s="46">
        <f>M992</f>
        <v>70546859.296822667</v>
      </c>
      <c r="N990" s="37">
        <f t="shared" si="225"/>
        <v>70546859.296822667</v>
      </c>
      <c r="O990" s="33"/>
      <c r="P990" s="120"/>
      <c r="Q990" s="120"/>
    </row>
    <row r="991" spans="1:17" s="31" customFormat="1" x14ac:dyDescent="0.25">
      <c r="A991" s="30" t="s">
        <v>675</v>
      </c>
      <c r="B991" s="43" t="s">
        <v>3</v>
      </c>
      <c r="C991" s="44"/>
      <c r="D991" s="3">
        <v>1082.6210999999998</v>
      </c>
      <c r="E991" s="131">
        <f>SUM(E993:E1025)</f>
        <v>103337</v>
      </c>
      <c r="F991" s="37">
        <f t="shared" ref="F991" si="228">SUM(F993:F1025)</f>
        <v>118832782.40000002</v>
      </c>
      <c r="G991" s="37"/>
      <c r="H991" s="37">
        <f>SUM(H993:H1025)</f>
        <v>74301747.700000003</v>
      </c>
      <c r="I991" s="37">
        <f>SUM(I993:I1025)</f>
        <v>44531034.700000003</v>
      </c>
      <c r="J991" s="37"/>
      <c r="K991" s="50"/>
      <c r="L991" s="37">
        <f>SUM(L993:L1025)</f>
        <v>55932713.095675893</v>
      </c>
      <c r="M991" s="50"/>
      <c r="N991" s="37">
        <f t="shared" si="225"/>
        <v>55932713.095675893</v>
      </c>
      <c r="O991" s="33"/>
      <c r="P991" s="120"/>
      <c r="Q991" s="120"/>
    </row>
    <row r="992" spans="1:17" s="31" customFormat="1" x14ac:dyDescent="0.25">
      <c r="A992" s="35"/>
      <c r="B992" s="51" t="s">
        <v>26</v>
      </c>
      <c r="C992" s="35">
        <v>2</v>
      </c>
      <c r="D992" s="5">
        <v>0</v>
      </c>
      <c r="E992" s="134"/>
      <c r="F992" s="50"/>
      <c r="G992" s="41">
        <v>25</v>
      </c>
      <c r="H992" s="50">
        <f>F1022*G992/100</f>
        <v>22265517.350000001</v>
      </c>
      <c r="I992" s="50">
        <f t="shared" ref="I992:I1025" si="229">F992-H992</f>
        <v>-22265517.350000001</v>
      </c>
      <c r="J992" s="50"/>
      <c r="K992" s="50"/>
      <c r="L992" s="50"/>
      <c r="M992" s="50">
        <f>($L$7*$L$8*E990/$L$10)+($L$7*$L$9*D990/$L$11)</f>
        <v>70546859.296822667</v>
      </c>
      <c r="N992" s="50">
        <f t="shared" si="225"/>
        <v>70546859.296822667</v>
      </c>
      <c r="O992" s="33"/>
      <c r="P992" s="120"/>
      <c r="Q992" s="120"/>
    </row>
    <row r="993" spans="1:17" s="31" customFormat="1" x14ac:dyDescent="0.25">
      <c r="A993" s="35"/>
      <c r="B993" s="51" t="s">
        <v>676</v>
      </c>
      <c r="C993" s="35">
        <v>4</v>
      </c>
      <c r="D993" s="55">
        <v>21.037700000000001</v>
      </c>
      <c r="E993" s="128">
        <v>971</v>
      </c>
      <c r="F993" s="176">
        <v>356607.2</v>
      </c>
      <c r="G993" s="41">
        <v>100</v>
      </c>
      <c r="H993" s="50">
        <f t="shared" ref="H993:H1025" si="230">F993*G993/100</f>
        <v>356607.2</v>
      </c>
      <c r="I993" s="50">
        <f t="shared" si="229"/>
        <v>0</v>
      </c>
      <c r="J993" s="50">
        <f t="shared" si="226"/>
        <v>367.25767250257468</v>
      </c>
      <c r="K993" s="50">
        <f t="shared" ref="K993:K1025" si="231">$J$11*$J$19-J993</f>
        <v>892.56481203440057</v>
      </c>
      <c r="L993" s="50">
        <f t="shared" ref="L993:L1025" si="232">IF(K993&gt;0,$J$7*$J$8*(K993/$K$19),0)+$J$7*$J$9*(E993/$E$19)+$J$7*$J$10*(D993/$D$19)</f>
        <v>1314754.8645437344</v>
      </c>
      <c r="M993" s="50"/>
      <c r="N993" s="50">
        <f t="shared" si="225"/>
        <v>1314754.8645437344</v>
      </c>
      <c r="O993" s="33"/>
      <c r="P993" s="120"/>
      <c r="Q993" s="120"/>
    </row>
    <row r="994" spans="1:17" s="31" customFormat="1" x14ac:dyDescent="0.25">
      <c r="A994" s="35"/>
      <c r="B994" s="51" t="s">
        <v>262</v>
      </c>
      <c r="C994" s="35">
        <v>4</v>
      </c>
      <c r="D994" s="55">
        <v>23.1798</v>
      </c>
      <c r="E994" s="128">
        <v>1066</v>
      </c>
      <c r="F994" s="176">
        <v>331625.7</v>
      </c>
      <c r="G994" s="41">
        <v>100</v>
      </c>
      <c r="H994" s="50">
        <f t="shared" si="230"/>
        <v>331625.7</v>
      </c>
      <c r="I994" s="50">
        <f t="shared" si="229"/>
        <v>0</v>
      </c>
      <c r="J994" s="50">
        <f t="shared" si="226"/>
        <v>311.09352720450283</v>
      </c>
      <c r="K994" s="50">
        <f t="shared" si="231"/>
        <v>948.72895733247242</v>
      </c>
      <c r="L994" s="50">
        <f t="shared" si="232"/>
        <v>1407015.4635858487</v>
      </c>
      <c r="M994" s="50"/>
      <c r="N994" s="50">
        <f t="shared" si="225"/>
        <v>1407015.4635858487</v>
      </c>
      <c r="O994" s="33"/>
      <c r="P994" s="120"/>
      <c r="Q994" s="120"/>
    </row>
    <row r="995" spans="1:17" s="31" customFormat="1" x14ac:dyDescent="0.25">
      <c r="A995" s="35"/>
      <c r="B995" s="51" t="s">
        <v>677</v>
      </c>
      <c r="C995" s="35">
        <v>4</v>
      </c>
      <c r="D995" s="55">
        <v>33.328400000000002</v>
      </c>
      <c r="E995" s="128">
        <v>1445</v>
      </c>
      <c r="F995" s="176">
        <v>611510.6</v>
      </c>
      <c r="G995" s="41">
        <v>100</v>
      </c>
      <c r="H995" s="50">
        <f t="shared" si="230"/>
        <v>611510.6</v>
      </c>
      <c r="I995" s="50">
        <f t="shared" si="229"/>
        <v>0</v>
      </c>
      <c r="J995" s="50">
        <f t="shared" si="226"/>
        <v>423.19072664359862</v>
      </c>
      <c r="K995" s="50">
        <f t="shared" si="231"/>
        <v>836.63175789337663</v>
      </c>
      <c r="L995" s="50">
        <f t="shared" si="232"/>
        <v>1385977.6122432149</v>
      </c>
      <c r="M995" s="50"/>
      <c r="N995" s="50">
        <f t="shared" si="225"/>
        <v>1385977.6122432149</v>
      </c>
      <c r="O995" s="33"/>
      <c r="P995" s="120"/>
      <c r="Q995" s="120"/>
    </row>
    <row r="996" spans="1:17" s="31" customFormat="1" x14ac:dyDescent="0.25">
      <c r="A996" s="35"/>
      <c r="B996" s="51" t="s">
        <v>678</v>
      </c>
      <c r="C996" s="35">
        <v>4</v>
      </c>
      <c r="D996" s="55">
        <v>20.331499999999998</v>
      </c>
      <c r="E996" s="128">
        <v>1247</v>
      </c>
      <c r="F996" s="176">
        <v>264669.3</v>
      </c>
      <c r="G996" s="41">
        <v>100</v>
      </c>
      <c r="H996" s="50">
        <f t="shared" si="230"/>
        <v>264669.3</v>
      </c>
      <c r="I996" s="50">
        <f t="shared" si="229"/>
        <v>0</v>
      </c>
      <c r="J996" s="50">
        <f t="shared" si="226"/>
        <v>212.2448275862069</v>
      </c>
      <c r="K996" s="50">
        <f t="shared" si="231"/>
        <v>1047.5776569507684</v>
      </c>
      <c r="L996" s="50">
        <f t="shared" si="232"/>
        <v>1540914.9209817615</v>
      </c>
      <c r="M996" s="50"/>
      <c r="N996" s="50">
        <f t="shared" si="225"/>
        <v>1540914.9209817615</v>
      </c>
      <c r="O996" s="33"/>
      <c r="P996" s="120"/>
      <c r="Q996" s="120"/>
    </row>
    <row r="997" spans="1:17" s="31" customFormat="1" x14ac:dyDescent="0.25">
      <c r="A997" s="35"/>
      <c r="B997" s="51" t="s">
        <v>679</v>
      </c>
      <c r="C997" s="35">
        <v>4</v>
      </c>
      <c r="D997" s="55">
        <v>25.04</v>
      </c>
      <c r="E997" s="128">
        <v>2100</v>
      </c>
      <c r="F997" s="176">
        <v>448583.7</v>
      </c>
      <c r="G997" s="41">
        <v>100</v>
      </c>
      <c r="H997" s="50">
        <f t="shared" si="230"/>
        <v>448583.7</v>
      </c>
      <c r="I997" s="50">
        <f t="shared" si="229"/>
        <v>0</v>
      </c>
      <c r="J997" s="50">
        <f t="shared" si="226"/>
        <v>213.61128571428571</v>
      </c>
      <c r="K997" s="50">
        <f t="shared" si="231"/>
        <v>1046.2111988226895</v>
      </c>
      <c r="L997" s="50">
        <f t="shared" si="232"/>
        <v>1705177.4694927691</v>
      </c>
      <c r="M997" s="50"/>
      <c r="N997" s="50">
        <f t="shared" si="225"/>
        <v>1705177.4694927691</v>
      </c>
      <c r="O997" s="33"/>
      <c r="P997" s="120"/>
      <c r="Q997" s="120"/>
    </row>
    <row r="998" spans="1:17" s="31" customFormat="1" x14ac:dyDescent="0.25">
      <c r="A998" s="35"/>
      <c r="B998" s="51" t="s">
        <v>850</v>
      </c>
      <c r="C998" s="35">
        <v>4</v>
      </c>
      <c r="D998" s="55">
        <v>24.7498</v>
      </c>
      <c r="E998" s="128">
        <v>1739</v>
      </c>
      <c r="F998" s="176">
        <v>556690.6</v>
      </c>
      <c r="G998" s="41">
        <v>100</v>
      </c>
      <c r="H998" s="50">
        <f t="shared" si="230"/>
        <v>556690.6</v>
      </c>
      <c r="I998" s="50">
        <f t="shared" si="229"/>
        <v>0</v>
      </c>
      <c r="J998" s="50">
        <f t="shared" si="226"/>
        <v>320.1211040828062</v>
      </c>
      <c r="K998" s="50">
        <f t="shared" si="231"/>
        <v>939.70138045416911</v>
      </c>
      <c r="L998" s="50">
        <f t="shared" si="232"/>
        <v>1517253.0425579173</v>
      </c>
      <c r="M998" s="50"/>
      <c r="N998" s="50">
        <f t="shared" si="225"/>
        <v>1517253.0425579173</v>
      </c>
      <c r="O998" s="33"/>
      <c r="P998" s="120"/>
      <c r="Q998" s="120"/>
    </row>
    <row r="999" spans="1:17" s="31" customFormat="1" x14ac:dyDescent="0.25">
      <c r="A999" s="35"/>
      <c r="B999" s="51" t="s">
        <v>680</v>
      </c>
      <c r="C999" s="35">
        <v>4</v>
      </c>
      <c r="D999" s="55">
        <v>33.558999999999997</v>
      </c>
      <c r="E999" s="128">
        <v>1835</v>
      </c>
      <c r="F999" s="176">
        <v>914521.7</v>
      </c>
      <c r="G999" s="41">
        <v>100</v>
      </c>
      <c r="H999" s="50">
        <f t="shared" si="230"/>
        <v>914521.7</v>
      </c>
      <c r="I999" s="50">
        <f t="shared" si="229"/>
        <v>0</v>
      </c>
      <c r="J999" s="50">
        <f t="shared" si="226"/>
        <v>498.37694822888278</v>
      </c>
      <c r="K999" s="50">
        <f t="shared" si="231"/>
        <v>761.44553630809241</v>
      </c>
      <c r="L999" s="50">
        <f t="shared" si="232"/>
        <v>1364172.6852425826</v>
      </c>
      <c r="M999" s="50"/>
      <c r="N999" s="50">
        <f t="shared" si="225"/>
        <v>1364172.6852425826</v>
      </c>
      <c r="O999" s="33"/>
      <c r="P999" s="120"/>
      <c r="Q999" s="120"/>
    </row>
    <row r="1000" spans="1:17" s="31" customFormat="1" x14ac:dyDescent="0.25">
      <c r="A1000" s="35"/>
      <c r="B1000" s="51" t="s">
        <v>681</v>
      </c>
      <c r="C1000" s="35">
        <v>4</v>
      </c>
      <c r="D1000" s="55">
        <v>28.676200000000001</v>
      </c>
      <c r="E1000" s="128">
        <v>1727</v>
      </c>
      <c r="F1000" s="176">
        <v>499461.3</v>
      </c>
      <c r="G1000" s="41">
        <v>100</v>
      </c>
      <c r="H1000" s="50">
        <f t="shared" si="230"/>
        <v>499461.3</v>
      </c>
      <c r="I1000" s="50">
        <f t="shared" si="229"/>
        <v>0</v>
      </c>
      <c r="J1000" s="50">
        <f t="shared" si="226"/>
        <v>289.20746960046324</v>
      </c>
      <c r="K1000" s="50">
        <f t="shared" si="231"/>
        <v>970.61501493651201</v>
      </c>
      <c r="L1000" s="50">
        <f t="shared" si="232"/>
        <v>1569973.5270675716</v>
      </c>
      <c r="M1000" s="50"/>
      <c r="N1000" s="50">
        <f t="shared" si="225"/>
        <v>1569973.5270675716</v>
      </c>
      <c r="O1000" s="33"/>
      <c r="P1000" s="120"/>
      <c r="Q1000" s="120"/>
    </row>
    <row r="1001" spans="1:17" s="31" customFormat="1" x14ac:dyDescent="0.25">
      <c r="A1001" s="35"/>
      <c r="B1001" s="51" t="s">
        <v>682</v>
      </c>
      <c r="C1001" s="35">
        <v>4</v>
      </c>
      <c r="D1001" s="55">
        <v>35.6203</v>
      </c>
      <c r="E1001" s="128">
        <v>2422</v>
      </c>
      <c r="F1001" s="176">
        <v>697303</v>
      </c>
      <c r="G1001" s="41">
        <v>100</v>
      </c>
      <c r="H1001" s="50">
        <f t="shared" si="230"/>
        <v>697303</v>
      </c>
      <c r="I1001" s="50">
        <f t="shared" si="229"/>
        <v>0</v>
      </c>
      <c r="J1001" s="50">
        <f t="shared" si="226"/>
        <v>287.90379851362508</v>
      </c>
      <c r="K1001" s="50">
        <f t="shared" si="231"/>
        <v>971.91868602335012</v>
      </c>
      <c r="L1001" s="50">
        <f t="shared" si="232"/>
        <v>1721127.5452231285</v>
      </c>
      <c r="M1001" s="50"/>
      <c r="N1001" s="50">
        <f t="shared" si="225"/>
        <v>1721127.5452231285</v>
      </c>
      <c r="O1001" s="33"/>
      <c r="P1001" s="120"/>
      <c r="Q1001" s="120"/>
    </row>
    <row r="1002" spans="1:17" s="31" customFormat="1" x14ac:dyDescent="0.25">
      <c r="A1002" s="35"/>
      <c r="B1002" s="51" t="s">
        <v>851</v>
      </c>
      <c r="C1002" s="35">
        <v>4</v>
      </c>
      <c r="D1002" s="55">
        <v>22.1511</v>
      </c>
      <c r="E1002" s="128">
        <v>1110</v>
      </c>
      <c r="F1002" s="176">
        <v>276625.3</v>
      </c>
      <c r="G1002" s="41">
        <v>100</v>
      </c>
      <c r="H1002" s="50">
        <f t="shared" si="230"/>
        <v>276625.3</v>
      </c>
      <c r="I1002" s="50">
        <f t="shared" si="229"/>
        <v>0</v>
      </c>
      <c r="J1002" s="50">
        <f t="shared" si="226"/>
        <v>249.21198198198198</v>
      </c>
      <c r="K1002" s="50">
        <f t="shared" si="231"/>
        <v>1010.6105025549932</v>
      </c>
      <c r="L1002" s="50">
        <f t="shared" si="232"/>
        <v>1482654.0791023276</v>
      </c>
      <c r="M1002" s="50"/>
      <c r="N1002" s="50">
        <f t="shared" si="225"/>
        <v>1482654.0791023276</v>
      </c>
      <c r="O1002" s="33"/>
      <c r="P1002" s="120"/>
      <c r="Q1002" s="120"/>
    </row>
    <row r="1003" spans="1:17" s="31" customFormat="1" x14ac:dyDescent="0.25">
      <c r="A1003" s="35"/>
      <c r="B1003" s="51" t="s">
        <v>683</v>
      </c>
      <c r="C1003" s="35">
        <v>4</v>
      </c>
      <c r="D1003" s="55">
        <v>39.122799999999998</v>
      </c>
      <c r="E1003" s="128">
        <v>2003</v>
      </c>
      <c r="F1003" s="176">
        <v>777774.4</v>
      </c>
      <c r="G1003" s="41">
        <v>100</v>
      </c>
      <c r="H1003" s="50">
        <f t="shared" si="230"/>
        <v>777774.4</v>
      </c>
      <c r="I1003" s="50">
        <f t="shared" si="229"/>
        <v>0</v>
      </c>
      <c r="J1003" s="50">
        <f t="shared" si="226"/>
        <v>388.30474288567149</v>
      </c>
      <c r="K1003" s="50">
        <f t="shared" si="231"/>
        <v>871.51774165130382</v>
      </c>
      <c r="L1003" s="50">
        <f t="shared" si="232"/>
        <v>1548275.9487510528</v>
      </c>
      <c r="M1003" s="50"/>
      <c r="N1003" s="50">
        <f t="shared" si="225"/>
        <v>1548275.9487510528</v>
      </c>
      <c r="O1003" s="33"/>
      <c r="P1003" s="120"/>
      <c r="Q1003" s="120"/>
    </row>
    <row r="1004" spans="1:17" s="31" customFormat="1" x14ac:dyDescent="0.25">
      <c r="A1004" s="35"/>
      <c r="B1004" s="51" t="s">
        <v>684</v>
      </c>
      <c r="C1004" s="35">
        <v>4</v>
      </c>
      <c r="D1004" s="55">
        <v>19.480999999999998</v>
      </c>
      <c r="E1004" s="128">
        <v>974</v>
      </c>
      <c r="F1004" s="176">
        <v>228685.2</v>
      </c>
      <c r="G1004" s="41">
        <v>100</v>
      </c>
      <c r="H1004" s="50">
        <f t="shared" si="230"/>
        <v>228685.2</v>
      </c>
      <c r="I1004" s="50">
        <f t="shared" si="229"/>
        <v>0</v>
      </c>
      <c r="J1004" s="50">
        <f t="shared" si="226"/>
        <v>234.78973305954827</v>
      </c>
      <c r="K1004" s="50">
        <f t="shared" si="231"/>
        <v>1025.0327514774269</v>
      </c>
      <c r="L1004" s="50">
        <f t="shared" si="232"/>
        <v>1464286.8088123819</v>
      </c>
      <c r="M1004" s="50"/>
      <c r="N1004" s="50">
        <f t="shared" si="225"/>
        <v>1464286.8088123819</v>
      </c>
      <c r="O1004" s="33"/>
      <c r="P1004" s="120"/>
      <c r="Q1004" s="120"/>
    </row>
    <row r="1005" spans="1:17" s="31" customFormat="1" x14ac:dyDescent="0.25">
      <c r="A1005" s="35"/>
      <c r="B1005" s="51" t="s">
        <v>852</v>
      </c>
      <c r="C1005" s="35">
        <v>4</v>
      </c>
      <c r="D1005" s="55">
        <v>29.972500000000004</v>
      </c>
      <c r="E1005" s="128">
        <v>3050</v>
      </c>
      <c r="F1005" s="176">
        <v>997441</v>
      </c>
      <c r="G1005" s="41">
        <v>100</v>
      </c>
      <c r="H1005" s="50">
        <f t="shared" si="230"/>
        <v>997441</v>
      </c>
      <c r="I1005" s="50">
        <f t="shared" si="229"/>
        <v>0</v>
      </c>
      <c r="J1005" s="50">
        <f t="shared" si="226"/>
        <v>327.02983606557376</v>
      </c>
      <c r="K1005" s="50">
        <f t="shared" si="231"/>
        <v>932.79264847140144</v>
      </c>
      <c r="L1005" s="50">
        <f t="shared" si="232"/>
        <v>1754665.545503143</v>
      </c>
      <c r="M1005" s="50"/>
      <c r="N1005" s="50">
        <f t="shared" si="225"/>
        <v>1754665.545503143</v>
      </c>
      <c r="O1005" s="33"/>
      <c r="P1005" s="120"/>
      <c r="Q1005" s="120"/>
    </row>
    <row r="1006" spans="1:17" s="31" customFormat="1" x14ac:dyDescent="0.25">
      <c r="A1006" s="35"/>
      <c r="B1006" s="51" t="s">
        <v>685</v>
      </c>
      <c r="C1006" s="35">
        <v>4</v>
      </c>
      <c r="D1006" s="55">
        <v>29.169099999999997</v>
      </c>
      <c r="E1006" s="128">
        <v>2001</v>
      </c>
      <c r="F1006" s="176">
        <v>575410.6</v>
      </c>
      <c r="G1006" s="41">
        <v>100</v>
      </c>
      <c r="H1006" s="50">
        <f t="shared" si="230"/>
        <v>575410.6</v>
      </c>
      <c r="I1006" s="50">
        <f t="shared" si="229"/>
        <v>0</v>
      </c>
      <c r="J1006" s="50">
        <f t="shared" si="226"/>
        <v>287.56151924037982</v>
      </c>
      <c r="K1006" s="50">
        <f t="shared" si="231"/>
        <v>972.26096529659549</v>
      </c>
      <c r="L1006" s="50">
        <f t="shared" si="232"/>
        <v>1620451.3974862902</v>
      </c>
      <c r="M1006" s="50"/>
      <c r="N1006" s="50">
        <f t="shared" si="225"/>
        <v>1620451.3974862902</v>
      </c>
      <c r="O1006" s="33"/>
      <c r="P1006" s="120"/>
      <c r="Q1006" s="120"/>
    </row>
    <row r="1007" spans="1:17" s="31" customFormat="1" x14ac:dyDescent="0.25">
      <c r="A1007" s="35"/>
      <c r="B1007" s="51" t="s">
        <v>686</v>
      </c>
      <c r="C1007" s="35">
        <v>4</v>
      </c>
      <c r="D1007" s="55">
        <v>43.889899999999997</v>
      </c>
      <c r="E1007" s="128">
        <v>1790</v>
      </c>
      <c r="F1007" s="176">
        <v>478422.3</v>
      </c>
      <c r="G1007" s="41">
        <v>100</v>
      </c>
      <c r="H1007" s="50">
        <f t="shared" si="230"/>
        <v>478422.3</v>
      </c>
      <c r="I1007" s="50">
        <f t="shared" si="229"/>
        <v>0</v>
      </c>
      <c r="J1007" s="50">
        <f t="shared" si="226"/>
        <v>267.27502793296088</v>
      </c>
      <c r="K1007" s="50">
        <f t="shared" si="231"/>
        <v>992.54745660401431</v>
      </c>
      <c r="L1007" s="50">
        <f t="shared" si="232"/>
        <v>1677297.5281375712</v>
      </c>
      <c r="M1007" s="50"/>
      <c r="N1007" s="50">
        <f t="shared" si="225"/>
        <v>1677297.5281375712</v>
      </c>
      <c r="O1007" s="33"/>
      <c r="P1007" s="120"/>
      <c r="Q1007" s="120"/>
    </row>
    <row r="1008" spans="1:17" s="31" customFormat="1" x14ac:dyDescent="0.25">
      <c r="A1008" s="35"/>
      <c r="B1008" s="51" t="s">
        <v>687</v>
      </c>
      <c r="C1008" s="35">
        <v>4</v>
      </c>
      <c r="D1008" s="55">
        <v>42.471999999999994</v>
      </c>
      <c r="E1008" s="128">
        <v>3133</v>
      </c>
      <c r="F1008" s="176">
        <v>826809.7</v>
      </c>
      <c r="G1008" s="41">
        <v>100</v>
      </c>
      <c r="H1008" s="50">
        <f t="shared" si="230"/>
        <v>826809.7</v>
      </c>
      <c r="I1008" s="50">
        <f t="shared" si="229"/>
        <v>0</v>
      </c>
      <c r="J1008" s="50">
        <f t="shared" si="226"/>
        <v>263.90351101180977</v>
      </c>
      <c r="K1008" s="50">
        <f t="shared" si="231"/>
        <v>995.91897352516548</v>
      </c>
      <c r="L1008" s="50">
        <f t="shared" si="232"/>
        <v>1901326.8109333038</v>
      </c>
      <c r="M1008" s="50"/>
      <c r="N1008" s="50">
        <f t="shared" si="225"/>
        <v>1901326.8109333038</v>
      </c>
      <c r="O1008" s="33"/>
      <c r="P1008" s="120"/>
      <c r="Q1008" s="120"/>
    </row>
    <row r="1009" spans="1:17" s="31" customFormat="1" x14ac:dyDescent="0.25">
      <c r="A1009" s="35"/>
      <c r="B1009" s="51" t="s">
        <v>688</v>
      </c>
      <c r="C1009" s="35">
        <v>4</v>
      </c>
      <c r="D1009" s="55">
        <v>37.261499999999998</v>
      </c>
      <c r="E1009" s="128">
        <v>4312</v>
      </c>
      <c r="F1009" s="176">
        <v>1232580.8999999999</v>
      </c>
      <c r="G1009" s="41">
        <v>100</v>
      </c>
      <c r="H1009" s="50">
        <f t="shared" si="230"/>
        <v>1232580.8999999999</v>
      </c>
      <c r="I1009" s="50">
        <f t="shared" si="229"/>
        <v>0</v>
      </c>
      <c r="J1009" s="50">
        <f t="shared" si="226"/>
        <v>285.84900278293134</v>
      </c>
      <c r="K1009" s="50">
        <f t="shared" si="231"/>
        <v>973.97348175404386</v>
      </c>
      <c r="L1009" s="50">
        <f t="shared" si="232"/>
        <v>2050158.0207949732</v>
      </c>
      <c r="M1009" s="50"/>
      <c r="N1009" s="50">
        <f t="shared" si="225"/>
        <v>2050158.0207949732</v>
      </c>
      <c r="O1009" s="33"/>
      <c r="P1009" s="120"/>
      <c r="Q1009" s="120"/>
    </row>
    <row r="1010" spans="1:17" s="31" customFormat="1" x14ac:dyDescent="0.25">
      <c r="A1010" s="35"/>
      <c r="B1010" s="51" t="s">
        <v>689</v>
      </c>
      <c r="C1010" s="35">
        <v>4</v>
      </c>
      <c r="D1010" s="55">
        <v>20.51</v>
      </c>
      <c r="E1010" s="128">
        <v>818</v>
      </c>
      <c r="F1010" s="176">
        <v>239146.7</v>
      </c>
      <c r="G1010" s="41">
        <v>100</v>
      </c>
      <c r="H1010" s="50">
        <f t="shared" si="230"/>
        <v>239146.7</v>
      </c>
      <c r="I1010" s="50">
        <f t="shared" si="229"/>
        <v>0</v>
      </c>
      <c r="J1010" s="50">
        <f t="shared" si="226"/>
        <v>292.35537897310513</v>
      </c>
      <c r="K1010" s="50">
        <f t="shared" si="231"/>
        <v>967.46710556387006</v>
      </c>
      <c r="L1010" s="50">
        <f t="shared" si="232"/>
        <v>1374839.301606558</v>
      </c>
      <c r="M1010" s="50"/>
      <c r="N1010" s="50">
        <f t="shared" si="225"/>
        <v>1374839.301606558</v>
      </c>
      <c r="O1010" s="33"/>
      <c r="P1010" s="120"/>
      <c r="Q1010" s="120"/>
    </row>
    <row r="1011" spans="1:17" s="31" customFormat="1" x14ac:dyDescent="0.25">
      <c r="A1011" s="35"/>
      <c r="B1011" s="51" t="s">
        <v>690</v>
      </c>
      <c r="C1011" s="35">
        <v>4</v>
      </c>
      <c r="D1011" s="55">
        <v>12.818399999999999</v>
      </c>
      <c r="E1011" s="128">
        <v>1284</v>
      </c>
      <c r="F1011" s="176">
        <v>365329.4</v>
      </c>
      <c r="G1011" s="41">
        <v>100</v>
      </c>
      <c r="H1011" s="50">
        <f t="shared" si="230"/>
        <v>365329.4</v>
      </c>
      <c r="I1011" s="50">
        <f t="shared" si="229"/>
        <v>0</v>
      </c>
      <c r="J1011" s="50">
        <f t="shared" si="226"/>
        <v>284.52445482866045</v>
      </c>
      <c r="K1011" s="50">
        <f t="shared" si="231"/>
        <v>975.29802970831474</v>
      </c>
      <c r="L1011" s="50">
        <f t="shared" si="232"/>
        <v>1426918.5640629823</v>
      </c>
      <c r="M1011" s="50"/>
      <c r="N1011" s="50">
        <f t="shared" si="225"/>
        <v>1426918.5640629823</v>
      </c>
      <c r="O1011" s="33"/>
      <c r="P1011" s="120"/>
      <c r="Q1011" s="120"/>
    </row>
    <row r="1012" spans="1:17" s="31" customFormat="1" x14ac:dyDescent="0.25">
      <c r="A1012" s="35"/>
      <c r="B1012" s="51" t="s">
        <v>691</v>
      </c>
      <c r="C1012" s="35">
        <v>4</v>
      </c>
      <c r="D1012" s="55">
        <v>29.560700000000001</v>
      </c>
      <c r="E1012" s="128">
        <v>849</v>
      </c>
      <c r="F1012" s="176">
        <v>280091</v>
      </c>
      <c r="G1012" s="41">
        <v>100</v>
      </c>
      <c r="H1012" s="50">
        <f t="shared" si="230"/>
        <v>280091</v>
      </c>
      <c r="I1012" s="50">
        <f t="shared" si="229"/>
        <v>0</v>
      </c>
      <c r="J1012" s="50">
        <f t="shared" si="226"/>
        <v>329.90694935217903</v>
      </c>
      <c r="K1012" s="50">
        <f t="shared" si="231"/>
        <v>929.91553518479623</v>
      </c>
      <c r="L1012" s="50">
        <f t="shared" si="232"/>
        <v>1377901.635190946</v>
      </c>
      <c r="M1012" s="50"/>
      <c r="N1012" s="50">
        <f t="shared" si="225"/>
        <v>1377901.635190946</v>
      </c>
      <c r="O1012" s="33"/>
      <c r="P1012" s="120"/>
      <c r="Q1012" s="120"/>
    </row>
    <row r="1013" spans="1:17" s="31" customFormat="1" x14ac:dyDescent="0.25">
      <c r="A1013" s="35"/>
      <c r="B1013" s="51" t="s">
        <v>692</v>
      </c>
      <c r="C1013" s="35">
        <v>4</v>
      </c>
      <c r="D1013" s="55">
        <v>47.864399999999996</v>
      </c>
      <c r="E1013" s="128">
        <v>1769</v>
      </c>
      <c r="F1013" s="176">
        <v>628658.80000000005</v>
      </c>
      <c r="G1013" s="41">
        <v>100</v>
      </c>
      <c r="H1013" s="50">
        <f t="shared" si="230"/>
        <v>628658.80000000005</v>
      </c>
      <c r="I1013" s="50">
        <f t="shared" si="229"/>
        <v>0</v>
      </c>
      <c r="J1013" s="50">
        <f t="shared" si="226"/>
        <v>355.37524024872812</v>
      </c>
      <c r="K1013" s="50">
        <f t="shared" si="231"/>
        <v>904.44724428824713</v>
      </c>
      <c r="L1013" s="50">
        <f t="shared" si="232"/>
        <v>1588322.8442149241</v>
      </c>
      <c r="M1013" s="50"/>
      <c r="N1013" s="50">
        <f t="shared" si="225"/>
        <v>1588322.8442149241</v>
      </c>
      <c r="O1013" s="33"/>
      <c r="P1013" s="120"/>
      <c r="Q1013" s="120"/>
    </row>
    <row r="1014" spans="1:17" s="31" customFormat="1" x14ac:dyDescent="0.25">
      <c r="A1014" s="35"/>
      <c r="B1014" s="51" t="s">
        <v>693</v>
      </c>
      <c r="C1014" s="35">
        <v>4</v>
      </c>
      <c r="D1014" s="55">
        <v>3.8826000000000001</v>
      </c>
      <c r="E1014" s="128">
        <v>2863</v>
      </c>
      <c r="F1014" s="176">
        <v>2034370.5</v>
      </c>
      <c r="G1014" s="41">
        <v>100</v>
      </c>
      <c r="H1014" s="50">
        <f t="shared" si="230"/>
        <v>2034370.5</v>
      </c>
      <c r="I1014" s="50">
        <f t="shared" si="229"/>
        <v>0</v>
      </c>
      <c r="J1014" s="50">
        <f t="shared" si="226"/>
        <v>710.57300034928392</v>
      </c>
      <c r="K1014" s="50">
        <f t="shared" si="231"/>
        <v>549.24948418769134</v>
      </c>
      <c r="L1014" s="50">
        <f t="shared" si="232"/>
        <v>1149196.2812870343</v>
      </c>
      <c r="M1014" s="50"/>
      <c r="N1014" s="50">
        <f t="shared" si="225"/>
        <v>1149196.2812870343</v>
      </c>
      <c r="O1014" s="33"/>
      <c r="P1014" s="120"/>
      <c r="Q1014" s="120"/>
    </row>
    <row r="1015" spans="1:17" s="31" customFormat="1" x14ac:dyDescent="0.25">
      <c r="A1015" s="35"/>
      <c r="B1015" s="51" t="s">
        <v>694</v>
      </c>
      <c r="C1015" s="35">
        <v>4</v>
      </c>
      <c r="D1015" s="55">
        <v>45.011000000000003</v>
      </c>
      <c r="E1015" s="128">
        <v>4123</v>
      </c>
      <c r="F1015" s="176">
        <v>1758067.3</v>
      </c>
      <c r="G1015" s="41">
        <v>100</v>
      </c>
      <c r="H1015" s="50">
        <f t="shared" si="230"/>
        <v>1758067.3</v>
      </c>
      <c r="I1015" s="50">
        <f t="shared" si="229"/>
        <v>0</v>
      </c>
      <c r="J1015" s="50">
        <f t="shared" si="226"/>
        <v>426.40487509095323</v>
      </c>
      <c r="K1015" s="50">
        <f t="shared" si="231"/>
        <v>833.41760944602197</v>
      </c>
      <c r="L1015" s="50">
        <f t="shared" si="232"/>
        <v>1888521.2123143044</v>
      </c>
      <c r="M1015" s="50"/>
      <c r="N1015" s="50">
        <f t="shared" si="225"/>
        <v>1888521.2123143044</v>
      </c>
      <c r="O1015" s="33"/>
      <c r="P1015" s="120"/>
      <c r="Q1015" s="120"/>
    </row>
    <row r="1016" spans="1:17" s="31" customFormat="1" x14ac:dyDescent="0.25">
      <c r="A1016" s="35"/>
      <c r="B1016" s="51" t="s">
        <v>309</v>
      </c>
      <c r="C1016" s="35">
        <v>4</v>
      </c>
      <c r="D1016" s="55">
        <v>45.852299999999993</v>
      </c>
      <c r="E1016" s="128">
        <v>5457</v>
      </c>
      <c r="F1016" s="176">
        <v>2652799.7000000002</v>
      </c>
      <c r="G1016" s="41">
        <v>100</v>
      </c>
      <c r="H1016" s="50">
        <f t="shared" si="230"/>
        <v>2652799.7000000002</v>
      </c>
      <c r="I1016" s="50">
        <f t="shared" si="229"/>
        <v>0</v>
      </c>
      <c r="J1016" s="50">
        <f t="shared" si="226"/>
        <v>486.12785413230716</v>
      </c>
      <c r="K1016" s="50">
        <f t="shared" si="231"/>
        <v>773.69463040466803</v>
      </c>
      <c r="L1016" s="50">
        <f t="shared" si="232"/>
        <v>2047115.606064697</v>
      </c>
      <c r="M1016" s="50"/>
      <c r="N1016" s="50">
        <f t="shared" si="225"/>
        <v>2047115.606064697</v>
      </c>
      <c r="O1016" s="33"/>
      <c r="P1016" s="120"/>
      <c r="Q1016" s="120"/>
    </row>
    <row r="1017" spans="1:17" s="31" customFormat="1" x14ac:dyDescent="0.25">
      <c r="A1017" s="35"/>
      <c r="B1017" s="51" t="s">
        <v>695</v>
      </c>
      <c r="C1017" s="35">
        <v>4</v>
      </c>
      <c r="D1017" s="55">
        <v>87.730400000000017</v>
      </c>
      <c r="E1017" s="128">
        <v>1596</v>
      </c>
      <c r="F1017" s="176">
        <v>957501.6</v>
      </c>
      <c r="G1017" s="41">
        <v>100</v>
      </c>
      <c r="H1017" s="50">
        <f t="shared" si="230"/>
        <v>957501.6</v>
      </c>
      <c r="I1017" s="50">
        <f t="shared" si="229"/>
        <v>0</v>
      </c>
      <c r="J1017" s="50">
        <f t="shared" si="226"/>
        <v>599.93834586466164</v>
      </c>
      <c r="K1017" s="50">
        <f t="shared" si="231"/>
        <v>659.88413867231361</v>
      </c>
      <c r="L1017" s="50">
        <f t="shared" si="232"/>
        <v>1456188.2422479859</v>
      </c>
      <c r="M1017" s="50"/>
      <c r="N1017" s="50">
        <f t="shared" si="225"/>
        <v>1456188.2422479859</v>
      </c>
      <c r="O1017" s="33"/>
      <c r="P1017" s="120"/>
      <c r="Q1017" s="120"/>
    </row>
    <row r="1018" spans="1:17" s="31" customFormat="1" x14ac:dyDescent="0.25">
      <c r="A1018" s="35"/>
      <c r="B1018" s="51" t="s">
        <v>696</v>
      </c>
      <c r="C1018" s="35">
        <v>4</v>
      </c>
      <c r="D1018" s="55">
        <v>56.395799999999994</v>
      </c>
      <c r="E1018" s="128">
        <v>5001</v>
      </c>
      <c r="F1018" s="176">
        <v>4791592.3</v>
      </c>
      <c r="G1018" s="41">
        <v>100</v>
      </c>
      <c r="H1018" s="50">
        <f t="shared" si="230"/>
        <v>4791592.3</v>
      </c>
      <c r="I1018" s="50">
        <f t="shared" si="229"/>
        <v>0</v>
      </c>
      <c r="J1018" s="50">
        <f t="shared" si="226"/>
        <v>958.12683463307337</v>
      </c>
      <c r="K1018" s="50">
        <f t="shared" si="231"/>
        <v>301.69564990390188</v>
      </c>
      <c r="L1018" s="50">
        <f t="shared" si="232"/>
        <v>1462422.0121129928</v>
      </c>
      <c r="M1018" s="50"/>
      <c r="N1018" s="50">
        <f t="shared" si="225"/>
        <v>1462422.0121129928</v>
      </c>
      <c r="O1018" s="33"/>
      <c r="P1018" s="120"/>
      <c r="Q1018" s="120"/>
    </row>
    <row r="1019" spans="1:17" s="31" customFormat="1" x14ac:dyDescent="0.25">
      <c r="A1019" s="35"/>
      <c r="B1019" s="51" t="s">
        <v>697</v>
      </c>
      <c r="C1019" s="35">
        <v>4</v>
      </c>
      <c r="D1019" s="55">
        <v>31.199499999999997</v>
      </c>
      <c r="E1019" s="128">
        <v>1119</v>
      </c>
      <c r="F1019" s="176">
        <v>279163.40000000002</v>
      </c>
      <c r="G1019" s="41">
        <v>100</v>
      </c>
      <c r="H1019" s="50">
        <f t="shared" si="230"/>
        <v>279163.40000000002</v>
      </c>
      <c r="I1019" s="50">
        <f t="shared" si="229"/>
        <v>0</v>
      </c>
      <c r="J1019" s="50">
        <f t="shared" si="226"/>
        <v>249.47578194816802</v>
      </c>
      <c r="K1019" s="50">
        <f t="shared" si="231"/>
        <v>1010.3467025888073</v>
      </c>
      <c r="L1019" s="50">
        <f t="shared" si="232"/>
        <v>1525981.1049463917</v>
      </c>
      <c r="M1019" s="50"/>
      <c r="N1019" s="50">
        <f t="shared" si="225"/>
        <v>1525981.1049463917</v>
      </c>
      <c r="O1019" s="33"/>
      <c r="P1019" s="120"/>
      <c r="Q1019" s="120"/>
    </row>
    <row r="1020" spans="1:17" s="31" customFormat="1" x14ac:dyDescent="0.25">
      <c r="A1020" s="35"/>
      <c r="B1020" s="51" t="s">
        <v>698</v>
      </c>
      <c r="C1020" s="35">
        <v>4</v>
      </c>
      <c r="D1020" s="55">
        <v>22.257800000000003</v>
      </c>
      <c r="E1020" s="128">
        <v>1009</v>
      </c>
      <c r="F1020" s="176">
        <v>378045.6</v>
      </c>
      <c r="G1020" s="41">
        <v>100</v>
      </c>
      <c r="H1020" s="50">
        <f t="shared" si="230"/>
        <v>378045.6</v>
      </c>
      <c r="I1020" s="50">
        <f t="shared" si="229"/>
        <v>0</v>
      </c>
      <c r="J1020" s="50">
        <f t="shared" si="226"/>
        <v>374.67353815659067</v>
      </c>
      <c r="K1020" s="50">
        <f t="shared" si="231"/>
        <v>885.14894638038459</v>
      </c>
      <c r="L1020" s="50">
        <f t="shared" si="232"/>
        <v>1318098.9217129811</v>
      </c>
      <c r="M1020" s="50"/>
      <c r="N1020" s="50">
        <f t="shared" si="225"/>
        <v>1318098.9217129811</v>
      </c>
      <c r="O1020" s="33"/>
      <c r="P1020" s="120"/>
      <c r="Q1020" s="120"/>
    </row>
    <row r="1021" spans="1:17" s="31" customFormat="1" x14ac:dyDescent="0.25">
      <c r="A1021" s="35"/>
      <c r="B1021" s="51" t="s">
        <v>699</v>
      </c>
      <c r="C1021" s="35">
        <v>4</v>
      </c>
      <c r="D1021" s="55">
        <v>45.27</v>
      </c>
      <c r="E1021" s="128">
        <v>4116</v>
      </c>
      <c r="F1021" s="176">
        <v>1523301</v>
      </c>
      <c r="G1021" s="41">
        <v>100</v>
      </c>
      <c r="H1021" s="50">
        <f t="shared" si="230"/>
        <v>1523301</v>
      </c>
      <c r="I1021" s="50">
        <f t="shared" si="229"/>
        <v>0</v>
      </c>
      <c r="J1021" s="50">
        <f t="shared" si="226"/>
        <v>370.09256559766766</v>
      </c>
      <c r="K1021" s="50">
        <f t="shared" si="231"/>
        <v>889.72991893930759</v>
      </c>
      <c r="L1021" s="50">
        <f t="shared" si="232"/>
        <v>1954976.8869408548</v>
      </c>
      <c r="M1021" s="50"/>
      <c r="N1021" s="50">
        <f t="shared" si="225"/>
        <v>1954976.8869408548</v>
      </c>
      <c r="O1021" s="33"/>
      <c r="P1021" s="120"/>
      <c r="Q1021" s="120"/>
    </row>
    <row r="1022" spans="1:17" s="31" customFormat="1" x14ac:dyDescent="0.25">
      <c r="A1022" s="35"/>
      <c r="B1022" s="51" t="s">
        <v>886</v>
      </c>
      <c r="C1022" s="35">
        <v>3</v>
      </c>
      <c r="D1022" s="55">
        <v>16.429500000000001</v>
      </c>
      <c r="E1022" s="128">
        <v>32379</v>
      </c>
      <c r="F1022" s="176">
        <v>89062069.400000006</v>
      </c>
      <c r="G1022" s="41">
        <v>50</v>
      </c>
      <c r="H1022" s="50">
        <f t="shared" si="230"/>
        <v>44531034.700000003</v>
      </c>
      <c r="I1022" s="50">
        <f t="shared" si="229"/>
        <v>44531034.700000003</v>
      </c>
      <c r="J1022" s="50">
        <f t="shared" si="226"/>
        <v>2750.6121066123105</v>
      </c>
      <c r="K1022" s="50">
        <f t="shared" si="231"/>
        <v>-1490.7896220753353</v>
      </c>
      <c r="L1022" s="50">
        <f t="shared" si="232"/>
        <v>5540936.2897356097</v>
      </c>
      <c r="M1022" s="50"/>
      <c r="N1022" s="50">
        <f t="shared" si="225"/>
        <v>5540936.2897356097</v>
      </c>
      <c r="O1022" s="33"/>
      <c r="P1022" s="120"/>
      <c r="Q1022" s="120"/>
    </row>
    <row r="1023" spans="1:17" s="31" customFormat="1" x14ac:dyDescent="0.25">
      <c r="A1023" s="35"/>
      <c r="B1023" s="51" t="s">
        <v>853</v>
      </c>
      <c r="C1023" s="35">
        <v>4</v>
      </c>
      <c r="D1023" s="55">
        <v>18.29</v>
      </c>
      <c r="E1023" s="128">
        <v>1555</v>
      </c>
      <c r="F1023" s="176">
        <v>324939.09999999998</v>
      </c>
      <c r="G1023" s="41">
        <v>100</v>
      </c>
      <c r="H1023" s="50">
        <f t="shared" si="230"/>
        <v>324939.09999999998</v>
      </c>
      <c r="I1023" s="50">
        <f t="shared" si="229"/>
        <v>0</v>
      </c>
      <c r="J1023" s="50">
        <f t="shared" si="226"/>
        <v>208.96405144694532</v>
      </c>
      <c r="K1023" s="50">
        <f t="shared" si="231"/>
        <v>1050.8584330900298</v>
      </c>
      <c r="L1023" s="50">
        <f t="shared" si="232"/>
        <v>1587262.0541815821</v>
      </c>
      <c r="M1023" s="50"/>
      <c r="N1023" s="50">
        <f t="shared" si="225"/>
        <v>1587262.0541815821</v>
      </c>
      <c r="O1023" s="33"/>
      <c r="P1023" s="120"/>
      <c r="Q1023" s="120"/>
    </row>
    <row r="1024" spans="1:17" s="31" customFormat="1" x14ac:dyDescent="0.25">
      <c r="A1024" s="35"/>
      <c r="B1024" s="51" t="s">
        <v>700</v>
      </c>
      <c r="C1024" s="35">
        <v>4</v>
      </c>
      <c r="D1024" s="55">
        <v>51.766099999999994</v>
      </c>
      <c r="E1024" s="128">
        <v>3046</v>
      </c>
      <c r="F1024" s="176">
        <v>1833552.7</v>
      </c>
      <c r="G1024" s="41">
        <v>100</v>
      </c>
      <c r="H1024" s="50">
        <f t="shared" si="230"/>
        <v>1833552.7</v>
      </c>
      <c r="I1024" s="50">
        <f t="shared" si="229"/>
        <v>0</v>
      </c>
      <c r="J1024" s="50">
        <f t="shared" si="226"/>
        <v>601.95426789231783</v>
      </c>
      <c r="K1024" s="50">
        <f t="shared" si="231"/>
        <v>657.86821664465742</v>
      </c>
      <c r="L1024" s="50">
        <f t="shared" si="232"/>
        <v>1531110.0753153043</v>
      </c>
      <c r="M1024" s="50"/>
      <c r="N1024" s="50">
        <f t="shared" si="225"/>
        <v>1531110.0753153043</v>
      </c>
      <c r="O1024" s="33"/>
      <c r="P1024" s="120"/>
      <c r="Q1024" s="120"/>
    </row>
    <row r="1025" spans="1:17" s="31" customFormat="1" ht="15.75" thickBot="1" x14ac:dyDescent="0.3">
      <c r="A1025" s="35"/>
      <c r="B1025" s="51" t="s">
        <v>854</v>
      </c>
      <c r="C1025" s="35">
        <v>4</v>
      </c>
      <c r="D1025" s="55">
        <v>38.74</v>
      </c>
      <c r="E1025" s="135">
        <v>3428</v>
      </c>
      <c r="F1025" s="176">
        <v>1649431.4</v>
      </c>
      <c r="G1025" s="41">
        <v>100</v>
      </c>
      <c r="H1025" s="50">
        <f t="shared" si="230"/>
        <v>1649431.4</v>
      </c>
      <c r="I1025" s="50">
        <f t="shared" si="229"/>
        <v>0</v>
      </c>
      <c r="J1025" s="50">
        <f t="shared" si="226"/>
        <v>481.16435239206533</v>
      </c>
      <c r="K1025" s="50">
        <f t="shared" si="231"/>
        <v>778.65813214490993</v>
      </c>
      <c r="L1025" s="50">
        <f t="shared" si="232"/>
        <v>1677438.793281174</v>
      </c>
      <c r="M1025" s="50"/>
      <c r="N1025" s="50">
        <f t="shared" si="225"/>
        <v>1677438.793281174</v>
      </c>
      <c r="O1025" s="33"/>
      <c r="P1025" s="120"/>
      <c r="Q1025" s="120"/>
    </row>
    <row r="1026" spans="1:17" x14ac:dyDescent="0.25">
      <c r="F1026" s="64"/>
    </row>
    <row r="1027" spans="1:17" x14ac:dyDescent="0.25">
      <c r="H1027" s="42"/>
    </row>
    <row r="1029" spans="1:17" x14ac:dyDescent="0.25">
      <c r="H1029" s="42"/>
    </row>
  </sheetData>
  <mergeCells count="27">
    <mergeCell ref="I13:I15"/>
    <mergeCell ref="J13:J15"/>
    <mergeCell ref="N13:N15"/>
    <mergeCell ref="B17:C17"/>
    <mergeCell ref="K13:K15"/>
    <mergeCell ref="L13:L15"/>
    <mergeCell ref="M13:M15"/>
    <mergeCell ref="F13:F15"/>
    <mergeCell ref="G13:G15"/>
    <mergeCell ref="B18:C18"/>
    <mergeCell ref="B19:C19"/>
    <mergeCell ref="H13:H15"/>
    <mergeCell ref="A13:A15"/>
    <mergeCell ref="B13:B15"/>
    <mergeCell ref="C13:C15"/>
    <mergeCell ref="D13:D15"/>
    <mergeCell ref="E13:E15"/>
    <mergeCell ref="G4:I4"/>
    <mergeCell ref="G1:L2"/>
    <mergeCell ref="G10:I10"/>
    <mergeCell ref="G11:I11"/>
    <mergeCell ref="G12:J12"/>
    <mergeCell ref="G9:I9"/>
    <mergeCell ref="G5:I5"/>
    <mergeCell ref="G6:I6"/>
    <mergeCell ref="G7:I7"/>
    <mergeCell ref="G8:I8"/>
  </mergeCells>
  <pageMargins left="0.15748031496062992" right="0.15748031496062992" top="0.55118110236220474" bottom="0.55118110236220474" header="0.31496062992125984" footer="0.31496062992125984"/>
  <pageSetup paperSize="9" scale="70" fitToWidth="0" fitToHeight="0" orientation="landscape" r:id="rId1"/>
  <headerFooter>
    <oddFooter>&amp;LEx.:Natalia Tabacari
Tel.:26-19&amp;C&amp;P</oddFooter>
  </headerFooter>
  <rowBreaks count="3" manualBreakCount="3">
    <brk id="312" max="16" man="1"/>
    <brk id="572" max="16" man="1"/>
    <brk id="625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Calcul transf 2023</vt:lpstr>
      <vt:lpstr>Calcul transf 2024</vt:lpstr>
      <vt:lpstr>Calcul transf 2025</vt:lpstr>
      <vt:lpstr>'Calcul transf 2023'!Print_Area</vt:lpstr>
      <vt:lpstr>'Calcul transf 2024'!Print_Area</vt:lpstr>
      <vt:lpstr>'Calcul transf 2025'!Print_Area</vt:lpstr>
      <vt:lpstr>'Calcul transf 2023'!Print_Titles</vt:lpstr>
      <vt:lpstr>'Calcul transf 2024'!Print_Titles</vt:lpstr>
      <vt:lpstr>'Calcul transf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Tabacari, Natalia</cp:lastModifiedBy>
  <cp:lastPrinted>2022-06-29T06:50:05Z</cp:lastPrinted>
  <dcterms:created xsi:type="dcterms:W3CDTF">2012-10-02T08:06:09Z</dcterms:created>
  <dcterms:modified xsi:type="dcterms:W3CDTF">2022-10-04T06:00:58Z</dcterms:modified>
</cp:coreProperties>
</file>