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080"/>
  </bookViews>
  <sheets>
    <sheet name="RO" sheetId="1" r:id="rId1"/>
  </sheets>
  <externalReferences>
    <externalReference r:id="rId2"/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M11" i="1" l="1"/>
  <c r="M21" i="1" l="1"/>
  <c r="M20" i="1" l="1"/>
  <c r="I21" i="1" l="1"/>
  <c r="I15" i="1"/>
  <c r="I13" i="1"/>
  <c r="H21" i="1"/>
  <c r="H19" i="1"/>
  <c r="H15" i="1"/>
  <c r="H13" i="1"/>
  <c r="H17" i="1" s="1"/>
  <c r="I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<sst xmlns="http://schemas.openxmlformats.org/spreadsheetml/2006/main" count="31" uniqueCount="21">
  <si>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</si>
  <si>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</si>
  <si>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</si>
  <si>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</si>
  <si>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</si>
  <si>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</si>
  <si>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</si>
  <si>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</si>
  <si>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</si>
  <si>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</si>
  <si>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</si>
  <si>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</si>
  <si>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</si>
  <si>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</si>
  <si>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</si>
  <si>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</si>
  <si>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01/11/2023-30/11/2023</t>
  </si>
  <si>
    <t xml:space="preserve"> 30/11/2023</t>
  </si>
  <si>
    <t>01/11/2024-30/11/2024</t>
  </si>
  <si>
    <t xml:space="preserve"> 30/11/2024</t>
  </si>
  <si>
    <t>Notă: Pe parcursul primelor 11 luni ale anului 2024, finanţarea externă netă a atins o valoare pozitivă, constituind circa 207,05 mil. dolari SUA. Totodată, fluctuaţia ratei de schimb a dolarului SUA faţă de alte valute, pe parcursul anului 2024, a atins valori negative și a constituit -144,24 mil. dolari SUA. Astfel, soldul datoriei de stat externe la 30 noiembrie 2024 s-a majorat față de soldul datoriei de stat externe la situația din 01 ianuarie 2024 cu aproximativ 62,80 mil.dolari SUA sau cu 1,70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</si>
</sst>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2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7" xfId="1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4" fontId="13" fillId="5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4" borderId="24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7" fillId="5" borderId="34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4" fontId="15" fillId="0" borderId="12" xfId="1" applyNumberFormat="1" applyFont="1" applyFill="1" applyBorder="1" applyAlignment="1">
      <alignment horizontal="right"/>
    </xf>
    <xf numFmtId="4" fontId="15" fillId="2" borderId="13" xfId="1" applyNumberFormat="1" applyFont="1" applyFill="1" applyBorder="1" applyAlignment="1">
      <alignment horizontal="right"/>
    </xf>
    <xf numFmtId="4" fontId="17" fillId="0" borderId="33" xfId="1" applyNumberFormat="1" applyFont="1" applyFill="1" applyBorder="1" applyAlignment="1">
      <alignment horizontal="right"/>
    </xf>
    <xf numFmtId="4" fontId="18" fillId="0" borderId="11" xfId="1" applyNumberFormat="1" applyFont="1" applyFill="1" applyBorder="1"/>
    <xf numFmtId="4" fontId="16" fillId="4" borderId="11" xfId="1" applyNumberFormat="1" applyFont="1" applyFill="1" applyBorder="1" applyAlignment="1">
      <alignment horizontal="right"/>
    </xf>
    <xf numFmtId="4" fontId="7" fillId="4" borderId="35" xfId="1" applyNumberFormat="1" applyFont="1" applyFill="1" applyBorder="1" applyAlignment="1">
      <alignment horizontal="right"/>
    </xf>
    <xf numFmtId="4" fontId="7" fillId="2" borderId="13" xfId="1" applyNumberFormat="1" applyFont="1" applyFill="1" applyBorder="1" applyAlignment="1">
      <alignment horizontal="right"/>
    </xf>
    <xf numFmtId="168" fontId="4" fillId="0" borderId="10" xfId="1" applyNumberFormat="1" applyFont="1" applyFill="1" applyBorder="1" applyAlignment="1">
      <alignment horizontal="right"/>
    </xf>
    <xf numFmtId="4" fontId="19" fillId="4" borderId="12" xfId="1" applyNumberFormat="1" applyFont="1" applyFill="1" applyBorder="1" applyAlignment="1">
      <alignment horizontal="right"/>
    </xf>
    <xf numFmtId="4" fontId="19" fillId="4" borderId="13" xfId="1" applyNumberFormat="1" applyFont="1" applyFill="1" applyBorder="1" applyAlignment="1">
      <alignment horizontal="right"/>
    </xf>
    <xf numFmtId="4" fontId="20" fillId="0" borderId="12" xfId="1" applyNumberFormat="1" applyFont="1" applyFill="1" applyBorder="1" applyAlignment="1">
      <alignment horizontal="right"/>
    </xf>
    <xf numFmtId="4" fontId="20" fillId="2" borderId="13" xfId="1" applyNumberFormat="1" applyFont="1" applyFill="1" applyBorder="1" applyAlignment="1">
      <alignment horizontal="right"/>
    </xf>
    <xf numFmtId="4" fontId="21" fillId="0" borderId="12" xfId="1" applyNumberFormat="1" applyFont="1" applyFill="1" applyBorder="1" applyAlignment="1">
      <alignment horizontal="right"/>
    </xf>
    <xf numFmtId="4" fontId="21" fillId="2" borderId="13" xfId="1" applyNumberFormat="1" applyFont="1" applyFill="1" applyBorder="1" applyAlignment="1">
      <alignment horizontal="right"/>
    </xf>
    <xf numFmtId="4" fontId="21" fillId="4" borderId="13" xfId="1" applyNumberFormat="1" applyFont="1" applyFill="1" applyBorder="1" applyAlignment="1">
      <alignment horizontal="right"/>
    </xf>
    <xf numFmtId="4" fontId="19" fillId="4" borderId="17" xfId="1" applyNumberFormat="1" applyFont="1" applyFill="1" applyBorder="1" applyAlignment="1">
      <alignment horizontal="right"/>
    </xf>
    <xf numFmtId="4" fontId="19" fillId="4" borderId="24" xfId="1" applyNumberFormat="1" applyFont="1" applyFill="1" applyBorder="1" applyAlignment="1">
      <alignment horizontal="right"/>
    </xf>
    <xf numFmtId="0" fontId="15" fillId="0" borderId="8" xfId="1" applyFont="1" applyFill="1" applyBorder="1" applyAlignment="1">
      <alignment horizontal="right"/>
    </xf>
    <xf numFmtId="0" fontId="15" fillId="0" borderId="9" xfId="1" applyFont="1" applyFill="1" applyBorder="1" applyAlignment="1">
      <alignment horizontal="right"/>
    </xf>
    <xf numFmtId="4" fontId="16" fillId="5" borderId="12" xfId="1" applyNumberFormat="1" applyFont="1" applyFill="1" applyBorder="1" applyAlignment="1">
      <alignment horizontal="right"/>
    </xf>
    <xf numFmtId="4" fontId="16" fillId="5" borderId="13" xfId="1" applyNumberFormat="1" applyFont="1" applyFill="1" applyBorder="1" applyAlignment="1">
      <alignment horizontal="right"/>
    </xf>
    <xf numFmtId="4" fontId="0" fillId="0" borderId="0" xfId="0" applyNumberFormat="1" applyFill="1"/>
    <xf numFmtId="4" fontId="22" fillId="0" borderId="0" xfId="0" applyNumberFormat="1" applyFo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0" borderId="8" xfId="1" applyNumberFormat="1" applyFont="1" applyFill="1" applyBorder="1" applyAlignment="1">
      <alignment horizontal="center"/>
    </xf>
    <xf numFmtId="14" fontId="4" fillId="0" borderId="9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  <xf numFmtId="14" fontId="4" fillId="0" borderId="6" xfId="1" applyNumberFormat="1" applyFont="1" applyFill="1" applyBorder="1" applyAlignment="1">
      <alignment horizontal="center"/>
    </xf>
    <xf numFmtId="14" fontId="4" fillId="0" borderId="35" xfId="1" applyNumberFormat="1" applyFont="1" applyFill="1" applyBorder="1" applyAlignment="1">
      <alignment horizontal="center"/>
    </xf>
    <xf numFmtId="14" fontId="4" fillId="0" borderId="36" xfId="1" applyNumberFormat="1" applyFont="1" applyFill="1" applyBorder="1" applyAlignment="1">
      <alignment horizontal="center"/>
    </xf>
    <xf numFmtId="14" fontId="4" fillId="0" borderId="37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P\Finantare%20externa%20si%20datorii\Presa,%20website\2024\11.%20noiembrie\mass%20media%20inf%20operativa%20in%203%20limbi\IOS2024%20noiembrie%20US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P\Finantare%20externa%20si%20datorii\Presa,%20website\2024\11.%20noiembrie\mass%20media%20inf%20operativa%20in%203%20limbi\IOS2024%20noiembrie%20MD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P\Finantare%20externa%20si%20datorii\Presa,%20website\2024\10.%20octombrie\mass%20media%20inf%20operativa%20in%203%20limbi\Info.%20operativa%20DSE%20octombri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 (5)"/>
    </sheetNames>
    <sheetDataSet>
      <sheetData sheetId="0">
        <row r="8">
          <cell r="C8">
            <v>21361228.239999998</v>
          </cell>
          <cell r="D8">
            <v>16433161.869999999</v>
          </cell>
          <cell r="E8">
            <v>-67387293.977000341</v>
          </cell>
          <cell r="G8">
            <v>15626511.284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1"/>
    </sheetNames>
    <sheetDataSet>
      <sheetData sheetId="0">
        <row r="8">
          <cell r="C8">
            <v>387656357.417</v>
          </cell>
          <cell r="D8">
            <v>297294168.27999997</v>
          </cell>
          <cell r="G8">
            <v>280750267.95999998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ENG"/>
      <sheetName val="RU"/>
    </sheetNames>
    <sheetDataSet>
      <sheetData sheetId="0">
        <row r="19">
          <cell r="J19">
            <v>-76.857187859000021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D29" sqref="D29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88" t="s">
        <v>12</v>
      </c>
      <c r="B6" s="97">
        <v>2023</v>
      </c>
      <c r="C6" s="98"/>
      <c r="D6" s="98"/>
      <c r="E6" s="99"/>
      <c r="F6" s="100">
        <v>2024</v>
      </c>
      <c r="G6" s="100"/>
      <c r="H6" s="100"/>
      <c r="I6" s="100"/>
      <c r="J6" s="100"/>
      <c r="K6" s="101"/>
    </row>
    <row r="7" spans="1:14" ht="15.75" x14ac:dyDescent="0.25">
      <c r="A7" s="89"/>
      <c r="B7" s="102" t="s">
        <v>3</v>
      </c>
      <c r="C7" s="103"/>
      <c r="D7" s="103" t="s">
        <v>4</v>
      </c>
      <c r="E7" s="104"/>
      <c r="F7" s="105"/>
      <c r="G7" s="105"/>
      <c r="H7" s="106" t="s">
        <v>3</v>
      </c>
      <c r="I7" s="107"/>
      <c r="J7" s="107" t="s">
        <v>4</v>
      </c>
      <c r="K7" s="108"/>
    </row>
    <row r="8" spans="1:14" ht="16.5" thickBot="1" x14ac:dyDescent="0.3">
      <c r="A8" s="89"/>
      <c r="B8" s="109" t="s">
        <v>16</v>
      </c>
      <c r="C8" s="110"/>
      <c r="D8" s="111" t="s">
        <v>17</v>
      </c>
      <c r="E8" s="112"/>
      <c r="F8" s="113" t="s">
        <v>15</v>
      </c>
      <c r="G8" s="113"/>
      <c r="H8" s="114" t="s">
        <v>18</v>
      </c>
      <c r="I8" s="115"/>
      <c r="J8" s="116" t="s">
        <v>19</v>
      </c>
      <c r="K8" s="117"/>
    </row>
    <row r="9" spans="1:14" ht="16.5" thickBot="1" x14ac:dyDescent="0.3">
      <c r="A9" s="90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57"/>
      <c r="E10" s="71">
        <v>17.843499999999999</v>
      </c>
      <c r="F10" s="39"/>
      <c r="G10" s="53">
        <v>17.406199999999998</v>
      </c>
      <c r="H10" s="81"/>
      <c r="I10" s="82"/>
      <c r="J10" s="39"/>
      <c r="K10" s="40">
        <v>18.286300000000001</v>
      </c>
    </row>
    <row r="11" spans="1:14" ht="15.75" x14ac:dyDescent="0.25">
      <c r="A11" s="25" t="s">
        <v>8</v>
      </c>
      <c r="B11" s="50"/>
      <c r="C11" s="58"/>
      <c r="D11" s="59">
        <v>3505.6218691569998</v>
      </c>
      <c r="E11" s="60">
        <v>62552.563822302924</v>
      </c>
      <c r="F11" s="50">
        <v>3696.210990688</v>
      </c>
      <c r="G11" s="54">
        <v>64336.98774611346</v>
      </c>
      <c r="H11" s="83"/>
      <c r="I11" s="84"/>
      <c r="J11" s="50">
        <v>3759.0156590419997</v>
      </c>
      <c r="K11" s="59">
        <v>68738.488045939725</v>
      </c>
      <c r="L11" s="11"/>
      <c r="M11" s="11">
        <f>J11-F11</f>
        <v>62.804668353999659</v>
      </c>
      <c r="N11" s="11"/>
    </row>
    <row r="12" spans="1:14" ht="15.75" x14ac:dyDescent="0.25">
      <c r="A12" s="26"/>
      <c r="B12" s="21"/>
      <c r="C12" s="61"/>
      <c r="D12" s="62"/>
      <c r="E12" s="63"/>
      <c r="F12" s="21"/>
      <c r="G12" s="31"/>
      <c r="H12" s="64"/>
      <c r="I12" s="65"/>
      <c r="J12" s="21"/>
      <c r="K12" s="61"/>
      <c r="L12" s="18"/>
      <c r="M12" s="11"/>
    </row>
    <row r="13" spans="1:14" ht="15.75" x14ac:dyDescent="0.25">
      <c r="A13" s="27" t="s">
        <v>14</v>
      </c>
      <c r="B13" s="72">
        <v>11.388236170000001</v>
      </c>
      <c r="C13" s="73">
        <v>204.13006163999998</v>
      </c>
      <c r="D13" s="55">
        <v>780.80648432999999</v>
      </c>
      <c r="E13" s="20">
        <v>14283.229996267</v>
      </c>
      <c r="F13" s="15"/>
      <c r="G13" s="20"/>
      <c r="H13" s="15">
        <f>'[1]IOS2024 (5)'!$C$8/1000000</f>
        <v>21.361228239999999</v>
      </c>
      <c r="I13" s="13">
        <f>[2]IOS20241!$C$8/1000000</f>
        <v>387.65635741699998</v>
      </c>
      <c r="J13" s="15">
        <v>522.72358694000002</v>
      </c>
      <c r="K13" s="13">
        <v>9290.0102492970018</v>
      </c>
      <c r="L13" s="18"/>
      <c r="M13" s="12"/>
    </row>
    <row r="14" spans="1:14" ht="15.75" x14ac:dyDescent="0.25">
      <c r="A14" s="26"/>
      <c r="B14" s="74"/>
      <c r="C14" s="75"/>
      <c r="D14" s="62"/>
      <c r="E14" s="63"/>
      <c r="F14" s="21"/>
      <c r="G14" s="31"/>
      <c r="H14" s="21"/>
      <c r="I14" s="61"/>
      <c r="J14" s="21"/>
      <c r="K14" s="61"/>
      <c r="L14" s="49"/>
      <c r="M14" s="11"/>
    </row>
    <row r="15" spans="1:14" ht="15.75" x14ac:dyDescent="0.25">
      <c r="A15" s="27" t="s">
        <v>13</v>
      </c>
      <c r="B15" s="72">
        <v>14.153777760000001</v>
      </c>
      <c r="C15" s="73">
        <v>252.97195950999998</v>
      </c>
      <c r="D15" s="55">
        <v>474.83091306900002</v>
      </c>
      <c r="E15" s="20">
        <v>8529.0721299199995</v>
      </c>
      <c r="F15" s="15"/>
      <c r="G15" s="32"/>
      <c r="H15" s="15">
        <f>'[1]IOS2024 (5)'!$D$8/1000000</f>
        <v>16.433161869999999</v>
      </c>
      <c r="I15" s="13">
        <f>[2]IOS20241!$D$8/1000000</f>
        <v>297.29416827999995</v>
      </c>
      <c r="J15" s="15">
        <v>315.67443674999998</v>
      </c>
      <c r="K15" s="13">
        <v>5621.3881750800001</v>
      </c>
      <c r="L15" s="18"/>
    </row>
    <row r="16" spans="1:14" ht="15.75" x14ac:dyDescent="0.25">
      <c r="A16" s="28"/>
      <c r="B16" s="76"/>
      <c r="C16" s="77"/>
      <c r="D16" s="66"/>
      <c r="E16" s="67"/>
      <c r="F16" s="33"/>
      <c r="G16" s="34"/>
      <c r="H16" s="33"/>
      <c r="I16" s="70"/>
      <c r="J16" s="33"/>
      <c r="K16" s="70"/>
      <c r="L16" s="18"/>
      <c r="M16" s="85"/>
    </row>
    <row r="17" spans="1:17" ht="18" customHeight="1" x14ac:dyDescent="0.25">
      <c r="A17" s="27" t="s">
        <v>9</v>
      </c>
      <c r="B17" s="72">
        <v>-2.7655415899999998</v>
      </c>
      <c r="C17" s="73">
        <v>-48.841897869999997</v>
      </c>
      <c r="D17" s="55">
        <v>305.97557126099997</v>
      </c>
      <c r="E17" s="32">
        <v>5754.1578663470009</v>
      </c>
      <c r="F17" s="15"/>
      <c r="G17" s="32"/>
      <c r="H17" s="52">
        <f>H13-H15</f>
        <v>4.9280663699999998</v>
      </c>
      <c r="I17" s="52">
        <f>I13-I15</f>
        <v>90.36218913700003</v>
      </c>
      <c r="J17" s="52">
        <v>207.04915019000003</v>
      </c>
      <c r="K17" s="13">
        <v>3668.6220742170017</v>
      </c>
      <c r="L17" s="19"/>
      <c r="M17" s="14"/>
    </row>
    <row r="18" spans="1:17" ht="15.75" x14ac:dyDescent="0.25">
      <c r="A18" s="28"/>
      <c r="B18" s="76"/>
      <c r="C18" s="77"/>
      <c r="D18" s="66"/>
      <c r="E18" s="67"/>
      <c r="F18" s="21"/>
      <c r="G18" s="35"/>
      <c r="H18" s="33"/>
      <c r="I18" s="70"/>
      <c r="J18" s="33"/>
      <c r="K18" s="70"/>
      <c r="L18" s="18"/>
      <c r="M18" s="11"/>
    </row>
    <row r="19" spans="1:17" ht="30" customHeight="1" x14ac:dyDescent="0.25">
      <c r="A19" s="29" t="s">
        <v>10</v>
      </c>
      <c r="B19" s="73">
        <v>93.475393838999594</v>
      </c>
      <c r="C19" s="78"/>
      <c r="D19" s="13">
        <v>59.026969026999602</v>
      </c>
      <c r="E19" s="68"/>
      <c r="F19" s="15"/>
      <c r="G19" s="36"/>
      <c r="H19" s="13">
        <f>'[1]IOS2024 (5)'!$E$8/1000000</f>
        <v>-67.38729397700034</v>
      </c>
      <c r="I19" s="20"/>
      <c r="J19" s="13">
        <v>-144.24448183600038</v>
      </c>
      <c r="K19" s="20"/>
      <c r="L19" s="18"/>
      <c r="M19" s="11"/>
    </row>
    <row r="20" spans="1:17" ht="15.75" x14ac:dyDescent="0.25">
      <c r="A20" s="26"/>
      <c r="B20" s="76"/>
      <c r="C20" s="75"/>
      <c r="D20" s="66"/>
      <c r="E20" s="63"/>
      <c r="F20" s="37"/>
      <c r="G20" s="35"/>
      <c r="H20" s="33"/>
      <c r="I20" s="61"/>
      <c r="J20" s="33"/>
      <c r="K20" s="61"/>
      <c r="L20" s="18"/>
      <c r="M20" s="86">
        <f>F11+J17+J19</f>
        <v>3759.0156590419997</v>
      </c>
      <c r="Q20" s="11"/>
    </row>
    <row r="21" spans="1:17" ht="16.5" thickBot="1" x14ac:dyDescent="0.3">
      <c r="A21" s="30" t="s">
        <v>11</v>
      </c>
      <c r="B21" s="79">
        <v>14.045734402000001</v>
      </c>
      <c r="C21" s="80">
        <v>252.66206363999999</v>
      </c>
      <c r="D21" s="69">
        <v>75.083815400000006</v>
      </c>
      <c r="E21" s="23">
        <v>1357.8355376900001</v>
      </c>
      <c r="F21" s="22"/>
      <c r="G21" s="23"/>
      <c r="H21" s="22">
        <f>'[1]IOS2024 (5)'!$G$8/1000000</f>
        <v>15.626511283999999</v>
      </c>
      <c r="I21" s="56">
        <f>[2]IOS20241!$G$8/1000000</f>
        <v>280.75026795999997</v>
      </c>
      <c r="J21" s="22">
        <v>97.61894356900001</v>
      </c>
      <c r="K21" s="56">
        <v>1732.6913798759999</v>
      </c>
      <c r="L21" s="18"/>
      <c r="M21" s="86">
        <f>J19-[3]RO!$J$19</f>
        <v>-67.387293977000354</v>
      </c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91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3"/>
      <c r="P24" s="11"/>
    </row>
    <row r="25" spans="1:17" ht="42" customHeight="1" thickBot="1" x14ac:dyDescent="0.3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6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2024-12-23T13:40:53Z</dcterms:modified>
</cp:coreProperties>
</file>