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685" windowHeight="12150" firstSheet="1" activeTab="1"/>
  </bookViews>
  <sheets>
    <sheet name="podval" sheetId="27" state="hidden" r:id="rId1"/>
    <sheet name="econ" sheetId="4" r:id="rId2"/>
    <sheet name="funcț" sheetId="16" r:id="rId3"/>
  </sheets>
  <definedNames>
    <definedName name="_xlnm.Print_Titles" localSheetId="1">econ!$6:$9</definedName>
    <definedName name="_xlnm.Print_Area" localSheetId="1">econ!$A$1:$N$107</definedName>
    <definedName name="_xlnm.Print_Area" localSheetId="2">funcț!$A$1:$N$31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I15" i="27" l="1"/>
  <c r="H15" i="27" s="1"/>
  <c r="J18" i="27"/>
  <c r="J19" i="27"/>
  <c r="E18" i="27"/>
  <c r="E19" i="27"/>
  <c r="C19" i="27" s="1"/>
  <c r="F15" i="27"/>
  <c r="I16" i="27"/>
  <c r="H16" i="27" s="1"/>
  <c r="I18" i="27"/>
  <c r="H18" i="27" s="1"/>
  <c r="D7" i="27"/>
  <c r="E7" i="27"/>
  <c r="J7" i="27"/>
  <c r="C9" i="27"/>
  <c r="D10" i="27"/>
  <c r="E10" i="27"/>
  <c r="F10" i="27"/>
  <c r="G10" i="27"/>
  <c r="I10" i="27"/>
  <c r="J10" i="27"/>
  <c r="C11" i="27"/>
  <c r="B11" i="27"/>
  <c r="C12" i="27"/>
  <c r="H12" i="27"/>
  <c r="C13" i="27"/>
  <c r="B13" i="27" s="1"/>
  <c r="D18" i="27"/>
  <c r="D19" i="27"/>
  <c r="I19" i="27"/>
  <c r="H19" i="27"/>
  <c r="D16" i="27"/>
  <c r="C16" i="27" s="1"/>
  <c r="D15" i="27"/>
  <c r="C15" i="27" s="1"/>
  <c r="G3" i="27"/>
  <c r="E3" i="27"/>
  <c r="D3" i="27"/>
  <c r="C3" i="27" s="1"/>
  <c r="F3" i="27"/>
  <c r="J3" i="27"/>
  <c r="I3" i="27"/>
  <c r="G9" i="27"/>
  <c r="G7" i="27" s="1"/>
  <c r="I9" i="27"/>
  <c r="I7" i="27" s="1"/>
  <c r="F9" i="27"/>
  <c r="F7" i="27" s="1"/>
  <c r="B19" i="27" l="1"/>
  <c r="H9" i="27"/>
  <c r="B9" i="27" s="1"/>
  <c r="J17" i="27"/>
  <c r="J14" i="27" s="1"/>
  <c r="J6" i="27" s="1"/>
  <c r="J5" i="27" s="1"/>
  <c r="J4" i="27" s="1"/>
  <c r="C10" i="27"/>
  <c r="B12" i="27"/>
  <c r="H7" i="27"/>
  <c r="H3" i="27"/>
  <c r="B3" i="27" s="1"/>
  <c r="C7" i="27"/>
  <c r="B7" i="27" s="1"/>
  <c r="H10" i="27"/>
  <c r="B10" i="27" s="1"/>
  <c r="G14" i="27"/>
  <c r="G6" i="27" s="1"/>
  <c r="G5" i="27" s="1"/>
  <c r="G4" i="27" s="1"/>
  <c r="E17" i="27"/>
  <c r="E14" i="27" s="1"/>
  <c r="E6" i="27" s="1"/>
  <c r="E5" i="27" s="1"/>
  <c r="E4" i="27" s="1"/>
  <c r="B16" i="27"/>
  <c r="F14" i="27"/>
  <c r="F6" i="27" s="1"/>
  <c r="F5" i="27" s="1"/>
  <c r="F4" i="27" s="1"/>
  <c r="C18" i="27"/>
  <c r="B18" i="27" s="1"/>
  <c r="B15" i="27"/>
  <c r="D17" i="27"/>
  <c r="I17" i="27"/>
  <c r="H17" i="27" s="1"/>
  <c r="C17" i="27" l="1"/>
  <c r="B17" i="27" s="1"/>
  <c r="I14" i="27"/>
  <c r="H14" i="27" s="1"/>
  <c r="D14" i="27"/>
  <c r="I6" i="27" l="1"/>
  <c r="I5" i="27" s="1"/>
  <c r="I4" i="27" s="1"/>
  <c r="C14" i="27"/>
  <c r="B14" i="27" s="1"/>
  <c r="D6" i="27"/>
  <c r="H6" i="27" l="1"/>
  <c r="H5" i="27" s="1"/>
  <c r="H4" i="27" s="1"/>
  <c r="C6" i="27"/>
  <c r="D5" i="27"/>
  <c r="D4" i="27" s="1"/>
  <c r="C5" i="27" l="1"/>
  <c r="C4" i="27" s="1"/>
  <c r="B6" i="27"/>
  <c r="B5" i="27" s="1"/>
  <c r="B4" i="27" s="1"/>
</calcChain>
</file>

<file path=xl/sharedStrings.xml><?xml version="1.0" encoding="utf-8"?>
<sst xmlns="http://schemas.openxmlformats.org/spreadsheetml/2006/main" count="305" uniqueCount="206">
  <si>
    <t xml:space="preserve"> </t>
  </si>
  <si>
    <t xml:space="preserve">  </t>
  </si>
  <si>
    <t>inclusiv:</t>
  </si>
  <si>
    <t>Bugetul de stat</t>
  </si>
  <si>
    <t>dintre care:</t>
  </si>
  <si>
    <t>Restituirea TVA</t>
  </si>
  <si>
    <t xml:space="preserve">       Accize, total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</si>
  <si>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</si>
  <si>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</si>
  <si>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</si>
  <si>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</si>
  <si>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</si>
  <si>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</si>
  <si>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Executat anul precedent</t>
  </si>
  <si>
    <t>Executat anul curent faţă de anul precedent</t>
  </si>
  <si>
    <t>Indicator</t>
  </si>
  <si>
    <t>Executat anul     curent</t>
  </si>
  <si>
    <t>Impozite și taxe</t>
  </si>
  <si>
    <t>Impozite pe venit</t>
  </si>
  <si>
    <t>Impozite și taxe pe mărfuri și servicii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</si>
  <si>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</si>
  <si>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</si>
  <si>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</si>
  <si>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</si>
  <si>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</si>
  <si>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</si>
  <si>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</si>
  <si>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</si>
  <si>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</si>
  <si>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</si>
  <si>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</si>
  <si>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</si>
  <si>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</si>
  <si>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</si>
  <si>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</si>
  <si>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</si>
  <si>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</si>
  <si>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</si>
  <si>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</si>
  <si>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</si>
  <si>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</si>
  <si>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</si>
  <si>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</si>
  <si>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</si>
  <si>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</si>
  <si>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</si>
  <si>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</si>
  <si>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</si>
  <si>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</si>
  <si>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</si>
  <si>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</si>
  <si>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</si>
  <si>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</si>
  <si>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</si>
  <si>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</si>
  <si>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</si>
  <si>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</si>
  <si>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</si>
  <si>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</si>
  <si>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</si>
  <si>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</si>
  <si>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</si>
  <si>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</si>
  <si>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</si>
  <si>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</si>
  <si>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</si>
  <si>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</si>
  <si>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</si>
  <si>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</si>
  <si>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</si>
  <si>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</si>
  <si>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</si>
  <si>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Împrumuturi recreditate între bugetul de stat și bugetele locale</t>
  </si>
  <si>
    <t>Împrumuturi recreditate interne între bugete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</si>
  <si>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</si>
  <si>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</si>
  <si>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</si>
  <si>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</si>
  <si>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</si>
  <si>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</si>
  <si>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</si>
  <si>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</si>
  <si>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</si>
  <si>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</si>
  <si>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</si>
  <si>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</si>
  <si>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</si>
  <si>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</si>
  <si>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</si>
  <si>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</si>
  <si>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</si>
  <si>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</si>
  <si>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</si>
  <si>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</si>
  <si>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</si>
  <si>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</si>
  <si>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</si>
  <si>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</si>
  <si>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</si>
  <si>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</si>
  <si>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</si>
  <si>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</si>
  <si>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</si>
  <si>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</si>
  <si>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</si>
  <si>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</si>
  <si>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</si>
  <si>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</si>
  <si>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</si>
  <si>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</si>
  <si>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</si>
  <si>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</si>
  <si>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</si>
  <si>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</si>
  <si>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</si>
  <si>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</si>
  <si>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</si>
  <si>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</si>
  <si>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</si>
  <si>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* inclusiv transferuri între BS și BL</t>
  </si>
  <si>
    <t>Active nefinanciare</t>
  </si>
  <si>
    <t>Mijloace fixe</t>
  </si>
  <si>
    <t>Transferuri acordate în cadrul bugetului public național</t>
  </si>
  <si>
    <t>Alte cheltuieli</t>
  </si>
  <si>
    <t>Prestații sociale</t>
  </si>
  <si>
    <t>Bunuri și servicii</t>
  </si>
  <si>
    <t>Cheltuieli de personal</t>
  </si>
  <si>
    <t>1-(2+3)</t>
  </si>
  <si>
    <t>Impozitul funciar</t>
  </si>
  <si>
    <t>Impozitul pe bunurile imobiliare</t>
  </si>
  <si>
    <t>Investiții capitale</t>
  </si>
  <si>
    <t>Cod</t>
  </si>
  <si>
    <t xml:space="preserve">Transferuri acordate între bugetul de stat şi bugetele locale </t>
  </si>
  <si>
    <t>Impozitul pe venitul persoanelor fizice</t>
  </si>
  <si>
    <t>Impozitul pe venitul persoanelor juridice</t>
  </si>
  <si>
    <t>Sold bugetar (deficit (-), excedent(+))</t>
  </si>
  <si>
    <t>Bugetele locale</t>
  </si>
  <si>
    <t>Impozite pe proprietate cu caracter ocazional</t>
  </si>
  <si>
    <t>Taxe pentru servicii specifice</t>
  </si>
  <si>
    <t>Alte taxe pentru mărfuri şi servicii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</si>
  <si>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</si>
  <si>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</si>
  <si>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</si>
  <si>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</si>
  <si>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</si>
  <si>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</si>
  <si>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</si>
  <si>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 xml:space="preserve">Primirea împrumuturilor externe </t>
  </si>
  <si>
    <t xml:space="preserve">Rambursarea împrumuturilor externe </t>
  </si>
  <si>
    <t>Alte active nefinanciare</t>
  </si>
  <si>
    <t>Accize la marfurile produse pe teritoriul Republicii Moldova</t>
  </si>
  <si>
    <t>devieri             (+,-)</t>
  </si>
  <si>
    <t>conform clasificației economice</t>
  </si>
  <si>
    <t>devieri           (+,-)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</si>
  <si>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</si>
  <si>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</si>
  <si>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</si>
  <si>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</si>
  <si>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</si>
  <si>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</si>
  <si>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 xml:space="preserve">inclusiv </t>
  </si>
  <si>
    <t>proiecte</t>
  </si>
  <si>
    <t>baza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</si>
  <si>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</si>
  <si>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</si>
  <si>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</si>
  <si>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</si>
  <si>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</si>
  <si>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</si>
  <si>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</si>
  <si>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</si>
  <si>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</si>
  <si>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</si>
  <si>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</si>
  <si>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</si>
  <si>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</si>
  <si>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</si>
  <si>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</si>
  <si>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</si>
  <si>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</si>
  <si>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</si>
  <si>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</si>
  <si>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</si>
  <si>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</si>
  <si>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</si>
  <si>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</si>
  <si>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</si>
  <si>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</si>
  <si>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</si>
  <si>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</si>
  <si>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</si>
  <si>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</si>
  <si>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*Dobânzi la împrumuturile altor nivele ale sistemului bugetar</t>
  </si>
  <si>
    <t>32+33</t>
  </si>
  <si>
    <t>Stocuri de materiale</t>
  </si>
  <si>
    <t>Tabelul nr.7</t>
  </si>
  <si>
    <t>34+35+    36+37</t>
  </si>
  <si>
    <t xml:space="preserve">Impozite pe proprietate </t>
  </si>
  <si>
    <t>Subvenții</t>
  </si>
  <si>
    <t>515</t>
  </si>
  <si>
    <t>Valori mobiliare emise de autorități publice locale</t>
  </si>
  <si>
    <t>Garanţii  interne</t>
  </si>
  <si>
    <t>bugetelor locale în anul 2025</t>
  </si>
  <si>
    <t>la situația din 31 mai 2025</t>
  </si>
  <si>
    <t>&gt;200</t>
  </si>
  <si>
    <t>devieri              (+,-)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</si>
</sst>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04" formatCode="0.0"/>
    <numFmt numFmtId="206" formatCode="#,##0.0"/>
  </numFmts>
  <fonts count="6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i/>
      <sz val="10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9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4" fillId="0" borderId="0"/>
    <xf numFmtId="0" fontId="15" fillId="0" borderId="0"/>
  </cellStyleXfs>
  <cellXfs count="192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39" fillId="0" borderId="0" xfId="0" applyFont="1"/>
    <xf numFmtId="0" fontId="40" fillId="0" borderId="0" xfId="0" applyFont="1"/>
    <xf numFmtId="204" fontId="41" fillId="0" borderId="1" xfId="0" applyNumberFormat="1" applyFont="1" applyBorder="1" applyAlignment="1">
      <alignment horizontal="right" vertical="center"/>
    </xf>
    <xf numFmtId="204" fontId="39" fillId="0" borderId="1" xfId="0" applyNumberFormat="1" applyFont="1" applyBorder="1" applyAlignment="1">
      <alignment horizontal="right" vertical="center"/>
    </xf>
    <xf numFmtId="204" fontId="42" fillId="0" borderId="1" xfId="0" applyNumberFormat="1" applyFont="1" applyBorder="1" applyAlignment="1">
      <alignment horizontal="right" vertical="center"/>
    </xf>
    <xf numFmtId="204" fontId="41" fillId="0" borderId="1" xfId="0" applyNumberFormat="1" applyFont="1" applyBorder="1" applyAlignment="1">
      <alignment horizontal="right" vertical="center"/>
    </xf>
    <xf numFmtId="0" fontId="2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vertical="center"/>
    </xf>
    <xf numFmtId="204" fontId="39" fillId="0" borderId="1" xfId="0" applyNumberFormat="1" applyFont="1" applyBorder="1" applyAlignment="1">
      <alignment horizontal="right" vertical="center"/>
    </xf>
    <xf numFmtId="0" fontId="20" fillId="0" borderId="1" xfId="1" applyFont="1" applyFill="1" applyBorder="1" applyAlignment="1">
      <alignment vertical="center"/>
    </xf>
    <xf numFmtId="204" fontId="45" fillId="0" borderId="1" xfId="0" applyNumberFormat="1" applyFont="1" applyBorder="1" applyAlignment="1">
      <alignment horizontal="right" vertical="center"/>
    </xf>
    <xf numFmtId="0" fontId="20" fillId="0" borderId="1" xfId="1" applyFont="1" applyFill="1" applyBorder="1" applyAlignment="1">
      <alignment horizontal="left" vertical="center" wrapText="1"/>
    </xf>
    <xf numFmtId="0" fontId="22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21" fillId="0" borderId="1" xfId="1" applyFont="1" applyFill="1" applyBorder="1" applyAlignment="1">
      <alignment horizontal="left" vertical="center" wrapText="1"/>
    </xf>
    <xf numFmtId="204" fontId="43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39" fillId="0" borderId="1" xfId="0" applyFont="1" applyFill="1" applyBorder="1" applyAlignment="1">
      <alignment horizontal="left" vertical="center" wrapText="1"/>
    </xf>
    <xf numFmtId="204" fontId="46" fillId="0" borderId="1" xfId="0" applyNumberFormat="1" applyFont="1" applyBorder="1" applyAlignment="1">
      <alignment horizontal="right" vertical="center"/>
    </xf>
    <xf numFmtId="0" fontId="17" fillId="2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left" vertical="center" wrapText="1"/>
    </xf>
    <xf numFmtId="49" fontId="17" fillId="0" borderId="1" xfId="1" applyNumberFormat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vertical="center" wrapText="1"/>
    </xf>
    <xf numFmtId="0" fontId="41" fillId="2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45" fillId="0" borderId="1" xfId="0" applyFont="1" applyFill="1" applyBorder="1" applyAlignment="1">
      <alignment horizontal="left" vertical="center" wrapText="1"/>
    </xf>
    <xf numFmtId="0" fontId="41" fillId="0" borderId="1" xfId="0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/>
    </xf>
    <xf numFmtId="204" fontId="46" fillId="3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0" fontId="22" fillId="0" borderId="1" xfId="1" applyFont="1" applyFill="1" applyBorder="1" applyAlignment="1">
      <alignment horizontal="left" vertical="center" indent="1"/>
    </xf>
    <xf numFmtId="0" fontId="49" fillId="0" borderId="1" xfId="0" applyFont="1" applyBorder="1" applyAlignment="1">
      <alignment horizontal="center" vertical="center"/>
    </xf>
    <xf numFmtId="0" fontId="24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49" fontId="5" fillId="0" borderId="2" xfId="1" applyNumberFormat="1" applyFont="1" applyFill="1" applyBorder="1" applyAlignment="1">
      <alignment horizontal="center" vertical="center"/>
    </xf>
    <xf numFmtId="206" fontId="39" fillId="0" borderId="1" xfId="0" applyNumberFormat="1" applyFont="1" applyBorder="1" applyAlignment="1">
      <alignment horizontal="right" vertical="center"/>
    </xf>
    <xf numFmtId="206" fontId="43" fillId="0" borderId="1" xfId="0" applyNumberFormat="1" applyFont="1" applyBorder="1" applyAlignment="1">
      <alignment horizontal="right" vertical="center"/>
    </xf>
    <xf numFmtId="206" fontId="46" fillId="3" borderId="1" xfId="0" applyNumberFormat="1" applyFont="1" applyFill="1" applyBorder="1" applyAlignment="1">
      <alignment horizontal="right" vertical="center"/>
    </xf>
    <xf numFmtId="206" fontId="50" fillId="0" borderId="1" xfId="0" applyNumberFormat="1" applyFont="1" applyBorder="1" applyAlignment="1">
      <alignment horizontal="right" vertical="center"/>
    </xf>
    <xf numFmtId="206" fontId="41" fillId="2" borderId="1" xfId="0" applyNumberFormat="1" applyFont="1" applyFill="1" applyBorder="1" applyAlignment="1">
      <alignment horizontal="right" vertical="center"/>
    </xf>
    <xf numFmtId="206" fontId="50" fillId="0" borderId="1" xfId="0" applyNumberFormat="1" applyFont="1" applyFill="1" applyBorder="1" applyAlignment="1">
      <alignment horizontal="right" vertical="center"/>
    </xf>
    <xf numFmtId="206" fontId="39" fillId="0" borderId="1" xfId="0" applyNumberFormat="1" applyFont="1" applyFill="1" applyBorder="1" applyAlignment="1">
      <alignment horizontal="right" vertical="center"/>
    </xf>
    <xf numFmtId="206" fontId="46" fillId="0" borderId="1" xfId="0" applyNumberFormat="1" applyFont="1" applyFill="1" applyBorder="1" applyAlignment="1">
      <alignment horizontal="right" vertical="center"/>
    </xf>
    <xf numFmtId="206" fontId="6" fillId="0" borderId="1" xfId="1" applyNumberFormat="1" applyFont="1" applyFill="1" applyBorder="1" applyAlignment="1">
      <alignment horizontal="right" vertical="center" wrapText="1"/>
    </xf>
    <xf numFmtId="206" fontId="39" fillId="0" borderId="1" xfId="0" applyNumberFormat="1" applyFont="1" applyFill="1" applyBorder="1" applyAlignment="1">
      <alignment horizontal="right" vertical="center" wrapText="1"/>
    </xf>
    <xf numFmtId="206" fontId="6" fillId="0" borderId="1" xfId="1" applyNumberFormat="1" applyFont="1" applyFill="1" applyBorder="1" applyAlignment="1">
      <alignment horizontal="right" vertical="center"/>
    </xf>
    <xf numFmtId="206" fontId="45" fillId="0" borderId="1" xfId="0" applyNumberFormat="1" applyFont="1" applyFill="1" applyBorder="1" applyAlignment="1">
      <alignment horizontal="right" vertical="center" wrapText="1"/>
    </xf>
    <xf numFmtId="206" fontId="41" fillId="0" borderId="1" xfId="0" applyNumberFormat="1" applyFont="1" applyFill="1" applyBorder="1" applyAlignment="1">
      <alignment horizontal="right" vertical="center" wrapText="1"/>
    </xf>
    <xf numFmtId="0" fontId="25" fillId="4" borderId="1" xfId="1" applyFont="1" applyFill="1" applyBorder="1" applyAlignment="1">
      <alignment vertical="center" wrapText="1"/>
    </xf>
    <xf numFmtId="49" fontId="26" fillId="4" borderId="1" xfId="1" applyNumberFormat="1" applyFont="1" applyFill="1" applyBorder="1" applyAlignment="1">
      <alignment horizontal="center" vertical="center"/>
    </xf>
    <xf numFmtId="206" fontId="51" fillId="4" borderId="1" xfId="0" applyNumberFormat="1" applyFont="1" applyFill="1" applyBorder="1" applyAlignment="1">
      <alignment horizontal="right" vertical="center"/>
    </xf>
    <xf numFmtId="0" fontId="27" fillId="5" borderId="1" xfId="1" applyFont="1" applyFill="1" applyBorder="1" applyAlignment="1">
      <alignment horizontal="left" vertical="center" wrapText="1"/>
    </xf>
    <xf numFmtId="204" fontId="26" fillId="4" borderId="1" xfId="1" applyNumberFormat="1" applyFont="1" applyFill="1" applyBorder="1" applyAlignment="1">
      <alignment horizontal="left" vertical="center"/>
    </xf>
    <xf numFmtId="0" fontId="26" fillId="4" borderId="1" xfId="1" applyFont="1" applyFill="1" applyBorder="1" applyAlignment="1">
      <alignment horizontal="center" vertical="center"/>
    </xf>
    <xf numFmtId="49" fontId="26" fillId="6" borderId="1" xfId="1" applyNumberFormat="1" applyFont="1" applyFill="1" applyBorder="1" applyAlignment="1">
      <alignment horizontal="left" vertical="center"/>
    </xf>
    <xf numFmtId="204" fontId="27" fillId="4" borderId="1" xfId="1" applyNumberFormat="1" applyFont="1" applyFill="1" applyBorder="1" applyAlignment="1">
      <alignment horizontal="left" vertical="center" wrapText="1"/>
    </xf>
    <xf numFmtId="49" fontId="27" fillId="4" borderId="1" xfId="1" applyNumberFormat="1" applyFont="1" applyFill="1" applyBorder="1" applyAlignment="1">
      <alignment horizontal="center" vertical="center"/>
    </xf>
    <xf numFmtId="204" fontId="28" fillId="4" borderId="1" xfId="1" applyNumberFormat="1" applyFont="1" applyFill="1" applyBorder="1" applyAlignment="1">
      <alignment horizontal="left" vertical="center" wrapText="1"/>
    </xf>
    <xf numFmtId="49" fontId="28" fillId="4" borderId="1" xfId="1" applyNumberFormat="1" applyFont="1" applyFill="1" applyBorder="1" applyAlignment="1">
      <alignment horizontal="center" vertical="center"/>
    </xf>
    <xf numFmtId="49" fontId="26" fillId="6" borderId="1" xfId="1" applyNumberFormat="1" applyFont="1" applyFill="1" applyBorder="1" applyAlignment="1">
      <alignment horizontal="center" vertical="center"/>
    </xf>
    <xf numFmtId="206" fontId="25" fillId="4" borderId="1" xfId="1" applyNumberFormat="1" applyFont="1" applyFill="1" applyBorder="1" applyAlignment="1">
      <alignment horizontal="right" vertical="center" wrapText="1"/>
    </xf>
    <xf numFmtId="206" fontId="27" fillId="5" borderId="1" xfId="1" applyNumberFormat="1" applyFont="1" applyFill="1" applyBorder="1" applyAlignment="1">
      <alignment horizontal="right" vertical="center" wrapText="1"/>
    </xf>
    <xf numFmtId="206" fontId="26" fillId="4" borderId="1" xfId="1" applyNumberFormat="1" applyFont="1" applyFill="1" applyBorder="1" applyAlignment="1">
      <alignment horizontal="right" vertical="center"/>
    </xf>
    <xf numFmtId="206" fontId="26" fillId="6" borderId="1" xfId="1" applyNumberFormat="1" applyFont="1" applyFill="1" applyBorder="1" applyAlignment="1">
      <alignment horizontal="right" vertical="center"/>
    </xf>
    <xf numFmtId="206" fontId="27" fillId="4" borderId="1" xfId="1" applyNumberFormat="1" applyFont="1" applyFill="1" applyBorder="1" applyAlignment="1">
      <alignment horizontal="right" vertical="center" wrapText="1"/>
    </xf>
    <xf numFmtId="206" fontId="28" fillId="4" borderId="1" xfId="1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53" fillId="0" borderId="0" xfId="0" applyFont="1"/>
    <xf numFmtId="49" fontId="24" fillId="0" borderId="1" xfId="1" applyNumberFormat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vertical="center" wrapText="1"/>
    </xf>
    <xf numFmtId="206" fontId="22" fillId="0" borderId="1" xfId="0" applyNumberFormat="1" applyFont="1" applyBorder="1" applyAlignment="1">
      <alignment horizontal="right" vertical="center"/>
    </xf>
    <xf numFmtId="49" fontId="22" fillId="0" borderId="1" xfId="1" applyNumberFormat="1" applyFont="1" applyFill="1" applyBorder="1" applyAlignment="1">
      <alignment horizontal="center" vertical="center"/>
    </xf>
    <xf numFmtId="206" fontId="24" fillId="0" borderId="1" xfId="0" applyNumberFormat="1" applyFont="1" applyBorder="1" applyAlignment="1">
      <alignment horizontal="right" vertical="center"/>
    </xf>
    <xf numFmtId="206" fontId="54" fillId="0" borderId="1" xfId="0" applyNumberFormat="1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/>
    </xf>
    <xf numFmtId="49" fontId="26" fillId="5" borderId="1" xfId="1" applyNumberFormat="1" applyFont="1" applyFill="1" applyBorder="1" applyAlignment="1">
      <alignment horizontal="center" vertical="center" wrapText="1"/>
    </xf>
    <xf numFmtId="206" fontId="51" fillId="0" borderId="1" xfId="0" applyNumberFormat="1" applyFont="1" applyFill="1" applyBorder="1" applyAlignment="1">
      <alignment horizontal="right" vertical="center"/>
    </xf>
    <xf numFmtId="0" fontId="22" fillId="0" borderId="1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206" fontId="0" fillId="0" borderId="0" xfId="0" applyNumberFormat="1"/>
    <xf numFmtId="0" fontId="0" fillId="0" borderId="3" xfId="0" applyFill="1" applyBorder="1"/>
    <xf numFmtId="0" fontId="30" fillId="0" borderId="0" xfId="2" applyFont="1" applyFill="1" applyBorder="1" applyAlignment="1">
      <alignment vertical="center"/>
    </xf>
    <xf numFmtId="0" fontId="0" fillId="0" borderId="4" xfId="0" applyFill="1" applyBorder="1"/>
    <xf numFmtId="0" fontId="30" fillId="0" borderId="5" xfId="2" applyFont="1" applyFill="1" applyBorder="1" applyAlignment="1">
      <alignment horizontal="center" vertical="center" wrapText="1"/>
    </xf>
    <xf numFmtId="0" fontId="30" fillId="0" borderId="6" xfId="2" applyFont="1" applyFill="1" applyBorder="1" applyAlignment="1">
      <alignment horizontal="left" vertical="center" wrapText="1"/>
    </xf>
    <xf numFmtId="204" fontId="55" fillId="0" borderId="7" xfId="0" applyNumberFormat="1" applyFont="1" applyFill="1" applyBorder="1"/>
    <xf numFmtId="0" fontId="56" fillId="0" borderId="4" xfId="2" applyFont="1" applyFill="1" applyBorder="1" applyAlignment="1">
      <alignment horizontal="center" vertical="center" wrapText="1"/>
    </xf>
    <xf numFmtId="204" fontId="57" fillId="0" borderId="5" xfId="0" applyNumberFormat="1" applyFont="1" applyFill="1" applyBorder="1"/>
    <xf numFmtId="0" fontId="31" fillId="0" borderId="6" xfId="2" applyFont="1" applyFill="1" applyBorder="1" applyAlignment="1">
      <alignment horizontal="left" vertical="center"/>
    </xf>
    <xf numFmtId="204" fontId="58" fillId="0" borderId="7" xfId="0" applyNumberFormat="1" applyFont="1" applyFill="1" applyBorder="1"/>
    <xf numFmtId="0" fontId="32" fillId="0" borderId="4" xfId="2" applyFont="1" applyFill="1" applyBorder="1" applyAlignment="1">
      <alignment vertical="center"/>
    </xf>
    <xf numFmtId="204" fontId="59" fillId="0" borderId="5" xfId="0" applyNumberFormat="1" applyFont="1" applyFill="1" applyBorder="1"/>
    <xf numFmtId="0" fontId="33" fillId="0" borderId="6" xfId="2" applyFont="1" applyFill="1" applyBorder="1" applyAlignment="1">
      <alignment horizontal="left" vertical="center" indent="1"/>
    </xf>
    <xf numFmtId="204" fontId="38" fillId="0" borderId="7" xfId="0" applyNumberFormat="1" applyFont="1" applyFill="1" applyBorder="1"/>
    <xf numFmtId="0" fontId="34" fillId="0" borderId="8" xfId="2" applyFont="1" applyFill="1" applyBorder="1" applyAlignment="1">
      <alignment horizontal="left" vertical="center"/>
    </xf>
    <xf numFmtId="204" fontId="0" fillId="0" borderId="9" xfId="0" applyNumberFormat="1" applyFill="1" applyBorder="1"/>
    <xf numFmtId="0" fontId="34" fillId="0" borderId="10" xfId="2" applyFont="1" applyFill="1" applyBorder="1" applyAlignment="1">
      <alignment horizontal="left" vertical="center"/>
    </xf>
    <xf numFmtId="204" fontId="0" fillId="0" borderId="11" xfId="0" applyNumberFormat="1" applyFill="1" applyBorder="1"/>
    <xf numFmtId="0" fontId="32" fillId="0" borderId="8" xfId="2" applyFont="1" applyFill="1" applyBorder="1" applyAlignment="1">
      <alignment horizontal="left" vertical="center" indent="1"/>
    </xf>
    <xf numFmtId="204" fontId="59" fillId="0" borderId="9" xfId="0" applyNumberFormat="1" applyFont="1" applyFill="1" applyBorder="1"/>
    <xf numFmtId="0" fontId="35" fillId="0" borderId="10" xfId="2" applyFont="1" applyFill="1" applyBorder="1" applyAlignment="1">
      <alignment horizontal="left" vertical="center" wrapText="1"/>
    </xf>
    <xf numFmtId="0" fontId="32" fillId="0" borderId="6" xfId="2" applyFont="1" applyFill="1" applyBorder="1" applyAlignment="1">
      <alignment vertical="center"/>
    </xf>
    <xf numFmtId="0" fontId="36" fillId="0" borderId="12" xfId="1" applyFont="1" applyFill="1" applyBorder="1" applyAlignment="1">
      <alignment horizontal="left" vertical="center" wrapText="1" indent="1"/>
    </xf>
    <xf numFmtId="204" fontId="0" fillId="0" borderId="13" xfId="0" applyNumberFormat="1" applyFill="1" applyBorder="1"/>
    <xf numFmtId="0" fontId="60" fillId="0" borderId="14" xfId="0" applyFont="1" applyFill="1" applyBorder="1" applyAlignment="1">
      <alignment horizontal="left" vertical="center" wrapText="1" indent="1"/>
    </xf>
    <xf numFmtId="204" fontId="0" fillId="0" borderId="15" xfId="0" applyNumberFormat="1" applyFill="1" applyBorder="1"/>
    <xf numFmtId="0" fontId="8" fillId="0" borderId="0" xfId="0" applyFont="1" applyFill="1" applyBorder="1" applyAlignment="1">
      <alignment horizontal="center" vertical="center"/>
    </xf>
    <xf numFmtId="204" fontId="0" fillId="8" borderId="11" xfId="0" applyNumberFormat="1" applyFill="1" applyBorder="1"/>
    <xf numFmtId="204" fontId="0" fillId="8" borderId="9" xfId="0" applyNumberFormat="1" applyFill="1" applyBorder="1"/>
    <xf numFmtId="204" fontId="38" fillId="8" borderId="7" xfId="0" applyNumberFormat="1" applyFont="1" applyFill="1" applyBorder="1"/>
    <xf numFmtId="204" fontId="38" fillId="3" borderId="7" xfId="0" applyNumberFormat="1" applyFont="1" applyFill="1" applyBorder="1"/>
    <xf numFmtId="0" fontId="61" fillId="0" borderId="0" xfId="0" applyFont="1"/>
    <xf numFmtId="0" fontId="13" fillId="0" borderId="19" xfId="1" applyFont="1" applyFill="1" applyBorder="1" applyAlignment="1">
      <alignment vertical="center"/>
    </xf>
    <xf numFmtId="204" fontId="39" fillId="3" borderId="1" xfId="0" applyNumberFormat="1" applyFont="1" applyFill="1" applyBorder="1" applyAlignment="1">
      <alignment horizontal="right" vertical="center"/>
    </xf>
    <xf numFmtId="204" fontId="0" fillId="8" borderId="0" xfId="0" applyNumberFormat="1" applyFill="1" applyBorder="1" applyAlignment="1">
      <alignment horizontal="center"/>
    </xf>
    <xf numFmtId="0" fontId="42" fillId="0" borderId="0" xfId="0" applyFont="1"/>
    <xf numFmtId="204" fontId="28" fillId="4" borderId="0" xfId="1" applyNumberFormat="1" applyFont="1" applyFill="1" applyBorder="1" applyAlignment="1">
      <alignment horizontal="left" vertical="center" wrapText="1"/>
    </xf>
    <xf numFmtId="49" fontId="28" fillId="4" borderId="0" xfId="1" applyNumberFormat="1" applyFont="1" applyFill="1" applyBorder="1" applyAlignment="1">
      <alignment horizontal="center" vertical="center"/>
    </xf>
    <xf numFmtId="206" fontId="28" fillId="4" borderId="0" xfId="1" applyNumberFormat="1" applyFont="1" applyFill="1" applyBorder="1" applyAlignment="1">
      <alignment horizontal="right" vertical="center" wrapText="1"/>
    </xf>
    <xf numFmtId="204" fontId="41" fillId="4" borderId="1" xfId="0" applyNumberFormat="1" applyFont="1" applyFill="1" applyBorder="1" applyAlignment="1">
      <alignment horizontal="right" vertical="center"/>
    </xf>
    <xf numFmtId="204" fontId="46" fillId="7" borderId="1" xfId="0" applyNumberFormat="1" applyFont="1" applyFill="1" applyBorder="1" applyAlignment="1">
      <alignment horizontal="right" vertical="center"/>
    </xf>
    <xf numFmtId="204" fontId="41" fillId="2" borderId="1" xfId="0" applyNumberFormat="1" applyFont="1" applyFill="1" applyBorder="1" applyAlignment="1">
      <alignment horizontal="right" vertical="center"/>
    </xf>
    <xf numFmtId="204" fontId="43" fillId="7" borderId="1" xfId="0" applyNumberFormat="1" applyFont="1" applyFill="1" applyBorder="1" applyAlignment="1">
      <alignment horizontal="right" vertical="center"/>
    </xf>
    <xf numFmtId="204" fontId="52" fillId="4" borderId="1" xfId="0" applyNumberFormat="1" applyFont="1" applyFill="1" applyBorder="1" applyAlignment="1">
      <alignment horizontal="right" vertical="center"/>
    </xf>
    <xf numFmtId="204" fontId="51" fillId="6" borderId="1" xfId="0" applyNumberFormat="1" applyFont="1" applyFill="1" applyBorder="1" applyAlignment="1">
      <alignment horizontal="right" vertical="center"/>
    </xf>
    <xf numFmtId="204" fontId="50" fillId="0" borderId="1" xfId="0" applyNumberFormat="1" applyFont="1" applyBorder="1" applyAlignment="1">
      <alignment horizontal="right" vertical="center"/>
    </xf>
    <xf numFmtId="0" fontId="5" fillId="7" borderId="1" xfId="1" applyFont="1" applyFill="1" applyBorder="1" applyAlignment="1">
      <alignment horizontal="left" vertical="center" wrapText="1"/>
    </xf>
    <xf numFmtId="204" fontId="50" fillId="3" borderId="1" xfId="0" applyNumberFormat="1" applyFont="1" applyFill="1" applyBorder="1" applyAlignment="1">
      <alignment horizontal="right" vertical="center"/>
    </xf>
    <xf numFmtId="206" fontId="37" fillId="0" borderId="1" xfId="0" applyNumberFormat="1" applyFont="1" applyBorder="1" applyAlignment="1">
      <alignment horizontal="right" vertical="center"/>
    </xf>
    <xf numFmtId="0" fontId="11" fillId="0" borderId="1" xfId="0" applyFont="1" applyFill="1" applyBorder="1" applyAlignment="1">
      <alignment horizontal="center" wrapText="1"/>
    </xf>
    <xf numFmtId="0" fontId="0" fillId="0" borderId="1" xfId="0" applyBorder="1"/>
    <xf numFmtId="0" fontId="25" fillId="0" borderId="1" xfId="1" applyFont="1" applyFill="1" applyBorder="1" applyAlignment="1">
      <alignment vertical="center" wrapText="1"/>
    </xf>
    <xf numFmtId="0" fontId="28" fillId="9" borderId="1" xfId="1" applyFont="1" applyFill="1" applyBorder="1" applyAlignment="1">
      <alignment vertical="center" wrapText="1"/>
    </xf>
    <xf numFmtId="0" fontId="27" fillId="9" borderId="1" xfId="1" applyFont="1" applyFill="1" applyBorder="1" applyAlignment="1">
      <alignment vertical="center"/>
    </xf>
    <xf numFmtId="0" fontId="25" fillId="0" borderId="1" xfId="1" applyFont="1" applyFill="1" applyBorder="1" applyAlignment="1">
      <alignment horizontal="center" vertical="center"/>
    </xf>
    <xf numFmtId="0" fontId="52" fillId="9" borderId="1" xfId="0" applyFont="1" applyFill="1" applyBorder="1" applyAlignment="1">
      <alignment horizontal="center" vertical="center"/>
    </xf>
    <xf numFmtId="206" fontId="52" fillId="9" borderId="1" xfId="0" applyNumberFormat="1" applyFont="1" applyFill="1" applyBorder="1" applyAlignment="1">
      <alignment horizontal="right" vertical="center"/>
    </xf>
    <xf numFmtId="0" fontId="49" fillId="0" borderId="1" xfId="0" applyFont="1" applyBorder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30" fillId="0" borderId="7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9" fillId="0" borderId="13" xfId="2" applyFont="1" applyFill="1" applyBorder="1" applyAlignment="1">
      <alignment horizontal="center" vertical="center" wrapText="1"/>
    </xf>
    <xf numFmtId="0" fontId="29" fillId="0" borderId="11" xfId="2" applyFont="1" applyFill="1" applyBorder="1" applyAlignment="1">
      <alignment horizontal="center" vertical="center" wrapText="1"/>
    </xf>
    <xf numFmtId="0" fontId="30" fillId="0" borderId="13" xfId="2" applyFont="1" applyFill="1" applyBorder="1" applyAlignment="1">
      <alignment horizontal="center" vertical="center" wrapText="1"/>
    </xf>
    <xf numFmtId="0" fontId="30" fillId="0" borderId="11" xfId="2" applyFont="1" applyFill="1" applyBorder="1" applyAlignment="1">
      <alignment horizontal="center" vertical="center" wrapText="1"/>
    </xf>
    <xf numFmtId="0" fontId="30" fillId="0" borderId="18" xfId="2" applyFont="1" applyFill="1" applyBorder="1" applyAlignment="1">
      <alignment horizontal="center" vertical="center" wrapText="1"/>
    </xf>
    <xf numFmtId="0" fontId="30" fillId="0" borderId="5" xfId="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62" fillId="0" borderId="16" xfId="0" applyFont="1" applyBorder="1" applyAlignment="1">
      <alignment horizontal="center" vertical="center"/>
    </xf>
    <xf numFmtId="0" fontId="62" fillId="0" borderId="17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D15" sqref="D15"/>
    </sheetView>
  </sheetViews>
  <sheetFormatPr defaultRowHeight="1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>
      <c r="A1" s="111"/>
      <c r="B1" s="172" t="s">
        <v>163</v>
      </c>
      <c r="C1" s="174" t="s">
        <v>3</v>
      </c>
      <c r="D1" s="170" t="s">
        <v>164</v>
      </c>
      <c r="E1" s="170"/>
      <c r="F1" s="176" t="s">
        <v>165</v>
      </c>
      <c r="G1" s="176" t="s">
        <v>166</v>
      </c>
      <c r="H1" s="176" t="s">
        <v>136</v>
      </c>
      <c r="I1" s="170" t="s">
        <v>164</v>
      </c>
      <c r="J1" s="170"/>
      <c r="K1" s="112"/>
      <c r="L1" s="112"/>
    </row>
    <row r="2" spans="1:12" ht="15.75" thickBot="1">
      <c r="A2" s="113"/>
      <c r="B2" s="173"/>
      <c r="C2" s="175"/>
      <c r="D2" s="114" t="s">
        <v>167</v>
      </c>
      <c r="E2" s="114" t="s">
        <v>168</v>
      </c>
      <c r="F2" s="177"/>
      <c r="G2" s="177"/>
      <c r="H2" s="177"/>
      <c r="I2" s="114" t="s">
        <v>167</v>
      </c>
      <c r="J2" s="114" t="s">
        <v>168</v>
      </c>
    </row>
    <row r="3" spans="1:12" ht="17.25" thickBot="1">
      <c r="A3" s="115" t="s">
        <v>169</v>
      </c>
      <c r="B3" s="116" t="e">
        <f t="shared" ref="B3:B18" si="0">C3+F3+G3+H3</f>
        <v>#REF!</v>
      </c>
      <c r="C3" s="116" t="e">
        <f>D3+E3</f>
        <v>#REF!</v>
      </c>
      <c r="D3" s="116" t="e">
        <f>#REF!</f>
        <v>#REF!</v>
      </c>
      <c r="E3" s="116" t="e">
        <f>#REF!</f>
        <v>#REF!</v>
      </c>
      <c r="F3" s="116" t="e">
        <f>#REF!</f>
        <v>#REF!</v>
      </c>
      <c r="G3" s="116" t="e">
        <f>#REF!</f>
        <v>#REF!</v>
      </c>
      <c r="H3" s="116">
        <f>I3+J3</f>
        <v>1319.0999999999985</v>
      </c>
      <c r="I3" s="116">
        <f>econ!H70</f>
        <v>1330.1999999999985</v>
      </c>
      <c r="J3" s="116">
        <f>econ!I70</f>
        <v>-11.100000000000001</v>
      </c>
    </row>
    <row r="4" spans="1:12" ht="15.75" thickBot="1">
      <c r="A4" s="117" t="s">
        <v>170</v>
      </c>
      <c r="B4" s="118" t="e">
        <f>B3+B5</f>
        <v>#REF!</v>
      </c>
      <c r="C4" s="118" t="e">
        <f t="shared" ref="C4:J4" si="1">C3+C5</f>
        <v>#REF!</v>
      </c>
      <c r="D4" s="118" t="e">
        <f t="shared" si="1"/>
        <v>#REF!</v>
      </c>
      <c r="E4" s="118" t="e">
        <f t="shared" si="1"/>
        <v>#REF!</v>
      </c>
      <c r="F4" s="118" t="e">
        <f t="shared" si="1"/>
        <v>#REF!</v>
      </c>
      <c r="G4" s="118" t="e">
        <f t="shared" si="1"/>
        <v>#REF!</v>
      </c>
      <c r="H4" s="118">
        <f t="shared" si="1"/>
        <v>0</v>
      </c>
      <c r="I4" s="118">
        <f t="shared" si="1"/>
        <v>0</v>
      </c>
      <c r="J4" s="118">
        <f t="shared" si="1"/>
        <v>0</v>
      </c>
    </row>
    <row r="5" spans="1:12" ht="15.75" thickBot="1">
      <c r="A5" s="119" t="s">
        <v>171</v>
      </c>
      <c r="B5" s="120" t="e">
        <f t="shared" ref="B5:J5" si="2">B6+B16+B17</f>
        <v>#REF!</v>
      </c>
      <c r="C5" s="120" t="e">
        <f t="shared" si="2"/>
        <v>#REF!</v>
      </c>
      <c r="D5" s="120" t="e">
        <f t="shared" si="2"/>
        <v>#REF!</v>
      </c>
      <c r="E5" s="120" t="e">
        <f t="shared" si="2"/>
        <v>#REF!</v>
      </c>
      <c r="F5" s="120" t="e">
        <f>F6+F16+F17</f>
        <v>#REF!</v>
      </c>
      <c r="G5" s="120" t="e">
        <f t="shared" si="2"/>
        <v>#REF!</v>
      </c>
      <c r="H5" s="120">
        <f t="shared" si="2"/>
        <v>-1319.0999999999985</v>
      </c>
      <c r="I5" s="120">
        <f t="shared" si="2"/>
        <v>-1330.1999999999985</v>
      </c>
      <c r="J5" s="120">
        <f t="shared" si="2"/>
        <v>11.100000000000001</v>
      </c>
    </row>
    <row r="6" spans="1:12" ht="15.75" thickBot="1">
      <c r="A6" s="121" t="s">
        <v>172</v>
      </c>
      <c r="B6" s="122" t="e">
        <f t="shared" si="0"/>
        <v>#REF!</v>
      </c>
      <c r="C6" s="122" t="e">
        <f>D6+E6</f>
        <v>#REF!</v>
      </c>
      <c r="D6" s="122" t="e">
        <f>D7+D10+D13+D14</f>
        <v>#REF!</v>
      </c>
      <c r="E6" s="122" t="e">
        <f>E7+E10+E13+E14</f>
        <v>#REF!</v>
      </c>
      <c r="F6" s="122" t="e">
        <f>F7+F10+F13+F14</f>
        <v>#REF!</v>
      </c>
      <c r="G6" s="122" t="e">
        <f>G7+G10+G13+G14</f>
        <v>#REF!</v>
      </c>
      <c r="H6" s="122">
        <f>I6+J6</f>
        <v>-1266.2999999999986</v>
      </c>
      <c r="I6" s="122">
        <f>I7+I10+I13+I14</f>
        <v>-1269.8999999999985</v>
      </c>
      <c r="J6" s="122">
        <f>J7+J10+J13+J14</f>
        <v>3.6000000000000014</v>
      </c>
    </row>
    <row r="7" spans="1:12" ht="15.75" thickBot="1">
      <c r="A7" s="123" t="s">
        <v>173</v>
      </c>
      <c r="B7" s="141" t="e">
        <f t="shared" si="0"/>
        <v>#REF!</v>
      </c>
      <c r="C7" s="124">
        <f t="shared" ref="C7:C19" si="3">D7+E7</f>
        <v>0</v>
      </c>
      <c r="D7" s="124">
        <f>D8+D9</f>
        <v>0</v>
      </c>
      <c r="E7" s="124">
        <f>E8+E9</f>
        <v>0</v>
      </c>
      <c r="F7" s="124" t="e">
        <f>F8+F9</f>
        <v>#REF!</v>
      </c>
      <c r="G7" s="124" t="e">
        <f>G8+G9</f>
        <v>#REF!</v>
      </c>
      <c r="H7" s="124">
        <f>I7+J7</f>
        <v>-1143.6999999999985</v>
      </c>
      <c r="I7" s="124">
        <f>I8+I9</f>
        <v>-1143.6999999999985</v>
      </c>
      <c r="J7" s="124">
        <f>J8+J9</f>
        <v>0</v>
      </c>
    </row>
    <row r="8" spans="1:12">
      <c r="A8" s="125" t="s">
        <v>174</v>
      </c>
      <c r="B8" s="126"/>
      <c r="C8" s="126"/>
      <c r="D8" s="126"/>
      <c r="E8" s="126"/>
      <c r="F8" s="126"/>
      <c r="G8" s="126"/>
      <c r="H8" s="126"/>
      <c r="I8" s="126"/>
      <c r="J8" s="126"/>
    </row>
    <row r="9" spans="1:12" ht="15.75" thickBot="1">
      <c r="A9" s="127" t="s">
        <v>175</v>
      </c>
      <c r="B9" s="128" t="e">
        <f t="shared" si="0"/>
        <v>#REF!</v>
      </c>
      <c r="C9" s="128">
        <f t="shared" si="3"/>
        <v>0</v>
      </c>
      <c r="D9" s="138"/>
      <c r="E9" s="138"/>
      <c r="F9" s="128" t="e">
        <f>#REF!-podval!F12</f>
        <v>#REF!</v>
      </c>
      <c r="G9" s="128" t="e">
        <f>#REF!</f>
        <v>#REF!</v>
      </c>
      <c r="H9" s="126">
        <f>I9+J9</f>
        <v>-1143.6999999999985</v>
      </c>
      <c r="I9" s="128">
        <f>econ!H104</f>
        <v>-1143.6999999999985</v>
      </c>
      <c r="J9" s="138"/>
    </row>
    <row r="10" spans="1:12" ht="15.75" thickBot="1">
      <c r="A10" s="123" t="s">
        <v>176</v>
      </c>
      <c r="B10" s="141">
        <f t="shared" si="0"/>
        <v>0</v>
      </c>
      <c r="C10" s="124">
        <f t="shared" si="3"/>
        <v>0</v>
      </c>
      <c r="D10" s="124">
        <f>D11+D12</f>
        <v>0</v>
      </c>
      <c r="E10" s="124">
        <f>E11+E12</f>
        <v>0</v>
      </c>
      <c r="F10" s="124">
        <f>F11+F12</f>
        <v>0</v>
      </c>
      <c r="G10" s="124">
        <f>G11+G12</f>
        <v>0</v>
      </c>
      <c r="H10" s="124">
        <f>I10+J10</f>
        <v>0</v>
      </c>
      <c r="I10" s="124">
        <f>I11+I12</f>
        <v>0</v>
      </c>
      <c r="J10" s="124">
        <f>J11+J12</f>
        <v>0</v>
      </c>
    </row>
    <row r="11" spans="1:12">
      <c r="A11" s="125" t="s">
        <v>177</v>
      </c>
      <c r="B11" s="126">
        <f t="shared" si="0"/>
        <v>0</v>
      </c>
      <c r="C11" s="126">
        <f t="shared" si="3"/>
        <v>0</v>
      </c>
      <c r="D11" s="139"/>
      <c r="E11" s="126"/>
      <c r="F11" s="126"/>
      <c r="G11" s="126"/>
      <c r="H11" s="126"/>
      <c r="I11" s="126"/>
      <c r="J11" s="126"/>
    </row>
    <row r="12" spans="1:12" ht="15.75" thickBot="1">
      <c r="A12" s="127" t="s">
        <v>178</v>
      </c>
      <c r="B12" s="128">
        <f t="shared" si="0"/>
        <v>0</v>
      </c>
      <c r="C12" s="128">
        <f t="shared" si="3"/>
        <v>0</v>
      </c>
      <c r="D12" s="138"/>
      <c r="E12" s="138"/>
      <c r="F12" s="138"/>
      <c r="G12" s="128"/>
      <c r="H12" s="128">
        <f>I12+J12</f>
        <v>0</v>
      </c>
      <c r="I12" s="138"/>
      <c r="J12" s="138"/>
    </row>
    <row r="13" spans="1:12" ht="15.75" thickBot="1">
      <c r="A13" s="123" t="s">
        <v>179</v>
      </c>
      <c r="B13" s="124">
        <f t="shared" si="0"/>
        <v>0</v>
      </c>
      <c r="C13" s="124">
        <f t="shared" si="3"/>
        <v>0</v>
      </c>
      <c r="D13" s="140"/>
      <c r="E13" s="124"/>
      <c r="F13" s="124"/>
      <c r="G13" s="124"/>
      <c r="H13" s="124"/>
      <c r="I13" s="124"/>
      <c r="J13" s="124"/>
    </row>
    <row r="14" spans="1:12">
      <c r="A14" s="129" t="s">
        <v>180</v>
      </c>
      <c r="B14" s="130" t="e">
        <f t="shared" si="0"/>
        <v>#REF!</v>
      </c>
      <c r="C14" s="130" t="e">
        <f t="shared" si="3"/>
        <v>#REF!</v>
      </c>
      <c r="D14" s="130" t="e">
        <f>-D3-D7-D10-D13-D16-D17</f>
        <v>#REF!</v>
      </c>
      <c r="E14" s="130" t="e">
        <f>-E3-E7-E10-E13-E16-E17</f>
        <v>#REF!</v>
      </c>
      <c r="F14" s="130" t="e">
        <f>-F3-F7-F10-F13-F16-F17</f>
        <v>#REF!</v>
      </c>
      <c r="G14" s="130" t="e">
        <f>-G3-G7-G10-G13-G16-G17</f>
        <v>#REF!</v>
      </c>
      <c r="H14" s="122">
        <f t="shared" ref="H14:H19" si="4">I14+J14</f>
        <v>-122.6</v>
      </c>
      <c r="I14" s="130">
        <f>-I3-I7-I10-I13-I16-I17</f>
        <v>-126.19999999999999</v>
      </c>
      <c r="J14" s="130">
        <f>-J3-J7-J10-J13-J16-J17</f>
        <v>3.6000000000000014</v>
      </c>
    </row>
    <row r="15" spans="1:12" ht="15.75" thickBot="1">
      <c r="A15" s="131" t="s">
        <v>181</v>
      </c>
      <c r="B15" s="128" t="e">
        <f t="shared" si="0"/>
        <v>#REF!</v>
      </c>
      <c r="C15" s="128" t="e">
        <f t="shared" si="3"/>
        <v>#REF!</v>
      </c>
      <c r="D15" s="128" t="e">
        <f>#REF!+#REF!</f>
        <v>#REF!</v>
      </c>
      <c r="E15" s="128"/>
      <c r="F15" s="128" t="e">
        <f>#REF!</f>
        <v>#REF!</v>
      </c>
      <c r="G15" s="128"/>
      <c r="H15" s="128">
        <f t="shared" si="4"/>
        <v>-17.2</v>
      </c>
      <c r="I15" s="128">
        <f>econ!H96</f>
        <v>-17.2</v>
      </c>
      <c r="J15" s="128"/>
    </row>
    <row r="16" spans="1:12" ht="15.75" thickBot="1">
      <c r="A16" s="123" t="s">
        <v>182</v>
      </c>
      <c r="B16" s="124" t="e">
        <f t="shared" si="0"/>
        <v>#REF!</v>
      </c>
      <c r="C16" s="124" t="e">
        <f t="shared" si="3"/>
        <v>#REF!</v>
      </c>
      <c r="D16" s="124" t="e">
        <f>#REF!</f>
        <v>#REF!</v>
      </c>
      <c r="E16" s="124"/>
      <c r="F16" s="124"/>
      <c r="G16" s="124"/>
      <c r="H16" s="124">
        <f t="shared" si="4"/>
        <v>12.2</v>
      </c>
      <c r="I16" s="124">
        <f>econ!H76</f>
        <v>12.2</v>
      </c>
      <c r="J16" s="124"/>
    </row>
    <row r="17" spans="1:10" ht="15.75" thickBot="1">
      <c r="A17" s="132" t="s">
        <v>183</v>
      </c>
      <c r="B17" s="124" t="e">
        <f t="shared" si="0"/>
        <v>#REF!</v>
      </c>
      <c r="C17" s="124" t="e">
        <f t="shared" si="3"/>
        <v>#REF!</v>
      </c>
      <c r="D17" s="124" t="e">
        <f>D18+D19</f>
        <v>#REF!</v>
      </c>
      <c r="E17" s="124" t="e">
        <f>E18+E19</f>
        <v>#REF!</v>
      </c>
      <c r="F17" s="124"/>
      <c r="G17" s="124"/>
      <c r="H17" s="124">
        <f t="shared" si="4"/>
        <v>-65</v>
      </c>
      <c r="I17" s="124">
        <f>I18+I19</f>
        <v>-72.5</v>
      </c>
      <c r="J17" s="124">
        <f>J18+J19</f>
        <v>7.5</v>
      </c>
    </row>
    <row r="18" spans="1:10">
      <c r="A18" s="133" t="s">
        <v>147</v>
      </c>
      <c r="B18" s="134" t="e">
        <f t="shared" si="0"/>
        <v>#REF!</v>
      </c>
      <c r="C18" s="126" t="e">
        <f t="shared" si="3"/>
        <v>#REF!</v>
      </c>
      <c r="D18" s="126" t="e">
        <f>#REF!</f>
        <v>#REF!</v>
      </c>
      <c r="E18" s="126" t="e">
        <f>#REF!</f>
        <v>#REF!</v>
      </c>
      <c r="F18" s="126"/>
      <c r="G18" s="126"/>
      <c r="H18" s="126">
        <f t="shared" si="4"/>
        <v>14.7</v>
      </c>
      <c r="I18" s="126">
        <f>econ!H102</f>
        <v>7.1999999999999993</v>
      </c>
      <c r="J18" s="126">
        <f>econ!I102</f>
        <v>7.5</v>
      </c>
    </row>
    <row r="19" spans="1:10" ht="15.75" thickBot="1">
      <c r="A19" s="135" t="s">
        <v>148</v>
      </c>
      <c r="B19" s="136" t="e">
        <f>C19+F19+G19+H19</f>
        <v>#REF!</v>
      </c>
      <c r="C19" s="136" t="e">
        <f t="shared" si="3"/>
        <v>#REF!</v>
      </c>
      <c r="D19" s="136" t="e">
        <f>#REF!</f>
        <v>#REF!</v>
      </c>
      <c r="E19" s="136" t="e">
        <f>#REF!</f>
        <v>#REF!</v>
      </c>
      <c r="F19" s="136"/>
      <c r="G19" s="136"/>
      <c r="H19" s="136">
        <f t="shared" si="4"/>
        <v>-79.7</v>
      </c>
      <c r="I19" s="136">
        <f>econ!H103</f>
        <v>-79.7</v>
      </c>
      <c r="J19" s="136">
        <f>econ!I103</f>
        <v>0</v>
      </c>
    </row>
    <row r="20" spans="1:10" s="109" customFormat="1"/>
    <row r="21" spans="1:10" s="109" customFormat="1">
      <c r="B21" s="145"/>
      <c r="C21" s="171" t="s">
        <v>184</v>
      </c>
      <c r="D21" s="171"/>
      <c r="E21" s="171"/>
      <c r="F21" s="171"/>
    </row>
    <row r="22" spans="1:10" s="109" customFormat="1"/>
    <row r="23" spans="1:10" s="109" customFormat="1"/>
    <row r="24" spans="1:10" s="109" customFormat="1"/>
    <row r="25" spans="1:10" s="109" customFormat="1"/>
    <row r="26" spans="1:10" s="109" customFormat="1"/>
    <row r="27" spans="1:10" s="109" customFormat="1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showZeros="0" tabSelected="1" view="pageBreakPreview" zoomScaleNormal="100" zoomScaleSheetLayoutView="100" workbookViewId="0">
      <selection activeCell="A4" sqref="A4:N4"/>
    </sheetView>
  </sheetViews>
  <sheetFormatPr defaultRowHeight="15"/>
  <cols>
    <col min="1" max="1" width="49.28515625" customWidth="1"/>
    <col min="2" max="2" width="9.7109375" customWidth="1"/>
    <col min="3" max="3" width="10.7109375" customWidth="1"/>
    <col min="4" max="5" width="10.85546875" customWidth="1"/>
    <col min="6" max="6" width="9.28515625" customWidth="1"/>
    <col min="7" max="8" width="10.28515625" customWidth="1"/>
    <col min="9" max="9" width="9.140625" customWidth="1"/>
    <col min="10" max="10" width="11.140625" customWidth="1"/>
    <col min="11" max="11" width="9" customWidth="1"/>
    <col min="12" max="12" width="10.28515625" customWidth="1"/>
    <col min="13" max="13" width="11.5703125" customWidth="1"/>
    <col min="14" max="14" width="8.140625" customWidth="1"/>
    <col min="16" max="16" width="21" customWidth="1"/>
  </cols>
  <sheetData>
    <row r="1" spans="1:14">
      <c r="A1" s="6"/>
      <c r="B1" s="6"/>
      <c r="C1" s="6"/>
      <c r="D1" s="2"/>
      <c r="E1" s="2"/>
      <c r="F1" s="2"/>
      <c r="G1" s="2"/>
      <c r="H1" s="2"/>
      <c r="I1" s="2"/>
      <c r="L1" s="2"/>
      <c r="M1" s="185" t="s">
        <v>9</v>
      </c>
      <c r="N1" s="185"/>
    </row>
    <row r="2" spans="1:14" ht="20.25">
      <c r="A2" s="181" t="s">
        <v>7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4" ht="20.25">
      <c r="A3" s="181" t="s">
        <v>202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</row>
    <row r="4" spans="1:14" ht="15.75">
      <c r="A4" s="178" t="s">
        <v>203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</row>
    <row r="5" spans="1:14" ht="15.75">
      <c r="A5" s="178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37"/>
      <c r="M5" s="137"/>
      <c r="N5" s="137"/>
    </row>
    <row r="6" spans="1:14">
      <c r="A6" s="1"/>
      <c r="B6" s="1"/>
      <c r="C6" s="1"/>
      <c r="D6" s="1"/>
      <c r="E6" s="1"/>
      <c r="F6" s="1"/>
      <c r="G6" s="1"/>
      <c r="H6" s="1"/>
      <c r="I6" s="1"/>
      <c r="J6" s="1" t="s">
        <v>1</v>
      </c>
      <c r="L6" s="1"/>
      <c r="N6" s="3" t="s">
        <v>8</v>
      </c>
    </row>
    <row r="7" spans="1:14" ht="34.5" customHeight="1">
      <c r="A7" s="180" t="s">
        <v>15</v>
      </c>
      <c r="B7" s="184" t="s">
        <v>131</v>
      </c>
      <c r="C7" s="182" t="s">
        <v>191</v>
      </c>
      <c r="D7" s="180" t="s">
        <v>10</v>
      </c>
      <c r="E7" s="179" t="s">
        <v>160</v>
      </c>
      <c r="F7" s="179"/>
      <c r="G7" s="180" t="s">
        <v>16</v>
      </c>
      <c r="H7" s="179" t="s">
        <v>160</v>
      </c>
      <c r="I7" s="179"/>
      <c r="J7" s="180" t="s">
        <v>11</v>
      </c>
      <c r="K7" s="180"/>
      <c r="L7" s="180" t="s">
        <v>13</v>
      </c>
      <c r="M7" s="180" t="s">
        <v>14</v>
      </c>
      <c r="N7" s="180"/>
    </row>
    <row r="8" spans="1:14" ht="25.5">
      <c r="A8" s="180"/>
      <c r="B8" s="184"/>
      <c r="C8" s="183"/>
      <c r="D8" s="180"/>
      <c r="E8" s="107" t="s">
        <v>162</v>
      </c>
      <c r="F8" s="107" t="s">
        <v>161</v>
      </c>
      <c r="G8" s="180"/>
      <c r="H8" s="107" t="s">
        <v>162</v>
      </c>
      <c r="I8" s="107" t="s">
        <v>161</v>
      </c>
      <c r="J8" s="4" t="s">
        <v>151</v>
      </c>
      <c r="K8" s="4" t="s">
        <v>12</v>
      </c>
      <c r="L8" s="180"/>
      <c r="M8" s="4" t="s">
        <v>205</v>
      </c>
      <c r="N8" s="4" t="s">
        <v>12</v>
      </c>
    </row>
    <row r="9" spans="1:14">
      <c r="A9" s="5">
        <v>1</v>
      </c>
      <c r="B9" s="55">
        <v>2</v>
      </c>
      <c r="C9" s="5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5">
        <v>11</v>
      </c>
      <c r="L9" s="5">
        <v>12</v>
      </c>
      <c r="M9" s="5">
        <v>13</v>
      </c>
      <c r="N9" s="5">
        <v>14</v>
      </c>
    </row>
    <row r="10" spans="1:14" ht="17.25">
      <c r="A10" s="72" t="s">
        <v>63</v>
      </c>
      <c r="B10" s="77">
        <v>1</v>
      </c>
      <c r="C10" s="74">
        <v>20730</v>
      </c>
      <c r="D10" s="74">
        <v>32005.200000000001</v>
      </c>
      <c r="E10" s="74">
        <v>31791.9</v>
      </c>
      <c r="F10" s="74">
        <v>213.3</v>
      </c>
      <c r="G10" s="74">
        <v>12319.8</v>
      </c>
      <c r="H10" s="74">
        <v>12294.199999999999</v>
      </c>
      <c r="I10" s="74">
        <v>25.6</v>
      </c>
      <c r="J10" s="74">
        <v>-19685.400000000001</v>
      </c>
      <c r="K10" s="74">
        <v>38.493119868021438</v>
      </c>
      <c r="L10" s="74">
        <v>10892</v>
      </c>
      <c r="M10" s="74">
        <v>1427.799999999999</v>
      </c>
      <c r="N10" s="74">
        <v>113.10870363569592</v>
      </c>
    </row>
    <row r="11" spans="1:14">
      <c r="A11" s="35" t="s">
        <v>17</v>
      </c>
      <c r="B11" s="48">
        <v>11</v>
      </c>
      <c r="C11" s="63">
        <v>4428.6000000000004</v>
      </c>
      <c r="D11" s="63">
        <v>7689.3000000000011</v>
      </c>
      <c r="E11" s="63">
        <v>7689.3000000000011</v>
      </c>
      <c r="F11" s="63">
        <v>0</v>
      </c>
      <c r="G11" s="63">
        <v>3131.3</v>
      </c>
      <c r="H11" s="63">
        <v>3131.3</v>
      </c>
      <c r="I11" s="63">
        <v>0</v>
      </c>
      <c r="J11" s="63">
        <v>-4558</v>
      </c>
      <c r="K11" s="63">
        <v>40.722822623645847</v>
      </c>
      <c r="L11" s="63">
        <v>2874.4</v>
      </c>
      <c r="M11" s="63">
        <v>256.89999999999969</v>
      </c>
      <c r="N11" s="63">
        <v>108.9375173949346</v>
      </c>
    </row>
    <row r="12" spans="1:14">
      <c r="A12" s="13" t="s">
        <v>18</v>
      </c>
      <c r="B12" s="49">
        <v>111</v>
      </c>
      <c r="C12" s="59">
        <v>3443.2999999999997</v>
      </c>
      <c r="D12" s="59">
        <v>5959.1</v>
      </c>
      <c r="E12" s="59">
        <v>5959.1</v>
      </c>
      <c r="F12" s="59">
        <v>0</v>
      </c>
      <c r="G12" s="59">
        <v>2711.9</v>
      </c>
      <c r="H12" s="59">
        <v>2711.9</v>
      </c>
      <c r="I12" s="59">
        <v>0</v>
      </c>
      <c r="J12" s="59">
        <v>-3247.2000000000003</v>
      </c>
      <c r="K12" s="59">
        <v>45.508549948817773</v>
      </c>
      <c r="L12" s="9">
        <v>2386.2000000000003</v>
      </c>
      <c r="M12" s="9">
        <v>325.69999999999982</v>
      </c>
      <c r="N12" s="9">
        <v>113.64931690554019</v>
      </c>
    </row>
    <row r="13" spans="1:14">
      <c r="A13" s="20" t="s">
        <v>4</v>
      </c>
      <c r="B13" s="29"/>
      <c r="C13" s="29"/>
      <c r="D13" s="59"/>
      <c r="E13" s="59"/>
      <c r="F13" s="59"/>
      <c r="G13" s="59"/>
      <c r="H13" s="59"/>
      <c r="I13" s="59"/>
      <c r="J13" s="59"/>
      <c r="K13" s="59"/>
      <c r="L13" s="9"/>
      <c r="M13" s="9"/>
      <c r="N13" s="9"/>
    </row>
    <row r="14" spans="1:14">
      <c r="A14" s="54" t="s">
        <v>133</v>
      </c>
      <c r="B14" s="50">
        <v>1111</v>
      </c>
      <c r="C14" s="60">
        <v>3207.1</v>
      </c>
      <c r="D14" s="60">
        <v>5733</v>
      </c>
      <c r="E14" s="60">
        <v>5733</v>
      </c>
      <c r="F14" s="60">
        <v>0</v>
      </c>
      <c r="G14" s="60">
        <v>2636.6</v>
      </c>
      <c r="H14" s="60">
        <v>2636.6</v>
      </c>
      <c r="I14" s="60">
        <v>0</v>
      </c>
      <c r="J14" s="60">
        <v>-3096.4</v>
      </c>
      <c r="K14" s="60">
        <v>45.989883132740275</v>
      </c>
      <c r="L14" s="24">
        <v>2307.9</v>
      </c>
      <c r="M14" s="24">
        <v>328.69999999999982</v>
      </c>
      <c r="N14" s="24">
        <v>114.24238485202997</v>
      </c>
    </row>
    <row r="15" spans="1:14">
      <c r="A15" s="54" t="s">
        <v>134</v>
      </c>
      <c r="B15" s="50">
        <v>1112</v>
      </c>
      <c r="C15" s="60">
        <v>236.2</v>
      </c>
      <c r="D15" s="60">
        <v>226.1</v>
      </c>
      <c r="E15" s="60">
        <v>226.1</v>
      </c>
      <c r="F15" s="60">
        <v>0</v>
      </c>
      <c r="G15" s="60">
        <v>75.3</v>
      </c>
      <c r="H15" s="60">
        <v>75.3</v>
      </c>
      <c r="I15" s="60">
        <v>0</v>
      </c>
      <c r="J15" s="60">
        <v>-150.80000000000001</v>
      </c>
      <c r="K15" s="60">
        <v>33.303847854931448</v>
      </c>
      <c r="L15" s="24">
        <v>78.3</v>
      </c>
      <c r="M15" s="24">
        <v>-3</v>
      </c>
      <c r="N15" s="24">
        <v>96.168582375478934</v>
      </c>
    </row>
    <row r="16" spans="1:14">
      <c r="A16" s="13" t="s">
        <v>197</v>
      </c>
      <c r="B16" s="44">
        <v>113</v>
      </c>
      <c r="C16" s="59">
        <v>444.3</v>
      </c>
      <c r="D16" s="59">
        <v>812.09999999999991</v>
      </c>
      <c r="E16" s="59">
        <v>812.09999999999991</v>
      </c>
      <c r="F16" s="59">
        <v>0</v>
      </c>
      <c r="G16" s="59">
        <v>97.899999999999991</v>
      </c>
      <c r="H16" s="59">
        <v>97.899999999999991</v>
      </c>
      <c r="I16" s="59">
        <v>0</v>
      </c>
      <c r="J16" s="59">
        <v>-714.19999999999993</v>
      </c>
      <c r="K16" s="59">
        <v>12.055165619997538</v>
      </c>
      <c r="L16" s="9">
        <v>102.2</v>
      </c>
      <c r="M16" s="9">
        <v>-4.3000000000000114</v>
      </c>
      <c r="N16" s="9">
        <v>95.792563600782771</v>
      </c>
    </row>
    <row r="17" spans="1:14">
      <c r="A17" s="20" t="s">
        <v>2</v>
      </c>
      <c r="B17" s="44"/>
      <c r="C17" s="44"/>
      <c r="D17" s="59"/>
      <c r="E17" s="59"/>
      <c r="F17" s="59"/>
      <c r="G17" s="59"/>
      <c r="H17" s="59"/>
      <c r="I17" s="59"/>
      <c r="J17" s="59"/>
      <c r="K17" s="59"/>
      <c r="L17" s="9"/>
      <c r="M17" s="17">
        <v>0</v>
      </c>
      <c r="N17" s="9"/>
    </row>
    <row r="18" spans="1:14">
      <c r="A18" s="22" t="s">
        <v>128</v>
      </c>
      <c r="B18" s="42">
        <v>1131</v>
      </c>
      <c r="C18" s="60">
        <v>255</v>
      </c>
      <c r="D18" s="60">
        <v>261</v>
      </c>
      <c r="E18" s="60">
        <v>261</v>
      </c>
      <c r="F18" s="60">
        <v>0</v>
      </c>
      <c r="G18" s="60">
        <v>52.6</v>
      </c>
      <c r="H18" s="60">
        <v>52.6</v>
      </c>
      <c r="I18" s="60">
        <v>0</v>
      </c>
      <c r="J18" s="60">
        <v>-208.4</v>
      </c>
      <c r="K18" s="60">
        <v>20.153256704980844</v>
      </c>
      <c r="L18" s="24">
        <v>45.3</v>
      </c>
      <c r="M18" s="24">
        <v>7.3000000000000043</v>
      </c>
      <c r="N18" s="24">
        <v>116.11479028697573</v>
      </c>
    </row>
    <row r="19" spans="1:14">
      <c r="A19" s="22" t="s">
        <v>129</v>
      </c>
      <c r="B19" s="42">
        <v>1132</v>
      </c>
      <c r="C19" s="60">
        <v>188.7</v>
      </c>
      <c r="D19" s="60">
        <v>547.79999999999995</v>
      </c>
      <c r="E19" s="60">
        <v>547.79999999999995</v>
      </c>
      <c r="F19" s="60">
        <v>0</v>
      </c>
      <c r="G19" s="60">
        <v>43.5</v>
      </c>
      <c r="H19" s="60">
        <v>43.5</v>
      </c>
      <c r="I19" s="60">
        <v>0</v>
      </c>
      <c r="J19" s="60">
        <v>-504.29999999999995</v>
      </c>
      <c r="K19" s="60">
        <v>7.9408543263964955</v>
      </c>
      <c r="L19" s="24">
        <v>56</v>
      </c>
      <c r="M19" s="24">
        <v>-12.5</v>
      </c>
      <c r="N19" s="24">
        <v>77.678571428571431</v>
      </c>
    </row>
    <row r="20" spans="1:14">
      <c r="A20" s="22" t="s">
        <v>137</v>
      </c>
      <c r="B20" s="42">
        <v>1133</v>
      </c>
      <c r="C20" s="60">
        <v>0.6</v>
      </c>
      <c r="D20" s="60">
        <v>3.3</v>
      </c>
      <c r="E20" s="60">
        <v>3.3</v>
      </c>
      <c r="F20" s="60">
        <v>0</v>
      </c>
      <c r="G20" s="60">
        <v>1.8</v>
      </c>
      <c r="H20" s="60">
        <v>1.8</v>
      </c>
      <c r="I20" s="60">
        <v>0</v>
      </c>
      <c r="J20" s="60">
        <v>-1.4999999999999998</v>
      </c>
      <c r="K20" s="60">
        <v>54.545454545454554</v>
      </c>
      <c r="L20" s="24">
        <v>0.9</v>
      </c>
      <c r="M20" s="24">
        <v>0.9</v>
      </c>
      <c r="N20" s="24">
        <v>200</v>
      </c>
    </row>
    <row r="21" spans="1:14">
      <c r="A21" s="14" t="s">
        <v>19</v>
      </c>
      <c r="B21" s="44">
        <v>114</v>
      </c>
      <c r="C21" s="59">
        <v>541</v>
      </c>
      <c r="D21" s="59">
        <v>918.09999999999991</v>
      </c>
      <c r="E21" s="59">
        <v>918.09999999999991</v>
      </c>
      <c r="F21" s="59">
        <v>0</v>
      </c>
      <c r="G21" s="59">
        <v>321.49999999999994</v>
      </c>
      <c r="H21" s="59">
        <v>321.49999999999994</v>
      </c>
      <c r="I21" s="59">
        <v>0</v>
      </c>
      <c r="J21" s="59">
        <v>-596.59999999999991</v>
      </c>
      <c r="K21" s="59">
        <v>35.017971898486003</v>
      </c>
      <c r="L21" s="27">
        <v>386.00000000000006</v>
      </c>
      <c r="M21" s="9">
        <v>-64.500000000000114</v>
      </c>
      <c r="N21" s="9">
        <v>83.29015544041448</v>
      </c>
    </row>
    <row r="22" spans="1:14">
      <c r="A22" s="20" t="s">
        <v>4</v>
      </c>
      <c r="B22" s="44"/>
      <c r="C22" s="44"/>
      <c r="D22" s="59"/>
      <c r="E22" s="59"/>
      <c r="F22" s="59"/>
      <c r="G22" s="59"/>
      <c r="H22" s="59"/>
      <c r="I22" s="59"/>
      <c r="J22" s="59"/>
      <c r="K22" s="59"/>
      <c r="L22" s="27"/>
      <c r="M22" s="9"/>
      <c r="N22" s="9"/>
    </row>
    <row r="23" spans="1:14">
      <c r="A23" s="31" t="s">
        <v>159</v>
      </c>
      <c r="B23" s="51">
        <v>1141</v>
      </c>
      <c r="C23" s="61">
        <v>120</v>
      </c>
      <c r="D23" s="61">
        <v>120</v>
      </c>
      <c r="E23" s="61">
        <v>120</v>
      </c>
      <c r="F23" s="61">
        <v>0</v>
      </c>
      <c r="G23" s="61">
        <v>63.5</v>
      </c>
      <c r="H23" s="61">
        <v>63.5</v>
      </c>
      <c r="I23" s="61">
        <v>0</v>
      </c>
      <c r="J23" s="61">
        <v>-56.500000000000007</v>
      </c>
      <c r="K23" s="61">
        <v>52.916666666666664</v>
      </c>
      <c r="L23" s="43">
        <v>39.9</v>
      </c>
      <c r="M23" s="43">
        <v>23.6</v>
      </c>
      <c r="N23" s="43">
        <v>159.14786967418547</v>
      </c>
    </row>
    <row r="24" spans="1:14">
      <c r="A24" s="23" t="s">
        <v>2</v>
      </c>
      <c r="B24" s="44"/>
      <c r="C24" s="44"/>
      <c r="D24" s="59"/>
      <c r="E24" s="59"/>
      <c r="F24" s="59"/>
      <c r="G24" s="59"/>
      <c r="H24" s="59"/>
      <c r="I24" s="59"/>
      <c r="J24" s="59"/>
      <c r="K24" s="59"/>
      <c r="L24" s="9"/>
      <c r="M24" s="9"/>
      <c r="N24" s="9"/>
    </row>
    <row r="25" spans="1:14" ht="25.5">
      <c r="A25" s="12" t="s">
        <v>20</v>
      </c>
      <c r="B25" s="45">
        <v>11411</v>
      </c>
      <c r="C25" s="62">
        <v>120</v>
      </c>
      <c r="D25" s="62">
        <v>126.4</v>
      </c>
      <c r="E25" s="62">
        <v>126.4</v>
      </c>
      <c r="F25" s="62">
        <v>0</v>
      </c>
      <c r="G25" s="62">
        <v>63.8</v>
      </c>
      <c r="H25" s="62">
        <v>63.8</v>
      </c>
      <c r="I25" s="62">
        <v>0</v>
      </c>
      <c r="J25" s="62">
        <v>-62.600000000000009</v>
      </c>
      <c r="K25" s="62">
        <v>50.474683544303787</v>
      </c>
      <c r="L25" s="156">
        <v>39.9</v>
      </c>
      <c r="M25" s="156">
        <v>23.9</v>
      </c>
      <c r="N25" s="156">
        <v>159.89974937343359</v>
      </c>
    </row>
    <row r="26" spans="1:14">
      <c r="A26" s="12" t="s">
        <v>5</v>
      </c>
      <c r="B26" s="45">
        <v>11413</v>
      </c>
      <c r="C26" s="62">
        <v>0</v>
      </c>
      <c r="D26" s="62">
        <v>-6.4</v>
      </c>
      <c r="E26" s="62">
        <v>-6.4</v>
      </c>
      <c r="F26" s="62">
        <v>0</v>
      </c>
      <c r="G26" s="62">
        <v>-0.3</v>
      </c>
      <c r="H26" s="62">
        <v>-0.3</v>
      </c>
      <c r="I26" s="62">
        <v>0</v>
      </c>
      <c r="J26" s="62">
        <v>6.1000000000000005</v>
      </c>
      <c r="K26" s="62">
        <v>4.6874999999999991</v>
      </c>
      <c r="L26" s="62">
        <v>0</v>
      </c>
      <c r="M26" s="62">
        <v>-0.3</v>
      </c>
      <c r="N26" s="62" t="s">
        <v>0</v>
      </c>
    </row>
    <row r="27" spans="1:14">
      <c r="A27" s="31" t="s">
        <v>6</v>
      </c>
      <c r="B27" s="47">
        <v>1142</v>
      </c>
      <c r="C27" s="61">
        <v>0.3</v>
      </c>
      <c r="D27" s="61">
        <v>0.3</v>
      </c>
      <c r="E27" s="61">
        <v>0.3</v>
      </c>
      <c r="F27" s="61">
        <v>0</v>
      </c>
      <c r="G27" s="61">
        <v>0.2</v>
      </c>
      <c r="H27" s="61">
        <v>0.2</v>
      </c>
      <c r="I27" s="61">
        <v>0</v>
      </c>
      <c r="J27" s="61">
        <v>-9.9999999999999978E-2</v>
      </c>
      <c r="K27" s="61">
        <v>66.666666666666671</v>
      </c>
      <c r="L27" s="43">
        <v>0.2</v>
      </c>
      <c r="M27" s="158">
        <v>0</v>
      </c>
      <c r="N27" s="43">
        <v>100</v>
      </c>
    </row>
    <row r="28" spans="1:14">
      <c r="A28" s="23" t="s">
        <v>2</v>
      </c>
      <c r="B28" s="44"/>
      <c r="C28" s="44"/>
      <c r="D28" s="66">
        <v>0</v>
      </c>
      <c r="E28" s="66"/>
      <c r="F28" s="66"/>
      <c r="G28" s="66"/>
      <c r="H28" s="66"/>
      <c r="I28" s="66"/>
      <c r="J28" s="65"/>
      <c r="K28" s="65"/>
      <c r="L28" s="151">
        <v>0</v>
      </c>
      <c r="M28" s="17">
        <v>-0.3</v>
      </c>
      <c r="N28" s="151" t="s">
        <v>0</v>
      </c>
    </row>
    <row r="29" spans="1:14">
      <c r="A29" s="12" t="s">
        <v>150</v>
      </c>
      <c r="B29" s="44"/>
      <c r="C29" s="64">
        <v>0.3</v>
      </c>
      <c r="D29" s="64">
        <v>0.3</v>
      </c>
      <c r="E29" s="64">
        <v>0.3</v>
      </c>
      <c r="F29" s="64">
        <v>0</v>
      </c>
      <c r="G29" s="64">
        <v>0.2</v>
      </c>
      <c r="H29" s="64">
        <v>0.2</v>
      </c>
      <c r="I29" s="64">
        <v>0</v>
      </c>
      <c r="J29" s="64">
        <v>-9.9999999999999978E-2</v>
      </c>
      <c r="K29" s="64">
        <v>66.666666666666671</v>
      </c>
      <c r="L29" s="153">
        <v>0.2</v>
      </c>
      <c r="M29" s="156">
        <v>0</v>
      </c>
      <c r="N29" s="153">
        <v>100</v>
      </c>
    </row>
    <row r="30" spans="1:14">
      <c r="A30" s="46" t="s">
        <v>138</v>
      </c>
      <c r="B30" s="47">
        <v>1144</v>
      </c>
      <c r="C30" s="61">
        <v>384.5</v>
      </c>
      <c r="D30" s="61">
        <v>753.3</v>
      </c>
      <c r="E30" s="61">
        <v>753.3</v>
      </c>
      <c r="F30" s="61">
        <v>0</v>
      </c>
      <c r="G30" s="61">
        <v>234.7</v>
      </c>
      <c r="H30" s="61">
        <v>234.7</v>
      </c>
      <c r="I30" s="61">
        <v>0</v>
      </c>
      <c r="J30" s="61">
        <v>-518.59999999999991</v>
      </c>
      <c r="K30" s="61">
        <v>31.156245851586355</v>
      </c>
      <c r="L30" s="43">
        <v>325.60000000000002</v>
      </c>
      <c r="M30" s="43">
        <v>-90.900000000000034</v>
      </c>
      <c r="N30" s="43">
        <v>72.082309582309577</v>
      </c>
    </row>
    <row r="31" spans="1:14" ht="30">
      <c r="A31" s="46" t="s">
        <v>144</v>
      </c>
      <c r="B31" s="47">
        <v>1145</v>
      </c>
      <c r="C31" s="61">
        <v>7.3</v>
      </c>
      <c r="D31" s="61">
        <v>14.5</v>
      </c>
      <c r="E31" s="61">
        <v>14.5</v>
      </c>
      <c r="F31" s="61">
        <v>0</v>
      </c>
      <c r="G31" s="61">
        <v>8.4</v>
      </c>
      <c r="H31" s="61">
        <v>8.4</v>
      </c>
      <c r="I31" s="61">
        <v>0</v>
      </c>
      <c r="J31" s="61">
        <v>-6.1</v>
      </c>
      <c r="K31" s="61">
        <v>57.931034482758626</v>
      </c>
      <c r="L31" s="43">
        <v>7</v>
      </c>
      <c r="M31" s="43">
        <v>1.4000000000000004</v>
      </c>
      <c r="N31" s="43">
        <v>120</v>
      </c>
    </row>
    <row r="32" spans="1:14">
      <c r="A32" s="46" t="s">
        <v>139</v>
      </c>
      <c r="B32" s="47">
        <v>1146</v>
      </c>
      <c r="C32" s="61">
        <v>28.9</v>
      </c>
      <c r="D32" s="61">
        <v>30</v>
      </c>
      <c r="E32" s="61">
        <v>30</v>
      </c>
      <c r="F32" s="61">
        <v>0</v>
      </c>
      <c r="G32" s="61">
        <v>14.7</v>
      </c>
      <c r="H32" s="61">
        <v>14.7</v>
      </c>
      <c r="I32" s="61">
        <v>0</v>
      </c>
      <c r="J32" s="61">
        <v>-15.3</v>
      </c>
      <c r="K32" s="61">
        <v>49</v>
      </c>
      <c r="L32" s="43">
        <v>13.3</v>
      </c>
      <c r="M32" s="144">
        <v>1.3999999999999986</v>
      </c>
      <c r="N32" s="144">
        <v>110.52631578947367</v>
      </c>
    </row>
    <row r="33" spans="1:14" ht="15.75">
      <c r="A33" s="36" t="s">
        <v>25</v>
      </c>
      <c r="B33" s="28">
        <v>13</v>
      </c>
      <c r="C33" s="63">
        <v>61</v>
      </c>
      <c r="D33" s="63">
        <v>139.20000000000002</v>
      </c>
      <c r="E33" s="63">
        <v>4.6000000000000227</v>
      </c>
      <c r="F33" s="63">
        <v>134.6</v>
      </c>
      <c r="G33" s="63">
        <v>22.6</v>
      </c>
      <c r="H33" s="63">
        <v>0.60000000000000142</v>
      </c>
      <c r="I33" s="63">
        <v>22</v>
      </c>
      <c r="J33" s="63">
        <v>-116.60000000000002</v>
      </c>
      <c r="K33" s="63">
        <v>16.235632183908045</v>
      </c>
      <c r="L33" s="63">
        <v>50.1</v>
      </c>
      <c r="M33" s="152">
        <v>-27.5</v>
      </c>
      <c r="N33" s="63">
        <v>45.109780439121764</v>
      </c>
    </row>
    <row r="34" spans="1:14">
      <c r="A34" s="14" t="s">
        <v>26</v>
      </c>
      <c r="B34" s="44">
        <v>131</v>
      </c>
      <c r="C34" s="59">
        <v>4.4000000000000004</v>
      </c>
      <c r="D34" s="59">
        <v>5.4</v>
      </c>
      <c r="E34" s="59">
        <v>0</v>
      </c>
      <c r="F34" s="59">
        <v>5.4</v>
      </c>
      <c r="G34" s="59">
        <v>0</v>
      </c>
      <c r="H34" s="59">
        <v>0</v>
      </c>
      <c r="I34" s="59">
        <v>0</v>
      </c>
      <c r="J34" s="59">
        <v>-5.4</v>
      </c>
      <c r="K34" s="59">
        <v>0</v>
      </c>
      <c r="L34" s="9">
        <v>5.6</v>
      </c>
      <c r="M34" s="17">
        <v>-5.6</v>
      </c>
      <c r="N34" s="9">
        <v>0</v>
      </c>
    </row>
    <row r="35" spans="1:14">
      <c r="A35" s="26" t="s">
        <v>28</v>
      </c>
      <c r="B35" s="44">
        <v>132</v>
      </c>
      <c r="C35" s="59">
        <v>56.6</v>
      </c>
      <c r="D35" s="59">
        <v>133.80000000000001</v>
      </c>
      <c r="E35" s="59">
        <v>4.6000000000000227</v>
      </c>
      <c r="F35" s="59">
        <v>129.19999999999999</v>
      </c>
      <c r="G35" s="59">
        <v>22.6</v>
      </c>
      <c r="H35" s="59">
        <v>0.60000000000000142</v>
      </c>
      <c r="I35" s="59">
        <v>22</v>
      </c>
      <c r="J35" s="59">
        <v>-111.20000000000002</v>
      </c>
      <c r="K35" s="59">
        <v>16.890881913303438</v>
      </c>
      <c r="L35" s="9">
        <v>44.5</v>
      </c>
      <c r="M35" s="17">
        <v>-21.9</v>
      </c>
      <c r="N35" s="9">
        <v>50.786516853932582</v>
      </c>
    </row>
    <row r="36" spans="1:14" ht="15.75">
      <c r="A36" s="37" t="s">
        <v>21</v>
      </c>
      <c r="B36" s="28">
        <v>14</v>
      </c>
      <c r="C36" s="63">
        <v>683.1</v>
      </c>
      <c r="D36" s="63">
        <v>1148.2</v>
      </c>
      <c r="E36" s="63">
        <v>1147.9000000000001</v>
      </c>
      <c r="F36" s="63">
        <v>0.3</v>
      </c>
      <c r="G36" s="63">
        <v>537</v>
      </c>
      <c r="H36" s="63">
        <v>537</v>
      </c>
      <c r="I36" s="63">
        <v>0</v>
      </c>
      <c r="J36" s="63">
        <v>-611.20000000000005</v>
      </c>
      <c r="K36" s="63">
        <v>46.768855600069671</v>
      </c>
      <c r="L36" s="63">
        <v>397.39999999999992</v>
      </c>
      <c r="M36" s="63">
        <v>139.60000000000008</v>
      </c>
      <c r="N36" s="63">
        <v>135.1283341721188</v>
      </c>
    </row>
    <row r="37" spans="1:14">
      <c r="A37" s="14" t="s">
        <v>22</v>
      </c>
      <c r="B37" s="44">
        <v>141</v>
      </c>
      <c r="C37" s="59">
        <v>172.2</v>
      </c>
      <c r="D37" s="59">
        <v>270.60000000000002</v>
      </c>
      <c r="E37" s="59">
        <v>270.60000000000002</v>
      </c>
      <c r="F37" s="59">
        <v>0</v>
      </c>
      <c r="G37" s="59">
        <v>92.5</v>
      </c>
      <c r="H37" s="59">
        <v>92.5</v>
      </c>
      <c r="I37" s="59">
        <v>0</v>
      </c>
      <c r="J37" s="59">
        <v>-178.10000000000002</v>
      </c>
      <c r="K37" s="59">
        <v>34.183296378418326</v>
      </c>
      <c r="L37" s="9">
        <v>57.699999999999996</v>
      </c>
      <c r="M37" s="9">
        <v>34.800000000000004</v>
      </c>
      <c r="N37" s="9">
        <v>160.31195840554594</v>
      </c>
    </row>
    <row r="38" spans="1:14">
      <c r="A38" s="30" t="s">
        <v>140</v>
      </c>
      <c r="B38" s="42">
        <v>1411</v>
      </c>
      <c r="C38" s="60">
        <v>8.1</v>
      </c>
      <c r="D38" s="60">
        <v>8.1</v>
      </c>
      <c r="E38" s="60">
        <v>8.1</v>
      </c>
      <c r="F38" s="60">
        <v>0</v>
      </c>
      <c r="G38" s="60">
        <v>0.2</v>
      </c>
      <c r="H38" s="60">
        <v>0.2</v>
      </c>
      <c r="I38" s="60">
        <v>0</v>
      </c>
      <c r="J38" s="60">
        <v>-7.8999999999999995</v>
      </c>
      <c r="K38" s="60">
        <v>2.4691358024691361</v>
      </c>
      <c r="L38" s="24">
        <v>0.1</v>
      </c>
      <c r="M38" s="24">
        <v>0.1</v>
      </c>
      <c r="N38" s="24">
        <v>200</v>
      </c>
    </row>
    <row r="39" spans="1:14">
      <c r="A39" s="30" t="s">
        <v>141</v>
      </c>
      <c r="B39" s="42">
        <v>1412</v>
      </c>
      <c r="C39" s="60">
        <v>3.5</v>
      </c>
      <c r="D39" s="60">
        <v>24.5</v>
      </c>
      <c r="E39" s="60">
        <v>24.5</v>
      </c>
      <c r="F39" s="60">
        <v>0</v>
      </c>
      <c r="G39" s="60">
        <v>0.4</v>
      </c>
      <c r="H39" s="60">
        <v>0.4</v>
      </c>
      <c r="I39" s="60">
        <v>0</v>
      </c>
      <c r="J39" s="60">
        <v>-24.1</v>
      </c>
      <c r="K39" s="60">
        <v>1.6326530612244898</v>
      </c>
      <c r="L39" s="24">
        <v>0.3</v>
      </c>
      <c r="M39" s="24">
        <v>0.10000000000000003</v>
      </c>
      <c r="N39" s="24">
        <v>133.33333333333334</v>
      </c>
    </row>
    <row r="40" spans="1:14">
      <c r="A40" s="30" t="s">
        <v>158</v>
      </c>
      <c r="B40" s="42">
        <v>1415</v>
      </c>
      <c r="C40" s="60">
        <v>160.6</v>
      </c>
      <c r="D40" s="60">
        <v>238</v>
      </c>
      <c r="E40" s="60">
        <v>238</v>
      </c>
      <c r="F40" s="60">
        <v>0</v>
      </c>
      <c r="G40" s="60">
        <v>91.9</v>
      </c>
      <c r="H40" s="60">
        <v>91.9</v>
      </c>
      <c r="I40" s="60">
        <v>0</v>
      </c>
      <c r="J40" s="60">
        <v>-146.1</v>
      </c>
      <c r="K40" s="60">
        <v>38.613445378151262</v>
      </c>
      <c r="L40" s="24">
        <v>57.3</v>
      </c>
      <c r="M40" s="24">
        <v>34.600000000000009</v>
      </c>
      <c r="N40" s="24">
        <v>160.38394415357769</v>
      </c>
    </row>
    <row r="41" spans="1:14">
      <c r="A41" s="14" t="s">
        <v>30</v>
      </c>
      <c r="B41" s="44">
        <v>142</v>
      </c>
      <c r="C41" s="59">
        <v>483.70000000000005</v>
      </c>
      <c r="D41" s="59">
        <v>799.4</v>
      </c>
      <c r="E41" s="59">
        <v>799.4</v>
      </c>
      <c r="F41" s="59">
        <v>0</v>
      </c>
      <c r="G41" s="59">
        <v>415</v>
      </c>
      <c r="H41" s="59">
        <v>415</v>
      </c>
      <c r="I41" s="59">
        <v>0</v>
      </c>
      <c r="J41" s="59">
        <v>-384.4</v>
      </c>
      <c r="K41" s="59">
        <v>51.913935451588685</v>
      </c>
      <c r="L41" s="9">
        <v>310.89999999999998</v>
      </c>
      <c r="M41" s="9">
        <v>104.10000000000002</v>
      </c>
      <c r="N41" s="9">
        <v>133.48343518816341</v>
      </c>
    </row>
    <row r="42" spans="1:14">
      <c r="A42" s="30" t="s">
        <v>142</v>
      </c>
      <c r="B42" s="42">
        <v>1422</v>
      </c>
      <c r="C42" s="60">
        <v>38.6</v>
      </c>
      <c r="D42" s="60">
        <v>137</v>
      </c>
      <c r="E42" s="60">
        <v>137</v>
      </c>
      <c r="F42" s="60">
        <v>0</v>
      </c>
      <c r="G42" s="60">
        <v>168.2</v>
      </c>
      <c r="H42" s="60">
        <v>168.2</v>
      </c>
      <c r="I42" s="60">
        <v>0</v>
      </c>
      <c r="J42" s="60">
        <v>31.199999999999989</v>
      </c>
      <c r="K42" s="60">
        <v>122.77372262773723</v>
      </c>
      <c r="L42" s="24">
        <v>89</v>
      </c>
      <c r="M42" s="24">
        <v>79.199999999999989</v>
      </c>
      <c r="N42" s="24">
        <v>188.98876404494379</v>
      </c>
    </row>
    <row r="43" spans="1:14" ht="25.5">
      <c r="A43" s="30" t="s">
        <v>143</v>
      </c>
      <c r="B43" s="42">
        <v>1423</v>
      </c>
      <c r="C43" s="60">
        <v>445.1</v>
      </c>
      <c r="D43" s="60">
        <v>662.4</v>
      </c>
      <c r="E43" s="60">
        <v>662.4</v>
      </c>
      <c r="F43" s="60">
        <v>0</v>
      </c>
      <c r="G43" s="60">
        <v>246.8</v>
      </c>
      <c r="H43" s="60">
        <v>246.8</v>
      </c>
      <c r="I43" s="60">
        <v>0</v>
      </c>
      <c r="J43" s="60">
        <v>-415.59999999999997</v>
      </c>
      <c r="K43" s="60">
        <v>37.258454106280197</v>
      </c>
      <c r="L43" s="24">
        <v>221.9</v>
      </c>
      <c r="M43" s="24">
        <v>24.900000000000006</v>
      </c>
      <c r="N43" s="24">
        <v>111.22127084272195</v>
      </c>
    </row>
    <row r="44" spans="1:14">
      <c r="A44" s="14" t="s">
        <v>29</v>
      </c>
      <c r="B44" s="44">
        <v>143</v>
      </c>
      <c r="C44" s="59">
        <v>0.5</v>
      </c>
      <c r="D44" s="59">
        <v>3.1</v>
      </c>
      <c r="E44" s="59">
        <v>3.1</v>
      </c>
      <c r="F44" s="59">
        <v>0</v>
      </c>
      <c r="G44" s="59">
        <v>0.6</v>
      </c>
      <c r="H44" s="59">
        <v>0.6</v>
      </c>
      <c r="I44" s="59">
        <v>0</v>
      </c>
      <c r="J44" s="59">
        <v>-2.5</v>
      </c>
      <c r="K44" s="59">
        <v>19.35483870967742</v>
      </c>
      <c r="L44" s="9">
        <v>1.2</v>
      </c>
      <c r="M44" s="9">
        <v>-0.6</v>
      </c>
      <c r="N44" s="9">
        <v>50</v>
      </c>
    </row>
    <row r="45" spans="1:14">
      <c r="A45" s="14" t="s">
        <v>23</v>
      </c>
      <c r="B45" s="44">
        <v>144</v>
      </c>
      <c r="C45" s="59">
        <v>15.8</v>
      </c>
      <c r="D45" s="59">
        <v>56.7</v>
      </c>
      <c r="E45" s="59">
        <v>56.400000000000006</v>
      </c>
      <c r="F45" s="59">
        <v>0.3</v>
      </c>
      <c r="G45" s="59">
        <v>18.600000000000001</v>
      </c>
      <c r="H45" s="59">
        <v>18.600000000000001</v>
      </c>
      <c r="I45" s="59">
        <v>0</v>
      </c>
      <c r="J45" s="59">
        <v>-38.1</v>
      </c>
      <c r="K45" s="59">
        <v>32.804232804232804</v>
      </c>
      <c r="L45" s="9">
        <v>17.7</v>
      </c>
      <c r="M45" s="9">
        <v>0.90000000000000213</v>
      </c>
      <c r="N45" s="17">
        <v>105.08474576271188</v>
      </c>
    </row>
    <row r="46" spans="1:14">
      <c r="A46" s="14" t="s">
        <v>24</v>
      </c>
      <c r="B46" s="44">
        <v>145</v>
      </c>
      <c r="C46" s="59">
        <v>10.9</v>
      </c>
      <c r="D46" s="59">
        <v>18.399999999999999</v>
      </c>
      <c r="E46" s="59">
        <v>18.399999999999999</v>
      </c>
      <c r="F46" s="59">
        <v>0</v>
      </c>
      <c r="G46" s="59">
        <v>10.3</v>
      </c>
      <c r="H46" s="59">
        <v>10.3</v>
      </c>
      <c r="I46" s="59">
        <v>0</v>
      </c>
      <c r="J46" s="59">
        <v>-8.0999999999999979</v>
      </c>
      <c r="K46" s="59">
        <v>55.978260869565219</v>
      </c>
      <c r="L46" s="9">
        <v>9.9</v>
      </c>
      <c r="M46" s="9">
        <v>0.40000000000000036</v>
      </c>
      <c r="N46" s="9">
        <v>104.04040404040404</v>
      </c>
    </row>
    <row r="47" spans="1:14" ht="28.5">
      <c r="A47" s="35" t="s">
        <v>27</v>
      </c>
      <c r="B47" s="28">
        <v>19</v>
      </c>
      <c r="C47" s="63">
        <v>15557.3</v>
      </c>
      <c r="D47" s="63">
        <v>23028.5</v>
      </c>
      <c r="E47" s="63">
        <v>22950.1</v>
      </c>
      <c r="F47" s="63">
        <v>78.400000000000006</v>
      </c>
      <c r="G47" s="63">
        <v>8628.9</v>
      </c>
      <c r="H47" s="63">
        <v>8625.2999999999993</v>
      </c>
      <c r="I47" s="63">
        <v>3.6</v>
      </c>
      <c r="J47" s="63">
        <v>-14399.6</v>
      </c>
      <c r="K47" s="63">
        <v>37.4705256529952</v>
      </c>
      <c r="L47" s="63">
        <v>7570.1</v>
      </c>
      <c r="M47" s="63">
        <v>1058.7999999999993</v>
      </c>
      <c r="N47" s="63">
        <v>113.98660519676093</v>
      </c>
    </row>
    <row r="48" spans="1:14">
      <c r="A48" s="157" t="s">
        <v>27</v>
      </c>
      <c r="B48" s="44">
        <v>191</v>
      </c>
      <c r="C48" s="59">
        <v>15557.3</v>
      </c>
      <c r="D48" s="59">
        <v>23028.5</v>
      </c>
      <c r="E48" s="59">
        <v>22950.1</v>
      </c>
      <c r="F48" s="59">
        <v>78.400000000000006</v>
      </c>
      <c r="G48" s="59">
        <v>8628.9</v>
      </c>
      <c r="H48" s="59">
        <v>8625.2999999999993</v>
      </c>
      <c r="I48" s="59">
        <v>3.6</v>
      </c>
      <c r="J48" s="59">
        <v>-14399.6</v>
      </c>
      <c r="K48" s="59">
        <v>37.4705256529952</v>
      </c>
      <c r="L48" s="9">
        <v>7570.1</v>
      </c>
      <c r="M48" s="9">
        <v>1058.7999999999993</v>
      </c>
      <c r="N48" s="9">
        <v>113.98660519676093</v>
      </c>
    </row>
    <row r="49" spans="1:14" ht="17.25">
      <c r="A49" s="72" t="s">
        <v>32</v>
      </c>
      <c r="B49" s="77" t="s">
        <v>31</v>
      </c>
      <c r="C49" s="74">
        <v>20745.199999999997</v>
      </c>
      <c r="D49" s="74">
        <v>33928.5</v>
      </c>
      <c r="E49" s="74">
        <v>33596.58</v>
      </c>
      <c r="F49" s="74">
        <v>331.91999999999996</v>
      </c>
      <c r="G49" s="74">
        <v>11000.7</v>
      </c>
      <c r="H49" s="74">
        <v>10964</v>
      </c>
      <c r="I49" s="74">
        <v>36.700000000000003</v>
      </c>
      <c r="J49" s="74">
        <v>-22927.8</v>
      </c>
      <c r="K49" s="74">
        <v>32.423184048808523</v>
      </c>
      <c r="L49" s="74">
        <v>9947.6</v>
      </c>
      <c r="M49" s="74">
        <v>1053.1000000000004</v>
      </c>
      <c r="N49" s="74">
        <v>110.58647311914432</v>
      </c>
    </row>
    <row r="50" spans="1:14" ht="15.75">
      <c r="A50" s="105" t="s">
        <v>152</v>
      </c>
      <c r="B50" s="96"/>
      <c r="C50" s="95"/>
      <c r="D50" s="97"/>
      <c r="E50" s="97"/>
      <c r="F50" s="97"/>
      <c r="G50" s="97"/>
      <c r="H50" s="97"/>
      <c r="I50" s="97"/>
      <c r="J50" s="97"/>
      <c r="K50" s="97"/>
      <c r="L50" s="27"/>
      <c r="M50" s="17"/>
      <c r="N50" s="17"/>
    </row>
    <row r="51" spans="1:14" ht="16.5">
      <c r="A51" s="163" t="s">
        <v>33</v>
      </c>
      <c r="B51" s="166">
        <v>2</v>
      </c>
      <c r="C51" s="167">
        <v>16521</v>
      </c>
      <c r="D51" s="167">
        <v>25444.100000000002</v>
      </c>
      <c r="E51" s="167">
        <v>25328.400000000001</v>
      </c>
      <c r="F51" s="167">
        <v>115.69999999999999</v>
      </c>
      <c r="G51" s="167">
        <v>9696.3000000000011</v>
      </c>
      <c r="H51" s="167">
        <v>9685.2000000000007</v>
      </c>
      <c r="I51" s="167">
        <v>11.1</v>
      </c>
      <c r="J51" s="167">
        <v>-15747.800000000001</v>
      </c>
      <c r="K51" s="167">
        <v>38.108245133449401</v>
      </c>
      <c r="L51" s="167">
        <v>8679.8000000000011</v>
      </c>
      <c r="M51" s="167">
        <v>1016.5</v>
      </c>
      <c r="N51" s="167">
        <v>111.71109933408603</v>
      </c>
    </row>
    <row r="52" spans="1:14" ht="15.75">
      <c r="A52" s="16" t="s">
        <v>126</v>
      </c>
      <c r="B52" s="100">
        <v>21</v>
      </c>
      <c r="C52" s="97">
        <v>12353.9</v>
      </c>
      <c r="D52" s="97">
        <v>16826.7</v>
      </c>
      <c r="E52" s="97">
        <v>16823.900000000001</v>
      </c>
      <c r="F52" s="97">
        <v>2.8</v>
      </c>
      <c r="G52" s="97">
        <v>7034.6</v>
      </c>
      <c r="H52" s="97">
        <v>7033.9000000000005</v>
      </c>
      <c r="I52" s="97">
        <v>0.7</v>
      </c>
      <c r="J52" s="97">
        <v>-9792.1</v>
      </c>
      <c r="K52" s="97">
        <v>41.806177087604816</v>
      </c>
      <c r="L52" s="97">
        <v>6323.9</v>
      </c>
      <c r="M52" s="97">
        <v>710.70000000000073</v>
      </c>
      <c r="N52" s="97">
        <v>111.23831812647261</v>
      </c>
    </row>
    <row r="53" spans="1:14" ht="15.75">
      <c r="A53" s="16" t="s">
        <v>125</v>
      </c>
      <c r="B53" s="100">
        <v>22</v>
      </c>
      <c r="C53" s="97">
        <v>2940</v>
      </c>
      <c r="D53" s="97">
        <v>4924.1000000000004</v>
      </c>
      <c r="E53" s="97">
        <v>4902.1000000000004</v>
      </c>
      <c r="F53" s="97">
        <v>22</v>
      </c>
      <c r="G53" s="97">
        <v>1435.7</v>
      </c>
      <c r="H53" s="97">
        <v>1434.4</v>
      </c>
      <c r="I53" s="97">
        <v>1.3</v>
      </c>
      <c r="J53" s="97">
        <v>-3488.4000000000005</v>
      </c>
      <c r="K53" s="97">
        <v>29.156597144655876</v>
      </c>
      <c r="L53" s="97">
        <v>1190.9000000000001</v>
      </c>
      <c r="M53" s="97">
        <v>244.79999999999995</v>
      </c>
      <c r="N53" s="97">
        <v>120.55588210597028</v>
      </c>
    </row>
    <row r="54" spans="1:14" ht="15.75">
      <c r="A54" s="16" t="s">
        <v>185</v>
      </c>
      <c r="B54" s="100">
        <v>24</v>
      </c>
      <c r="C54" s="97">
        <v>34.299999999999997</v>
      </c>
      <c r="D54" s="97">
        <v>163.5</v>
      </c>
      <c r="E54" s="97">
        <v>163.5</v>
      </c>
      <c r="F54" s="97">
        <v>0</v>
      </c>
      <c r="G54" s="97">
        <v>60.000000000000007</v>
      </c>
      <c r="H54" s="97">
        <v>60.000000000000007</v>
      </c>
      <c r="I54" s="97">
        <v>0</v>
      </c>
      <c r="J54" s="97">
        <v>-103.5</v>
      </c>
      <c r="K54" s="97">
        <v>36.697247706422019</v>
      </c>
      <c r="L54" s="97">
        <v>59</v>
      </c>
      <c r="M54" s="97">
        <v>1.0000000000000071</v>
      </c>
      <c r="N54" s="97">
        <v>101.6949152542373</v>
      </c>
    </row>
    <row r="55" spans="1:14">
      <c r="A55" s="25" t="s">
        <v>186</v>
      </c>
      <c r="B55" s="101">
        <v>241</v>
      </c>
      <c r="C55" s="159">
        <v>12.6</v>
      </c>
      <c r="D55" s="159">
        <v>53.3</v>
      </c>
      <c r="E55" s="159">
        <v>53.3</v>
      </c>
      <c r="F55" s="159">
        <v>0</v>
      </c>
      <c r="G55" s="159">
        <v>20.7</v>
      </c>
      <c r="H55" s="159">
        <v>20.7</v>
      </c>
      <c r="I55" s="159">
        <v>0</v>
      </c>
      <c r="J55" s="159">
        <v>-32.599999999999994</v>
      </c>
      <c r="K55" s="159">
        <v>38.83677298311445</v>
      </c>
      <c r="L55" s="159">
        <v>18.100000000000001</v>
      </c>
      <c r="M55" s="159">
        <v>2.5999999999999979</v>
      </c>
      <c r="N55" s="159">
        <v>114.36464088397788</v>
      </c>
    </row>
    <row r="56" spans="1:14">
      <c r="A56" s="25" t="s">
        <v>187</v>
      </c>
      <c r="B56" s="101">
        <v>242</v>
      </c>
      <c r="C56" s="159">
        <v>11.7</v>
      </c>
      <c r="D56" s="159">
        <v>99.3</v>
      </c>
      <c r="E56" s="159">
        <v>99.3</v>
      </c>
      <c r="F56" s="159">
        <v>0</v>
      </c>
      <c r="G56" s="159">
        <v>38.700000000000003</v>
      </c>
      <c r="H56" s="159">
        <v>38.700000000000003</v>
      </c>
      <c r="I56" s="159">
        <v>0</v>
      </c>
      <c r="J56" s="159">
        <v>-60.599999999999994</v>
      </c>
      <c r="K56" s="159">
        <v>38.972809667673722</v>
      </c>
      <c r="L56" s="159">
        <v>39.9</v>
      </c>
      <c r="M56" s="159">
        <v>-1.1999999999999957</v>
      </c>
      <c r="N56" s="159">
        <v>96.992481203007529</v>
      </c>
    </row>
    <row r="57" spans="1:14" ht="24.75" customHeight="1">
      <c r="A57" s="52" t="s">
        <v>188</v>
      </c>
      <c r="B57" s="101">
        <v>243</v>
      </c>
      <c r="C57" s="159">
        <v>10</v>
      </c>
      <c r="D57" s="159">
        <v>10.9</v>
      </c>
      <c r="E57" s="159">
        <v>10.9</v>
      </c>
      <c r="F57" s="159">
        <v>0</v>
      </c>
      <c r="G57" s="159">
        <v>0.6</v>
      </c>
      <c r="H57" s="159">
        <v>0.6</v>
      </c>
      <c r="I57" s="159">
        <v>0</v>
      </c>
      <c r="J57" s="159">
        <v>-10.3</v>
      </c>
      <c r="K57" s="159">
        <v>5.5045871559633026</v>
      </c>
      <c r="L57" s="159">
        <v>1</v>
      </c>
      <c r="M57" s="159">
        <v>-0.4</v>
      </c>
      <c r="N57" s="159">
        <v>60</v>
      </c>
    </row>
    <row r="58" spans="1:14" ht="15.75">
      <c r="A58" s="16" t="s">
        <v>198</v>
      </c>
      <c r="B58" s="100">
        <v>25</v>
      </c>
      <c r="C58" s="97">
        <v>181.5</v>
      </c>
      <c r="D58" s="97">
        <v>1395.8</v>
      </c>
      <c r="E58" s="97">
        <v>1395.8</v>
      </c>
      <c r="F58" s="97">
        <v>0</v>
      </c>
      <c r="G58" s="97">
        <v>502.5</v>
      </c>
      <c r="H58" s="97">
        <v>502.5</v>
      </c>
      <c r="I58" s="97">
        <v>0</v>
      </c>
      <c r="J58" s="97">
        <v>-893.3</v>
      </c>
      <c r="K58" s="97">
        <v>36.000859722023215</v>
      </c>
      <c r="L58" s="97">
        <v>451</v>
      </c>
      <c r="M58" s="97">
        <v>51.5</v>
      </c>
      <c r="N58" s="97">
        <v>111.41906873614191</v>
      </c>
    </row>
    <row r="59" spans="1:14" ht="15.75">
      <c r="A59" s="16" t="s">
        <v>157</v>
      </c>
      <c r="B59" s="100">
        <v>26</v>
      </c>
      <c r="C59" s="97">
        <v>41.7</v>
      </c>
      <c r="D59" s="97">
        <v>897</v>
      </c>
      <c r="E59" s="97">
        <v>823.3</v>
      </c>
      <c r="F59" s="97">
        <v>73.7</v>
      </c>
      <c r="G59" s="97">
        <v>250.8</v>
      </c>
      <c r="H59" s="97">
        <v>250.8</v>
      </c>
      <c r="I59" s="97">
        <v>0</v>
      </c>
      <c r="J59" s="97">
        <v>-646.20000000000005</v>
      </c>
      <c r="K59" s="97">
        <v>27.959866220735783</v>
      </c>
      <c r="L59" s="97">
        <v>239.4</v>
      </c>
      <c r="M59" s="97">
        <v>11.400000000000006</v>
      </c>
      <c r="N59" s="97">
        <v>104.76190476190477</v>
      </c>
    </row>
    <row r="60" spans="1:14" ht="15.75">
      <c r="A60" s="16" t="s">
        <v>124</v>
      </c>
      <c r="B60" s="100">
        <v>27</v>
      </c>
      <c r="C60" s="97">
        <v>516</v>
      </c>
      <c r="D60" s="97">
        <v>757.9</v>
      </c>
      <c r="E60" s="97">
        <v>753.3</v>
      </c>
      <c r="F60" s="97">
        <v>4.5999999999999996</v>
      </c>
      <c r="G60" s="97">
        <v>297</v>
      </c>
      <c r="H60" s="97">
        <v>294.5</v>
      </c>
      <c r="I60" s="97">
        <v>2.5</v>
      </c>
      <c r="J60" s="97">
        <v>-460.9</v>
      </c>
      <c r="K60" s="97">
        <v>39.187227866473151</v>
      </c>
      <c r="L60" s="97">
        <v>262.2</v>
      </c>
      <c r="M60" s="97">
        <v>34.800000000000011</v>
      </c>
      <c r="N60" s="97">
        <v>113.27231121281464</v>
      </c>
    </row>
    <row r="61" spans="1:14" ht="15.75">
      <c r="A61" s="16" t="s">
        <v>123</v>
      </c>
      <c r="B61" s="100">
        <v>28</v>
      </c>
      <c r="C61" s="97">
        <v>452.6</v>
      </c>
      <c r="D61" s="97">
        <v>470</v>
      </c>
      <c r="E61" s="97">
        <v>457.4</v>
      </c>
      <c r="F61" s="97">
        <v>12.6</v>
      </c>
      <c r="G61" s="97">
        <v>109</v>
      </c>
      <c r="H61" s="97">
        <v>102.4</v>
      </c>
      <c r="I61" s="97">
        <v>6.6</v>
      </c>
      <c r="J61" s="97">
        <v>-361</v>
      </c>
      <c r="K61" s="97">
        <v>23.191489361702128</v>
      </c>
      <c r="L61" s="97">
        <v>153.19999999999999</v>
      </c>
      <c r="M61" s="97">
        <v>-44.199999999999989</v>
      </c>
      <c r="N61" s="97">
        <v>71.148825065274153</v>
      </c>
    </row>
    <row r="62" spans="1:14" ht="15.75">
      <c r="A62" s="56" t="s">
        <v>122</v>
      </c>
      <c r="B62" s="102">
        <v>29</v>
      </c>
      <c r="C62" s="97">
        <v>1</v>
      </c>
      <c r="D62" s="97">
        <v>9.1</v>
      </c>
      <c r="E62" s="97">
        <v>9.1</v>
      </c>
      <c r="F62" s="97">
        <v>0</v>
      </c>
      <c r="G62" s="97">
        <v>6.7</v>
      </c>
      <c r="H62" s="97">
        <v>6.7</v>
      </c>
      <c r="I62" s="97">
        <v>0</v>
      </c>
      <c r="J62" s="97">
        <v>-2.3999999999999995</v>
      </c>
      <c r="K62" s="97">
        <v>73.626373626373635</v>
      </c>
      <c r="L62" s="97">
        <v>0.2</v>
      </c>
      <c r="M62" s="97">
        <v>6.5</v>
      </c>
      <c r="N62" s="97" t="s">
        <v>204</v>
      </c>
    </row>
    <row r="63" spans="1:14" ht="25.9" customHeight="1">
      <c r="A63" s="106" t="s">
        <v>132</v>
      </c>
      <c r="B63" s="50">
        <v>291</v>
      </c>
      <c r="C63" s="159">
        <v>1</v>
      </c>
      <c r="D63" s="159">
        <v>9.1</v>
      </c>
      <c r="E63" s="159">
        <v>9.1</v>
      </c>
      <c r="F63" s="159">
        <v>0</v>
      </c>
      <c r="G63" s="159">
        <v>6.7</v>
      </c>
      <c r="H63" s="159">
        <v>6.7</v>
      </c>
      <c r="I63" s="159">
        <v>0</v>
      </c>
      <c r="J63" s="159">
        <v>-2.3999999999999995</v>
      </c>
      <c r="K63" s="159">
        <v>73.626373626373635</v>
      </c>
      <c r="L63" s="159">
        <v>0.2</v>
      </c>
      <c r="M63" s="159">
        <v>6.5</v>
      </c>
      <c r="N63" s="159" t="s">
        <v>204</v>
      </c>
    </row>
    <row r="64" spans="1:14" ht="16.5">
      <c r="A64" s="164" t="s">
        <v>120</v>
      </c>
      <c r="B64" s="166">
        <v>3</v>
      </c>
      <c r="C64" s="167">
        <v>4224.2</v>
      </c>
      <c r="D64" s="167">
        <v>8484.4000000000015</v>
      </c>
      <c r="E64" s="167">
        <v>8268.2000000000007</v>
      </c>
      <c r="F64" s="167">
        <v>216.2</v>
      </c>
      <c r="G64" s="167">
        <v>1304.3999999999999</v>
      </c>
      <c r="H64" s="167">
        <v>1278.8</v>
      </c>
      <c r="I64" s="167">
        <v>25.6</v>
      </c>
      <c r="J64" s="167">
        <v>-7180.0000000000018</v>
      </c>
      <c r="K64" s="167">
        <v>15.374098345198242</v>
      </c>
      <c r="L64" s="167">
        <v>1267.8000000000002</v>
      </c>
      <c r="M64" s="167">
        <v>36.599999999999682</v>
      </c>
      <c r="N64" s="167">
        <v>102.88689067676286</v>
      </c>
    </row>
    <row r="65" spans="1:14" ht="15.75">
      <c r="A65" s="16" t="s">
        <v>121</v>
      </c>
      <c r="B65" s="100">
        <v>31</v>
      </c>
      <c r="C65" s="97">
        <v>2643.5</v>
      </c>
      <c r="D65" s="97">
        <v>8132.1</v>
      </c>
      <c r="E65" s="97">
        <v>7917.6</v>
      </c>
      <c r="F65" s="97">
        <v>214.5</v>
      </c>
      <c r="G65" s="97">
        <v>852.9</v>
      </c>
      <c r="H65" s="97">
        <v>827.4</v>
      </c>
      <c r="I65" s="97">
        <v>25.5</v>
      </c>
      <c r="J65" s="97">
        <v>-7279.2000000000007</v>
      </c>
      <c r="K65" s="97">
        <v>10.488065813258567</v>
      </c>
      <c r="L65" s="97">
        <v>746.4</v>
      </c>
      <c r="M65" s="97">
        <v>106.5</v>
      </c>
      <c r="N65" s="97">
        <v>114.2684887459807</v>
      </c>
    </row>
    <row r="66" spans="1:14" ht="15.75">
      <c r="A66" s="18" t="s">
        <v>4</v>
      </c>
      <c r="B66" s="99"/>
      <c r="C66" s="95"/>
      <c r="D66" s="97"/>
      <c r="E66" s="97"/>
      <c r="F66" s="97"/>
      <c r="G66" s="97"/>
      <c r="H66" s="97"/>
      <c r="I66" s="97"/>
      <c r="J66" s="97"/>
      <c r="K66" s="97"/>
      <c r="L66" s="27"/>
      <c r="M66" s="17"/>
      <c r="N66" s="17"/>
    </row>
    <row r="67" spans="1:14">
      <c r="A67" s="53" t="s">
        <v>130</v>
      </c>
      <c r="B67" s="101">
        <v>319</v>
      </c>
      <c r="C67" s="159">
        <v>839.3</v>
      </c>
      <c r="D67" s="159">
        <v>4302.6000000000004</v>
      </c>
      <c r="E67" s="159">
        <v>4275</v>
      </c>
      <c r="F67" s="159">
        <v>27.6</v>
      </c>
      <c r="G67" s="159">
        <v>375.3</v>
      </c>
      <c r="H67" s="159">
        <v>368.7</v>
      </c>
      <c r="I67" s="159">
        <v>6.6</v>
      </c>
      <c r="J67" s="159">
        <v>-3927.3</v>
      </c>
      <c r="K67" s="159">
        <v>8.7226328266629469</v>
      </c>
      <c r="L67" s="159">
        <v>333.3</v>
      </c>
      <c r="M67" s="159">
        <v>42</v>
      </c>
      <c r="N67" s="159">
        <v>112.60126012601259</v>
      </c>
    </row>
    <row r="68" spans="1:14" ht="15.75">
      <c r="A68" s="143" t="s">
        <v>194</v>
      </c>
      <c r="B68" s="100" t="s">
        <v>193</v>
      </c>
      <c r="C68" s="97">
        <v>1646.3</v>
      </c>
      <c r="D68" s="97">
        <v>2254</v>
      </c>
      <c r="E68" s="97">
        <v>2252.3000000000002</v>
      </c>
      <c r="F68" s="97">
        <v>1.7</v>
      </c>
      <c r="G68" s="97">
        <v>624.20000000000005</v>
      </c>
      <c r="H68" s="97">
        <v>624.1</v>
      </c>
      <c r="I68" s="97">
        <v>0.1</v>
      </c>
      <c r="J68" s="97">
        <v>-1629.8</v>
      </c>
      <c r="K68" s="97">
        <v>27.692990239574094</v>
      </c>
      <c r="L68" s="97">
        <v>625.5</v>
      </c>
      <c r="M68" s="97">
        <v>-1.2999999999999545</v>
      </c>
      <c r="N68" s="97">
        <v>99.792166266986413</v>
      </c>
    </row>
    <row r="69" spans="1:14" ht="31.5">
      <c r="A69" s="143" t="s">
        <v>149</v>
      </c>
      <c r="B69" s="169" t="s">
        <v>196</v>
      </c>
      <c r="C69" s="97">
        <v>-65.599999999999994</v>
      </c>
      <c r="D69" s="97">
        <v>-1901.7</v>
      </c>
      <c r="E69" s="97">
        <v>-1901.7</v>
      </c>
      <c r="F69" s="97">
        <v>0</v>
      </c>
      <c r="G69" s="97">
        <v>-172.7</v>
      </c>
      <c r="H69" s="97">
        <v>-172.7</v>
      </c>
      <c r="I69" s="97">
        <v>0</v>
      </c>
      <c r="J69" s="97">
        <v>1729</v>
      </c>
      <c r="K69" s="97">
        <v>9.081348267339747</v>
      </c>
      <c r="L69" s="97">
        <v>-104.1</v>
      </c>
      <c r="M69" s="97">
        <v>-68.599999999999994</v>
      </c>
      <c r="N69" s="97">
        <v>165.89817483189242</v>
      </c>
    </row>
    <row r="70" spans="1:14" ht="17.25">
      <c r="A70" s="72" t="s">
        <v>135</v>
      </c>
      <c r="B70" s="73" t="s">
        <v>127</v>
      </c>
      <c r="C70" s="84">
        <v>-15.200000000000728</v>
      </c>
      <c r="D70" s="84">
        <v>-1923.2999999999993</v>
      </c>
      <c r="E70" s="84">
        <v>-1804.6999999999994</v>
      </c>
      <c r="F70" s="84">
        <v>-118.59999999999997</v>
      </c>
      <c r="G70" s="84">
        <v>1319.0999999999985</v>
      </c>
      <c r="H70" s="84">
        <v>1330.1999999999985</v>
      </c>
      <c r="I70" s="84">
        <v>-11.100000000000001</v>
      </c>
      <c r="J70" s="84">
        <v>3242.3999999999978</v>
      </c>
      <c r="K70" s="84">
        <v>168.58524411168298</v>
      </c>
      <c r="L70" s="84">
        <v>944.39999999999782</v>
      </c>
      <c r="M70" s="84">
        <v>374.70000000000073</v>
      </c>
      <c r="N70" s="84">
        <v>139.6759847522238</v>
      </c>
    </row>
    <row r="71" spans="1:14" ht="17.25">
      <c r="A71" s="75" t="s">
        <v>117</v>
      </c>
      <c r="B71" s="103" t="s">
        <v>155</v>
      </c>
      <c r="C71" s="85">
        <v>15.200000000000728</v>
      </c>
      <c r="D71" s="85">
        <v>1923.2999999999993</v>
      </c>
      <c r="E71" s="85">
        <v>1804.6999999999994</v>
      </c>
      <c r="F71" s="85">
        <v>118.59999999999997</v>
      </c>
      <c r="G71" s="85">
        <v>-1319.0999999999985</v>
      </c>
      <c r="H71" s="85">
        <v>-1330.1999999999985</v>
      </c>
      <c r="I71" s="85">
        <v>11.100000000000001</v>
      </c>
      <c r="J71" s="85">
        <v>-3242.3999999999978</v>
      </c>
      <c r="K71" s="85">
        <v>68.585244111682997</v>
      </c>
      <c r="L71" s="85">
        <v>-944.39999999999782</v>
      </c>
      <c r="M71" s="85">
        <v>-374.70000000000073</v>
      </c>
      <c r="N71" s="85">
        <v>139.6759847522238</v>
      </c>
    </row>
    <row r="72" spans="1:14" ht="17.25">
      <c r="A72" s="76" t="s">
        <v>54</v>
      </c>
      <c r="B72" s="73" t="s">
        <v>55</v>
      </c>
      <c r="C72" s="86">
        <v>16.900000000000002</v>
      </c>
      <c r="D72" s="86">
        <v>-16.899999999999999</v>
      </c>
      <c r="E72" s="86">
        <v>-16.899999999999999</v>
      </c>
      <c r="F72" s="86">
        <v>0</v>
      </c>
      <c r="G72" s="86">
        <v>14.799999999999999</v>
      </c>
      <c r="H72" s="86">
        <v>14.399999999999999</v>
      </c>
      <c r="I72" s="86">
        <v>0.39999999999999991</v>
      </c>
      <c r="J72" s="86">
        <v>31.699999999999996</v>
      </c>
      <c r="K72" s="86">
        <v>187.57396449704143</v>
      </c>
      <c r="L72" s="86">
        <v>3.2</v>
      </c>
      <c r="M72" s="86">
        <v>11.599999999999998</v>
      </c>
      <c r="N72" s="86" t="s">
        <v>204</v>
      </c>
    </row>
    <row r="73" spans="1:14">
      <c r="A73" s="38" t="s">
        <v>57</v>
      </c>
      <c r="B73" s="33" t="s">
        <v>56</v>
      </c>
      <c r="C73" s="67">
        <v>-1.7</v>
      </c>
      <c r="D73" s="67">
        <v>-36.9</v>
      </c>
      <c r="E73" s="67">
        <v>-36.9</v>
      </c>
      <c r="F73" s="67">
        <v>0</v>
      </c>
      <c r="G73" s="67">
        <v>13.899999999999999</v>
      </c>
      <c r="H73" s="67">
        <v>13.899999999999999</v>
      </c>
      <c r="I73" s="67">
        <v>0</v>
      </c>
      <c r="J73" s="67">
        <v>50.8</v>
      </c>
      <c r="K73" s="67">
        <v>137.69999999999999</v>
      </c>
      <c r="L73" s="8">
        <v>3.4</v>
      </c>
      <c r="M73" s="8">
        <v>10.499999999999998</v>
      </c>
      <c r="N73" s="8" t="s">
        <v>204</v>
      </c>
    </row>
    <row r="74" spans="1:14" ht="30">
      <c r="A74" s="26" t="s">
        <v>61</v>
      </c>
      <c r="B74" s="34" t="s">
        <v>58</v>
      </c>
      <c r="C74" s="34"/>
      <c r="D74" s="68">
        <v>0</v>
      </c>
      <c r="E74" s="68">
        <v>0</v>
      </c>
      <c r="F74" s="68">
        <v>0</v>
      </c>
      <c r="G74" s="68">
        <v>0</v>
      </c>
      <c r="H74" s="68">
        <v>0</v>
      </c>
      <c r="I74" s="68">
        <v>0</v>
      </c>
      <c r="J74" s="68">
        <v>0</v>
      </c>
      <c r="K74" s="68" t="s">
        <v>0</v>
      </c>
      <c r="L74" s="9">
        <v>0</v>
      </c>
      <c r="M74" s="9">
        <v>0</v>
      </c>
      <c r="N74" s="9" t="s">
        <v>0</v>
      </c>
    </row>
    <row r="75" spans="1:14">
      <c r="A75" s="26" t="s">
        <v>62</v>
      </c>
      <c r="B75" s="34" t="s">
        <v>59</v>
      </c>
      <c r="C75" s="34"/>
      <c r="D75" s="68">
        <v>0</v>
      </c>
      <c r="E75" s="68">
        <v>0</v>
      </c>
      <c r="F75" s="68">
        <v>0</v>
      </c>
      <c r="G75" s="68">
        <v>0</v>
      </c>
      <c r="H75" s="68">
        <v>0</v>
      </c>
      <c r="I75" s="68">
        <v>0</v>
      </c>
      <c r="J75" s="68">
        <v>0</v>
      </c>
      <c r="K75" s="68" t="s">
        <v>0</v>
      </c>
      <c r="L75" s="9">
        <v>0</v>
      </c>
      <c r="M75" s="9">
        <v>0</v>
      </c>
      <c r="N75" s="9" t="s">
        <v>0</v>
      </c>
    </row>
    <row r="76" spans="1:14" ht="30">
      <c r="A76" s="26" t="s">
        <v>64</v>
      </c>
      <c r="B76" s="34" t="s">
        <v>60</v>
      </c>
      <c r="C76" s="68">
        <v>-1.7</v>
      </c>
      <c r="D76" s="68">
        <v>-36.9</v>
      </c>
      <c r="E76" s="68">
        <v>-36.9</v>
      </c>
      <c r="F76" s="68">
        <v>0</v>
      </c>
      <c r="G76" s="68">
        <v>12.2</v>
      </c>
      <c r="H76" s="68">
        <v>12.2</v>
      </c>
      <c r="I76" s="68">
        <v>0</v>
      </c>
      <c r="J76" s="68">
        <v>49.099999999999994</v>
      </c>
      <c r="K76" s="68">
        <v>133.1</v>
      </c>
      <c r="L76" s="9">
        <v>1.5</v>
      </c>
      <c r="M76" s="9">
        <v>10.7</v>
      </c>
      <c r="N76" s="9" t="s">
        <v>204</v>
      </c>
    </row>
    <row r="77" spans="1:14">
      <c r="A77" s="26" t="s">
        <v>65</v>
      </c>
      <c r="B77" s="34" t="s">
        <v>66</v>
      </c>
      <c r="C77" s="34"/>
      <c r="D77" s="68">
        <v>0</v>
      </c>
      <c r="E77" s="68">
        <v>0</v>
      </c>
      <c r="F77" s="68">
        <v>0</v>
      </c>
      <c r="G77" s="68">
        <v>1.7</v>
      </c>
      <c r="H77" s="68">
        <v>1.7</v>
      </c>
      <c r="I77" s="68">
        <v>0</v>
      </c>
      <c r="J77" s="68">
        <v>1.7</v>
      </c>
      <c r="K77" s="68" t="s">
        <v>0</v>
      </c>
      <c r="L77" s="9">
        <v>1.9</v>
      </c>
      <c r="M77" s="9">
        <v>-0.19999999999999996</v>
      </c>
      <c r="N77" s="9">
        <v>89.473684210526315</v>
      </c>
    </row>
    <row r="78" spans="1:14">
      <c r="A78" s="39" t="s">
        <v>70</v>
      </c>
      <c r="B78" s="33" t="s">
        <v>69</v>
      </c>
      <c r="C78" s="67">
        <v>0</v>
      </c>
      <c r="D78" s="67">
        <v>0</v>
      </c>
      <c r="E78" s="67">
        <v>0</v>
      </c>
      <c r="F78" s="67">
        <v>0</v>
      </c>
      <c r="G78" s="69">
        <v>0.39999999999999991</v>
      </c>
      <c r="H78" s="69">
        <v>0</v>
      </c>
      <c r="I78" s="69">
        <v>0.39999999999999991</v>
      </c>
      <c r="J78" s="69">
        <v>0.39999999999999991</v>
      </c>
      <c r="K78" s="67" t="s">
        <v>0</v>
      </c>
      <c r="L78" s="8">
        <v>-0.59999999999999964</v>
      </c>
      <c r="M78" s="8">
        <v>0.99999999999999956</v>
      </c>
      <c r="N78" s="8">
        <v>166.7</v>
      </c>
    </row>
    <row r="79" spans="1:14">
      <c r="A79" s="26" t="s">
        <v>68</v>
      </c>
      <c r="B79" s="34" t="s">
        <v>145</v>
      </c>
      <c r="C79" s="68">
        <v>0</v>
      </c>
      <c r="D79" s="68">
        <v>0</v>
      </c>
      <c r="E79" s="68">
        <v>0</v>
      </c>
      <c r="F79" s="68">
        <v>0</v>
      </c>
      <c r="G79" s="65">
        <v>2.2999999999999998</v>
      </c>
      <c r="H79" s="65">
        <v>0</v>
      </c>
      <c r="I79" s="65">
        <v>2.2999999999999998</v>
      </c>
      <c r="J79" s="65">
        <v>2.2999999999999998</v>
      </c>
      <c r="K79" s="68" t="s">
        <v>0</v>
      </c>
      <c r="L79" s="9">
        <v>7.2</v>
      </c>
      <c r="M79" s="9">
        <v>-4.9000000000000004</v>
      </c>
      <c r="N79" s="9">
        <v>31.944444444444443</v>
      </c>
    </row>
    <row r="80" spans="1:14">
      <c r="A80" s="26" t="s">
        <v>71</v>
      </c>
      <c r="B80" s="34" t="s">
        <v>146</v>
      </c>
      <c r="C80" s="68">
        <v>0</v>
      </c>
      <c r="D80" s="68">
        <v>0</v>
      </c>
      <c r="E80" s="68">
        <v>0</v>
      </c>
      <c r="F80" s="68">
        <v>0</v>
      </c>
      <c r="G80" s="65">
        <v>-1.9</v>
      </c>
      <c r="H80" s="65">
        <v>0</v>
      </c>
      <c r="I80" s="65">
        <v>-1.9</v>
      </c>
      <c r="J80" s="65">
        <v>-1.9</v>
      </c>
      <c r="K80" s="68" t="s">
        <v>0</v>
      </c>
      <c r="L80" s="9">
        <v>-7.8</v>
      </c>
      <c r="M80" s="9">
        <v>5.9</v>
      </c>
      <c r="N80" s="9">
        <v>24.358974358974358</v>
      </c>
    </row>
    <row r="81" spans="1:14" ht="31.5">
      <c r="A81" s="40" t="s">
        <v>77</v>
      </c>
      <c r="B81" s="33" t="s">
        <v>75</v>
      </c>
      <c r="C81" s="70">
        <v>18.600000000000001</v>
      </c>
      <c r="D81" s="70">
        <v>20</v>
      </c>
      <c r="E81" s="70">
        <v>20</v>
      </c>
      <c r="F81" s="70">
        <v>0</v>
      </c>
      <c r="G81" s="70">
        <v>0.5</v>
      </c>
      <c r="H81" s="70">
        <v>0.5</v>
      </c>
      <c r="I81" s="70">
        <v>0</v>
      </c>
      <c r="J81" s="70">
        <v>-19.5</v>
      </c>
      <c r="K81" s="70">
        <v>2.5</v>
      </c>
      <c r="L81" s="19">
        <v>0.4</v>
      </c>
      <c r="M81" s="19">
        <v>9.9999999999999978E-2</v>
      </c>
      <c r="N81" s="11">
        <v>125</v>
      </c>
    </row>
    <row r="82" spans="1:14" ht="15.75">
      <c r="A82" s="26" t="s">
        <v>74</v>
      </c>
      <c r="B82" s="34" t="s">
        <v>76</v>
      </c>
      <c r="C82" s="68">
        <v>18.600000000000001</v>
      </c>
      <c r="D82" s="68">
        <v>20</v>
      </c>
      <c r="E82" s="68">
        <v>20</v>
      </c>
      <c r="F82" s="68">
        <v>0</v>
      </c>
      <c r="G82" s="68">
        <v>0.5</v>
      </c>
      <c r="H82" s="68">
        <v>0.5</v>
      </c>
      <c r="I82" s="68">
        <v>0</v>
      </c>
      <c r="J82" s="68">
        <v>-19.5</v>
      </c>
      <c r="K82" s="68">
        <v>2.5</v>
      </c>
      <c r="L82" s="10">
        <v>0.4</v>
      </c>
      <c r="M82" s="10">
        <v>9.9999999999999978E-2</v>
      </c>
      <c r="N82" s="17">
        <v>125</v>
      </c>
    </row>
    <row r="83" spans="1:14" ht="15.75">
      <c r="A83" s="26" t="s">
        <v>78</v>
      </c>
      <c r="B83" s="34" t="s">
        <v>79</v>
      </c>
      <c r="C83" s="34"/>
      <c r="D83" s="68">
        <v>0</v>
      </c>
      <c r="E83" s="68">
        <v>0</v>
      </c>
      <c r="F83" s="68">
        <v>0</v>
      </c>
      <c r="G83" s="68">
        <v>0</v>
      </c>
      <c r="H83" s="68">
        <v>0</v>
      </c>
      <c r="I83" s="68">
        <v>0</v>
      </c>
      <c r="J83" s="68">
        <v>0</v>
      </c>
      <c r="K83" s="68" t="s">
        <v>0</v>
      </c>
      <c r="L83" s="10">
        <v>0</v>
      </c>
      <c r="M83" s="10">
        <v>0</v>
      </c>
      <c r="N83" s="17" t="s">
        <v>0</v>
      </c>
    </row>
    <row r="84" spans="1:14" ht="17.25">
      <c r="A84" s="72" t="s">
        <v>80</v>
      </c>
      <c r="B84" s="73" t="s">
        <v>67</v>
      </c>
      <c r="C84" s="84">
        <v>-60.2</v>
      </c>
      <c r="D84" s="84">
        <v>396.9</v>
      </c>
      <c r="E84" s="84">
        <v>314.89999999999998</v>
      </c>
      <c r="F84" s="84">
        <v>82</v>
      </c>
      <c r="G84" s="84">
        <v>-193.4</v>
      </c>
      <c r="H84" s="84">
        <v>-200.9</v>
      </c>
      <c r="I84" s="84">
        <v>7.5</v>
      </c>
      <c r="J84" s="84">
        <v>-590.29999999999995</v>
      </c>
      <c r="K84" s="84">
        <v>48.727639203829689</v>
      </c>
      <c r="L84" s="84">
        <v>-205.39999999999998</v>
      </c>
      <c r="M84" s="84">
        <v>11.999999999999972</v>
      </c>
      <c r="N84" s="150">
        <v>94.157740993184049</v>
      </c>
    </row>
    <row r="85" spans="1:14" ht="15.75">
      <c r="A85" s="38" t="s">
        <v>82</v>
      </c>
      <c r="B85" s="32" t="s">
        <v>83</v>
      </c>
      <c r="C85" s="67">
        <v>0</v>
      </c>
      <c r="D85" s="67">
        <v>0</v>
      </c>
      <c r="E85" s="67">
        <v>0</v>
      </c>
      <c r="F85" s="67">
        <v>0</v>
      </c>
      <c r="G85" s="67">
        <v>0</v>
      </c>
      <c r="H85" s="67">
        <v>0</v>
      </c>
      <c r="I85" s="67">
        <v>0</v>
      </c>
      <c r="J85" s="67">
        <v>0</v>
      </c>
      <c r="K85" s="67" t="s">
        <v>0</v>
      </c>
      <c r="L85" s="8">
        <v>-2</v>
      </c>
      <c r="M85" s="8">
        <v>2</v>
      </c>
      <c r="N85" s="17">
        <v>0</v>
      </c>
    </row>
    <row r="86" spans="1:14">
      <c r="A86" s="26" t="s">
        <v>81</v>
      </c>
      <c r="B86" s="34" t="s">
        <v>84</v>
      </c>
      <c r="C86" s="34"/>
      <c r="D86" s="68">
        <v>0</v>
      </c>
      <c r="E86" s="68">
        <v>0</v>
      </c>
      <c r="F86" s="68">
        <v>0</v>
      </c>
      <c r="G86" s="68">
        <v>0</v>
      </c>
      <c r="H86" s="68">
        <v>0</v>
      </c>
      <c r="I86" s="68">
        <v>0</v>
      </c>
      <c r="J86" s="68">
        <v>0</v>
      </c>
      <c r="K86" s="68" t="s">
        <v>0</v>
      </c>
      <c r="L86" s="9">
        <v>0</v>
      </c>
      <c r="M86" s="9">
        <v>0</v>
      </c>
      <c r="N86" s="17" t="s">
        <v>0</v>
      </c>
    </row>
    <row r="87" spans="1:14">
      <c r="A87" s="26" t="s">
        <v>201</v>
      </c>
      <c r="B87" s="34" t="s">
        <v>85</v>
      </c>
      <c r="C87" s="34"/>
      <c r="D87" s="68">
        <v>0</v>
      </c>
      <c r="E87" s="68">
        <v>0</v>
      </c>
      <c r="F87" s="68">
        <v>0</v>
      </c>
      <c r="G87" s="68">
        <v>0</v>
      </c>
      <c r="H87" s="68">
        <v>0</v>
      </c>
      <c r="I87" s="68">
        <v>0</v>
      </c>
      <c r="J87" s="68">
        <v>0</v>
      </c>
      <c r="K87" s="68" t="s">
        <v>0</v>
      </c>
      <c r="L87" s="9">
        <v>0</v>
      </c>
      <c r="M87" s="9">
        <v>0</v>
      </c>
      <c r="N87" s="17" t="s">
        <v>0</v>
      </c>
    </row>
    <row r="88" spans="1:14">
      <c r="A88" s="26" t="s">
        <v>200</v>
      </c>
      <c r="B88" s="34" t="s">
        <v>199</v>
      </c>
      <c r="C88" s="68">
        <v>0</v>
      </c>
      <c r="D88" s="68">
        <v>0</v>
      </c>
      <c r="E88" s="68">
        <v>0</v>
      </c>
      <c r="F88" s="68">
        <v>0</v>
      </c>
      <c r="G88" s="68">
        <v>0</v>
      </c>
      <c r="H88" s="68">
        <v>0</v>
      </c>
      <c r="I88" s="68">
        <v>0</v>
      </c>
      <c r="J88" s="68">
        <v>0</v>
      </c>
      <c r="K88" s="68" t="s">
        <v>0</v>
      </c>
      <c r="L88" s="68">
        <v>-2</v>
      </c>
      <c r="M88" s="68">
        <v>2</v>
      </c>
      <c r="N88" s="68">
        <v>0</v>
      </c>
    </row>
    <row r="89" spans="1:14">
      <c r="A89" s="26" t="s">
        <v>86</v>
      </c>
      <c r="B89" s="34" t="s">
        <v>87</v>
      </c>
      <c r="C89" s="68">
        <v>0</v>
      </c>
      <c r="D89" s="68">
        <v>0</v>
      </c>
      <c r="E89" s="68">
        <v>0</v>
      </c>
      <c r="F89" s="68">
        <v>0</v>
      </c>
      <c r="G89" s="68">
        <v>0</v>
      </c>
      <c r="H89" s="68">
        <v>0</v>
      </c>
      <c r="I89" s="68">
        <v>0</v>
      </c>
      <c r="J89" s="68">
        <v>0</v>
      </c>
      <c r="K89" s="68" t="s">
        <v>0</v>
      </c>
      <c r="L89" s="9">
        <v>0</v>
      </c>
      <c r="M89" s="9">
        <v>0</v>
      </c>
      <c r="N89" s="17" t="s">
        <v>0</v>
      </c>
    </row>
    <row r="90" spans="1:14" s="7" customFormat="1" ht="28.5">
      <c r="A90" s="41" t="s">
        <v>91</v>
      </c>
      <c r="B90" s="33" t="s">
        <v>89</v>
      </c>
      <c r="C90" s="71">
        <v>-7.7</v>
      </c>
      <c r="D90" s="71">
        <v>551.29999999999995</v>
      </c>
      <c r="E90" s="71">
        <v>551.29999999999995</v>
      </c>
      <c r="F90" s="71">
        <v>0</v>
      </c>
      <c r="G90" s="71">
        <v>-111.2</v>
      </c>
      <c r="H90" s="71">
        <v>-111.2</v>
      </c>
      <c r="I90" s="71">
        <v>0</v>
      </c>
      <c r="J90" s="71">
        <v>-662.5</v>
      </c>
      <c r="K90" s="71">
        <v>20.170506076546346</v>
      </c>
      <c r="L90" s="8">
        <v>-92.1</v>
      </c>
      <c r="M90" s="8">
        <v>-19.100000000000009</v>
      </c>
      <c r="N90" s="11">
        <v>120.73832790445169</v>
      </c>
    </row>
    <row r="91" spans="1:14">
      <c r="A91" s="26" t="s">
        <v>88</v>
      </c>
      <c r="B91" s="34" t="s">
        <v>90</v>
      </c>
      <c r="C91" s="34"/>
      <c r="D91" s="68">
        <v>0</v>
      </c>
      <c r="E91" s="68">
        <v>0</v>
      </c>
      <c r="F91" s="68">
        <v>0</v>
      </c>
      <c r="G91" s="68">
        <v>0</v>
      </c>
      <c r="H91" s="68">
        <v>0</v>
      </c>
      <c r="I91" s="68">
        <v>0</v>
      </c>
      <c r="J91" s="68">
        <v>0</v>
      </c>
      <c r="K91" s="68" t="s">
        <v>0</v>
      </c>
      <c r="L91" s="9">
        <v>0</v>
      </c>
      <c r="M91" s="9">
        <v>0</v>
      </c>
      <c r="N91" s="17" t="s">
        <v>0</v>
      </c>
    </row>
    <row r="92" spans="1:14">
      <c r="A92" s="26" t="s">
        <v>92</v>
      </c>
      <c r="B92" s="34" t="s">
        <v>93</v>
      </c>
      <c r="C92" s="68">
        <v>-7.7</v>
      </c>
      <c r="D92" s="68">
        <v>551.29999999999995</v>
      </c>
      <c r="E92" s="68">
        <v>551.29999999999995</v>
      </c>
      <c r="F92" s="68">
        <v>0</v>
      </c>
      <c r="G92" s="68">
        <v>-111.2</v>
      </c>
      <c r="H92" s="68">
        <v>-111.2</v>
      </c>
      <c r="I92" s="68">
        <v>0</v>
      </c>
      <c r="J92" s="68">
        <v>-662.5</v>
      </c>
      <c r="K92" s="68">
        <v>20.170506076546346</v>
      </c>
      <c r="L92" s="9">
        <v>-92.1</v>
      </c>
      <c r="M92" s="9">
        <v>-19.100000000000009</v>
      </c>
      <c r="N92" s="17">
        <v>120.73832790445169</v>
      </c>
    </row>
    <row r="93" spans="1:14">
      <c r="A93" s="26" t="s">
        <v>94</v>
      </c>
      <c r="B93" s="34" t="s">
        <v>95</v>
      </c>
      <c r="C93" s="68">
        <v>0</v>
      </c>
      <c r="D93" s="68">
        <v>0</v>
      </c>
      <c r="E93" s="68">
        <v>0</v>
      </c>
      <c r="F93" s="68">
        <v>0</v>
      </c>
      <c r="G93" s="68">
        <v>0</v>
      </c>
      <c r="H93" s="68">
        <v>0</v>
      </c>
      <c r="I93" s="68">
        <v>0</v>
      </c>
      <c r="J93" s="68">
        <v>0</v>
      </c>
      <c r="K93" s="68" t="s">
        <v>0</v>
      </c>
      <c r="L93" s="9">
        <v>0</v>
      </c>
      <c r="M93" s="9">
        <v>0</v>
      </c>
      <c r="N93" s="17" t="s">
        <v>0</v>
      </c>
    </row>
    <row r="94" spans="1:14" ht="30">
      <c r="A94" s="26" t="s">
        <v>96</v>
      </c>
      <c r="B94" s="34" t="s">
        <v>97</v>
      </c>
      <c r="C94" s="34"/>
      <c r="D94" s="68">
        <v>0</v>
      </c>
      <c r="E94" s="68">
        <v>0</v>
      </c>
      <c r="F94" s="68">
        <v>0</v>
      </c>
      <c r="G94" s="68">
        <v>0</v>
      </c>
      <c r="H94" s="68">
        <v>0</v>
      </c>
      <c r="I94" s="68">
        <v>0</v>
      </c>
      <c r="J94" s="68">
        <v>0</v>
      </c>
      <c r="K94" s="68" t="s">
        <v>0</v>
      </c>
      <c r="L94" s="9">
        <v>0</v>
      </c>
      <c r="M94" s="9">
        <v>0</v>
      </c>
      <c r="N94" s="17" t="s">
        <v>0</v>
      </c>
    </row>
    <row r="95" spans="1:14">
      <c r="A95" s="41" t="s">
        <v>73</v>
      </c>
      <c r="B95" s="33" t="s">
        <v>98</v>
      </c>
      <c r="C95" s="71">
        <v>-52.5</v>
      </c>
      <c r="D95" s="71">
        <v>-62.9</v>
      </c>
      <c r="E95" s="71">
        <v>-62.9</v>
      </c>
      <c r="F95" s="71">
        <v>0</v>
      </c>
      <c r="G95" s="71">
        <v>-17.2</v>
      </c>
      <c r="H95" s="71">
        <v>-17.2</v>
      </c>
      <c r="I95" s="71">
        <v>0</v>
      </c>
      <c r="J95" s="71">
        <v>45.7</v>
      </c>
      <c r="K95" s="71">
        <v>27.344992050874406</v>
      </c>
      <c r="L95" s="71">
        <v>-18.3</v>
      </c>
      <c r="M95" s="71">
        <v>1.1000000000000014</v>
      </c>
      <c r="N95" s="71">
        <v>93.989071038251353</v>
      </c>
    </row>
    <row r="96" spans="1:14" ht="30">
      <c r="A96" s="26" t="s">
        <v>72</v>
      </c>
      <c r="B96" s="34" t="s">
        <v>99</v>
      </c>
      <c r="C96" s="68">
        <v>-52.5</v>
      </c>
      <c r="D96" s="68">
        <v>-62.9</v>
      </c>
      <c r="E96" s="68">
        <v>-62.9</v>
      </c>
      <c r="F96" s="68">
        <v>0</v>
      </c>
      <c r="G96" s="68">
        <v>-17.2</v>
      </c>
      <c r="H96" s="68">
        <v>-17.2</v>
      </c>
      <c r="I96" s="68">
        <v>0</v>
      </c>
      <c r="J96" s="68">
        <v>45.7</v>
      </c>
      <c r="K96" s="68">
        <v>27.344992050874406</v>
      </c>
      <c r="L96" s="68">
        <v>-18.3</v>
      </c>
      <c r="M96" s="68">
        <v>1.1000000000000014</v>
      </c>
      <c r="N96" s="68">
        <v>93.989071038251353</v>
      </c>
    </row>
    <row r="97" spans="1:14" ht="15.75">
      <c r="A97" s="38" t="s">
        <v>101</v>
      </c>
      <c r="B97" s="32" t="s">
        <v>102</v>
      </c>
      <c r="C97" s="67">
        <v>0</v>
      </c>
      <c r="D97" s="67">
        <v>-17.100000000000001</v>
      </c>
      <c r="E97" s="67">
        <v>-17.100000000000001</v>
      </c>
      <c r="F97" s="67">
        <v>0</v>
      </c>
      <c r="G97" s="67">
        <v>0</v>
      </c>
      <c r="H97" s="67">
        <v>0</v>
      </c>
      <c r="I97" s="67">
        <v>0</v>
      </c>
      <c r="J97" s="67">
        <v>17.100000000000001</v>
      </c>
      <c r="K97" s="67">
        <v>0</v>
      </c>
      <c r="L97" s="9">
        <v>0</v>
      </c>
      <c r="M97" s="9">
        <v>0</v>
      </c>
      <c r="N97" s="17" t="s">
        <v>0</v>
      </c>
    </row>
    <row r="98" spans="1:14">
      <c r="A98" s="26" t="s">
        <v>100</v>
      </c>
      <c r="B98" s="34" t="s">
        <v>103</v>
      </c>
      <c r="C98" s="34"/>
      <c r="D98" s="68">
        <v>0</v>
      </c>
      <c r="E98" s="68">
        <v>0</v>
      </c>
      <c r="F98" s="68">
        <v>0</v>
      </c>
      <c r="G98" s="68">
        <v>0</v>
      </c>
      <c r="H98" s="68">
        <v>0</v>
      </c>
      <c r="I98" s="68">
        <v>0</v>
      </c>
      <c r="J98" s="68">
        <v>0</v>
      </c>
      <c r="K98" s="68" t="s">
        <v>0</v>
      </c>
      <c r="L98" s="9">
        <v>0</v>
      </c>
      <c r="M98" s="9">
        <v>0</v>
      </c>
      <c r="N98" s="17" t="s">
        <v>0</v>
      </c>
    </row>
    <row r="99" spans="1:14">
      <c r="A99" s="26" t="s">
        <v>104</v>
      </c>
      <c r="B99" s="34" t="s">
        <v>105</v>
      </c>
      <c r="C99" s="68">
        <v>0</v>
      </c>
      <c r="D99" s="68">
        <v>-17.100000000000001</v>
      </c>
      <c r="E99" s="68">
        <v>-17.100000000000001</v>
      </c>
      <c r="F99" s="68">
        <v>0</v>
      </c>
      <c r="G99" s="68">
        <v>0</v>
      </c>
      <c r="H99" s="68">
        <v>0</v>
      </c>
      <c r="I99" s="68">
        <v>0</v>
      </c>
      <c r="J99" s="68">
        <v>17.100000000000001</v>
      </c>
      <c r="K99" s="68">
        <v>0</v>
      </c>
      <c r="L99" s="9">
        <v>0</v>
      </c>
      <c r="M99" s="9">
        <v>0</v>
      </c>
      <c r="N99" s="17" t="s">
        <v>0</v>
      </c>
    </row>
    <row r="100" spans="1:14">
      <c r="A100" s="26" t="s">
        <v>106</v>
      </c>
      <c r="B100" s="34" t="s">
        <v>107</v>
      </c>
      <c r="C100" s="34"/>
      <c r="D100" s="68">
        <v>0</v>
      </c>
      <c r="E100" s="68">
        <v>0</v>
      </c>
      <c r="F100" s="68">
        <v>0</v>
      </c>
      <c r="G100" s="68">
        <v>0</v>
      </c>
      <c r="H100" s="68">
        <v>0</v>
      </c>
      <c r="I100" s="68">
        <v>0</v>
      </c>
      <c r="J100" s="68">
        <v>0</v>
      </c>
      <c r="K100" s="68" t="s">
        <v>0</v>
      </c>
      <c r="L100" s="9">
        <v>0</v>
      </c>
      <c r="M100" s="9">
        <v>0</v>
      </c>
      <c r="N100" s="17" t="s">
        <v>0</v>
      </c>
    </row>
    <row r="101" spans="1:14" ht="15.75">
      <c r="A101" s="38" t="s">
        <v>109</v>
      </c>
      <c r="B101" s="32" t="s">
        <v>108</v>
      </c>
      <c r="C101" s="67">
        <v>0</v>
      </c>
      <c r="D101" s="67">
        <v>-74.400000000000006</v>
      </c>
      <c r="E101" s="67">
        <v>-156.4</v>
      </c>
      <c r="F101" s="67">
        <v>82</v>
      </c>
      <c r="G101" s="71">
        <v>-65</v>
      </c>
      <c r="H101" s="67">
        <v>-72.5</v>
      </c>
      <c r="I101" s="67">
        <v>7.5</v>
      </c>
      <c r="J101" s="67">
        <v>9.4000000000000057</v>
      </c>
      <c r="K101" s="67">
        <v>87.365591397849457</v>
      </c>
      <c r="L101" s="11">
        <v>-93</v>
      </c>
      <c r="M101" s="11">
        <v>28</v>
      </c>
      <c r="N101" s="11">
        <v>69.892473118279568</v>
      </c>
    </row>
    <row r="102" spans="1:14">
      <c r="A102" s="57" t="s">
        <v>147</v>
      </c>
      <c r="B102" s="58" t="s">
        <v>110</v>
      </c>
      <c r="C102" s="68">
        <v>4</v>
      </c>
      <c r="D102" s="68">
        <v>118.9</v>
      </c>
      <c r="E102" s="68">
        <v>36.900000000000006</v>
      </c>
      <c r="F102" s="68">
        <v>82</v>
      </c>
      <c r="G102" s="68">
        <v>14.7</v>
      </c>
      <c r="H102" s="68">
        <v>7.1999999999999993</v>
      </c>
      <c r="I102" s="68">
        <v>7.5</v>
      </c>
      <c r="J102" s="68">
        <v>-104.2</v>
      </c>
      <c r="K102" s="68">
        <v>12.363330529857022</v>
      </c>
      <c r="L102" s="17">
        <v>5.0999999999999996</v>
      </c>
      <c r="M102" s="17">
        <v>9.6</v>
      </c>
      <c r="N102" s="17" t="s">
        <v>204</v>
      </c>
    </row>
    <row r="103" spans="1:14">
      <c r="A103" s="15" t="s">
        <v>148</v>
      </c>
      <c r="B103" s="58" t="s">
        <v>110</v>
      </c>
      <c r="C103" s="68">
        <v>-4</v>
      </c>
      <c r="D103" s="68">
        <v>-193.3</v>
      </c>
      <c r="E103" s="68">
        <v>-193.3</v>
      </c>
      <c r="F103" s="68">
        <v>0</v>
      </c>
      <c r="G103" s="68">
        <v>-79.7</v>
      </c>
      <c r="H103" s="68">
        <v>-79.7</v>
      </c>
      <c r="I103" s="68">
        <v>0</v>
      </c>
      <c r="J103" s="68">
        <v>113.60000000000001</v>
      </c>
      <c r="K103" s="68">
        <v>41.23124676668391</v>
      </c>
      <c r="L103" s="17">
        <v>-98.1</v>
      </c>
      <c r="M103" s="17">
        <v>18.399999999999991</v>
      </c>
      <c r="N103" s="17">
        <v>81.243628950050976</v>
      </c>
    </row>
    <row r="104" spans="1:14" ht="17.25">
      <c r="A104" s="78" t="s">
        <v>114</v>
      </c>
      <c r="B104" s="83" t="s">
        <v>111</v>
      </c>
      <c r="C104" s="87">
        <v>58.500000000000725</v>
      </c>
      <c r="D104" s="87">
        <v>1543.2999999999993</v>
      </c>
      <c r="E104" s="87">
        <v>1506.6999999999994</v>
      </c>
      <c r="F104" s="87">
        <v>36.599999999999966</v>
      </c>
      <c r="G104" s="87">
        <v>-1140.4999999999984</v>
      </c>
      <c r="H104" s="87">
        <v>-1143.6999999999985</v>
      </c>
      <c r="I104" s="87">
        <v>3.2000000000000011</v>
      </c>
      <c r="J104" s="87">
        <v>-2683.7999999999975</v>
      </c>
      <c r="K104" s="87">
        <v>73.900084235080598</v>
      </c>
      <c r="L104" s="87">
        <v>-742.19999999999789</v>
      </c>
      <c r="M104" s="87">
        <v>-398.30000000000052</v>
      </c>
      <c r="N104" s="155">
        <v>153.66478038264643</v>
      </c>
    </row>
    <row r="105" spans="1:14" ht="26.45" customHeight="1">
      <c r="A105" s="79" t="s">
        <v>115</v>
      </c>
      <c r="B105" s="80" t="s">
        <v>112</v>
      </c>
      <c r="C105" s="88">
        <v>89.1</v>
      </c>
      <c r="D105" s="88">
        <v>2151.6</v>
      </c>
      <c r="E105" s="88">
        <v>2115</v>
      </c>
      <c r="F105" s="88">
        <v>36.6</v>
      </c>
      <c r="G105" s="88">
        <v>2365</v>
      </c>
      <c r="H105" s="88">
        <v>2310.4</v>
      </c>
      <c r="I105" s="88">
        <v>54.6</v>
      </c>
      <c r="J105" s="88">
        <v>213.40000000000009</v>
      </c>
      <c r="K105" s="88">
        <v>109.91820040899796</v>
      </c>
      <c r="L105" s="88">
        <v>1993.8</v>
      </c>
      <c r="M105" s="88">
        <v>371.20000000000005</v>
      </c>
      <c r="N105" s="150">
        <v>118.61771491624036</v>
      </c>
    </row>
    <row r="106" spans="1:14" ht="16.5">
      <c r="A106" s="79" t="s">
        <v>190</v>
      </c>
      <c r="B106" s="80" t="s">
        <v>189</v>
      </c>
      <c r="C106" s="88">
        <v>0</v>
      </c>
      <c r="D106" s="88">
        <v>0.6</v>
      </c>
      <c r="E106" s="88">
        <v>0.6</v>
      </c>
      <c r="F106" s="88">
        <v>0</v>
      </c>
      <c r="G106" s="88">
        <v>-1.5</v>
      </c>
      <c r="H106" s="88">
        <v>4.5</v>
      </c>
      <c r="I106" s="88">
        <v>-6</v>
      </c>
      <c r="J106" s="88">
        <v>-2.1</v>
      </c>
      <c r="K106" s="88" t="s">
        <v>204</v>
      </c>
      <c r="L106" s="88">
        <v>-0.9</v>
      </c>
      <c r="M106" s="88">
        <v>-0.6</v>
      </c>
      <c r="N106" s="150">
        <v>166.66666666666666</v>
      </c>
    </row>
    <row r="107" spans="1:14" ht="33">
      <c r="A107" s="81" t="s">
        <v>116</v>
      </c>
      <c r="B107" s="82" t="s">
        <v>113</v>
      </c>
      <c r="C107" s="89">
        <v>-30.59999999999927</v>
      </c>
      <c r="D107" s="89">
        <v>-608.90000000000066</v>
      </c>
      <c r="E107" s="89">
        <v>-608.90000000000066</v>
      </c>
      <c r="F107" s="89">
        <v>-3.5527136788005009E-14</v>
      </c>
      <c r="G107" s="89">
        <v>-3503.9999999999982</v>
      </c>
      <c r="H107" s="89">
        <v>-3458.5999999999981</v>
      </c>
      <c r="I107" s="89">
        <v>-45.4</v>
      </c>
      <c r="J107" s="89">
        <v>-2895.0999999999976</v>
      </c>
      <c r="K107" s="89" t="s">
        <v>204</v>
      </c>
      <c r="L107" s="89">
        <v>-2735.0999999999976</v>
      </c>
      <c r="M107" s="89">
        <v>-768.90000000000055</v>
      </c>
      <c r="N107" s="154">
        <v>128.11231764834926</v>
      </c>
    </row>
    <row r="108" spans="1:14" ht="16.5">
      <c r="A108" s="147"/>
      <c r="B108" s="148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</row>
    <row r="110" spans="1:14" ht="15.75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</row>
  </sheetData>
  <mergeCells count="15">
    <mergeCell ref="J7:K7"/>
    <mergeCell ref="B7:B8"/>
    <mergeCell ref="H7:I7"/>
    <mergeCell ref="C7:C8"/>
    <mergeCell ref="E7:F7"/>
    <mergeCell ref="M1:N1"/>
    <mergeCell ref="A2:N2"/>
    <mergeCell ref="A3:N3"/>
    <mergeCell ref="A4:N4"/>
    <mergeCell ref="L7:L8"/>
    <mergeCell ref="M7:N7"/>
    <mergeCell ref="A7:A8"/>
    <mergeCell ref="D7:D8"/>
    <mergeCell ref="G7:G8"/>
    <mergeCell ref="A5:K5"/>
  </mergeCells>
  <printOptions horizontalCentered="1"/>
  <pageMargins left="0" right="0" top="0.39370078740157483" bottom="0.19685039370078741" header="0" footer="0"/>
  <pageSetup paperSize="9" scale="56" orientation="portrait" blackAndWhite="1" r:id="rId1"/>
  <headerFooter>
    <oddFooter>&amp;C&amp;P</oddFooter>
  </headerFooter>
  <rowBreaks count="1" manualBreakCount="1">
    <brk id="7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Zeros="0" view="pageBreakPreview" zoomScaleNormal="100" zoomScaleSheetLayoutView="100" workbookViewId="0">
      <selection activeCell="A6" sqref="A6:K6"/>
    </sheetView>
  </sheetViews>
  <sheetFormatPr defaultRowHeight="15"/>
  <cols>
    <col min="1" max="1" width="47.7109375" customWidth="1"/>
    <col min="2" max="2" width="9.42578125" customWidth="1"/>
    <col min="3" max="3" width="12" customWidth="1"/>
    <col min="4" max="5" width="12.140625" customWidth="1"/>
    <col min="6" max="6" width="9.7109375" customWidth="1"/>
    <col min="7" max="7" width="11.85546875" customWidth="1"/>
    <col min="8" max="8" width="11.5703125" customWidth="1"/>
    <col min="9" max="9" width="10" customWidth="1"/>
    <col min="10" max="10" width="12.28515625" customWidth="1"/>
    <col min="11" max="11" width="8.140625" customWidth="1"/>
    <col min="12" max="12" width="10.85546875" customWidth="1"/>
    <col min="13" max="13" width="11" customWidth="1"/>
    <col min="14" max="14" width="9.85546875" customWidth="1"/>
    <col min="16" max="16" width="22.7109375" customWidth="1"/>
  </cols>
  <sheetData>
    <row r="1" spans="1:16" ht="32.25" customHeight="1">
      <c r="A1" s="6"/>
      <c r="B1" s="6"/>
      <c r="C1" s="6"/>
      <c r="D1" s="2"/>
      <c r="E1" s="2"/>
      <c r="F1" s="2"/>
      <c r="G1" s="2"/>
      <c r="H1" s="2"/>
      <c r="I1" s="2"/>
      <c r="M1" s="185" t="s">
        <v>195</v>
      </c>
      <c r="N1" s="185"/>
    </row>
    <row r="2" spans="1:16" ht="20.25">
      <c r="A2" s="181" t="s">
        <v>154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</row>
    <row r="3" spans="1:16" ht="20.25">
      <c r="A3" s="181" t="s">
        <v>202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6" ht="20.25">
      <c r="A4" s="181" t="s">
        <v>156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6" ht="20.25" customHeight="1">
      <c r="A5" s="178" t="s">
        <v>203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</row>
    <row r="6" spans="1:16" ht="20.25" customHeight="1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</row>
    <row r="7" spans="1:16" ht="20.25" customHeight="1">
      <c r="A7" s="1"/>
      <c r="B7" s="1"/>
      <c r="C7" s="1"/>
      <c r="D7" s="1"/>
      <c r="E7" s="1"/>
      <c r="F7" s="1"/>
      <c r="G7" s="1"/>
      <c r="H7" s="1"/>
      <c r="I7" s="1"/>
      <c r="J7" s="1" t="s">
        <v>1</v>
      </c>
      <c r="N7" s="3" t="s">
        <v>8</v>
      </c>
    </row>
    <row r="8" spans="1:16" ht="44.25" customHeight="1">
      <c r="A8" s="187" t="s">
        <v>15</v>
      </c>
      <c r="B8" s="191" t="s">
        <v>131</v>
      </c>
      <c r="C8" s="188" t="s">
        <v>191</v>
      </c>
      <c r="D8" s="187" t="s">
        <v>10</v>
      </c>
      <c r="E8" s="190" t="s">
        <v>160</v>
      </c>
      <c r="F8" s="190"/>
      <c r="G8" s="187" t="s">
        <v>16</v>
      </c>
      <c r="H8" s="190" t="s">
        <v>160</v>
      </c>
      <c r="I8" s="190"/>
      <c r="J8" s="187" t="s">
        <v>11</v>
      </c>
      <c r="K8" s="187"/>
      <c r="L8" s="186" t="s">
        <v>13</v>
      </c>
      <c r="M8" s="186" t="s">
        <v>14</v>
      </c>
      <c r="N8" s="186"/>
    </row>
    <row r="9" spans="1:16" ht="31.5">
      <c r="A9" s="187"/>
      <c r="B9" s="191"/>
      <c r="C9" s="189"/>
      <c r="D9" s="187"/>
      <c r="E9" s="108" t="s">
        <v>162</v>
      </c>
      <c r="F9" s="108" t="s">
        <v>161</v>
      </c>
      <c r="G9" s="187"/>
      <c r="H9" s="108" t="s">
        <v>162</v>
      </c>
      <c r="I9" s="108" t="s">
        <v>161</v>
      </c>
      <c r="J9" s="91" t="s">
        <v>151</v>
      </c>
      <c r="K9" s="91" t="s">
        <v>12</v>
      </c>
      <c r="L9" s="186"/>
      <c r="M9" s="160" t="s">
        <v>153</v>
      </c>
      <c r="N9" s="90" t="s">
        <v>12</v>
      </c>
    </row>
    <row r="10" spans="1:16" s="142" customFormat="1" ht="12">
      <c r="A10" s="5">
        <v>1</v>
      </c>
      <c r="B10" s="55">
        <v>2</v>
      </c>
      <c r="C10" s="5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168">
        <v>12</v>
      </c>
      <c r="M10" s="168">
        <v>13</v>
      </c>
      <c r="N10" s="168">
        <v>14</v>
      </c>
    </row>
    <row r="11" spans="1:16" ht="17.25">
      <c r="A11" s="162" t="s">
        <v>32</v>
      </c>
      <c r="B11" s="165" t="s">
        <v>31</v>
      </c>
      <c r="C11" s="104">
        <v>20745.2</v>
      </c>
      <c r="D11" s="104">
        <v>33928.5</v>
      </c>
      <c r="E11" s="104">
        <v>33596.6</v>
      </c>
      <c r="F11" s="104">
        <v>331.9</v>
      </c>
      <c r="G11" s="104">
        <v>11000.7</v>
      </c>
      <c r="H11" s="104">
        <v>10964</v>
      </c>
      <c r="I11" s="104">
        <v>36.700000000000003</v>
      </c>
      <c r="J11" s="104">
        <v>-22927.8</v>
      </c>
      <c r="K11" s="104">
        <v>32.423184048808523</v>
      </c>
      <c r="L11" s="104">
        <v>9947.6000000000022</v>
      </c>
      <c r="M11" s="104">
        <v>1053.0999999999985</v>
      </c>
      <c r="N11" s="104">
        <v>110.58647311914429</v>
      </c>
    </row>
    <row r="12" spans="1:16" ht="16.5" customHeight="1">
      <c r="A12" s="21" t="s">
        <v>2</v>
      </c>
      <c r="B12" s="165"/>
      <c r="C12" s="98"/>
      <c r="D12" s="98"/>
      <c r="E12" s="98"/>
      <c r="F12" s="98"/>
      <c r="G12" s="98"/>
      <c r="H12" s="98"/>
      <c r="I12" s="98"/>
      <c r="J12" s="98"/>
      <c r="K12" s="98"/>
      <c r="L12" s="161"/>
      <c r="M12" s="161"/>
      <c r="N12" s="161"/>
    </row>
    <row r="13" spans="1:16" ht="15.75">
      <c r="A13" s="56" t="s">
        <v>37</v>
      </c>
      <c r="B13" s="93" t="s">
        <v>35</v>
      </c>
      <c r="C13" s="97">
        <v>2956.9</v>
      </c>
      <c r="D13" s="97">
        <v>1899.2</v>
      </c>
      <c r="E13" s="97">
        <v>1896.0800000000002</v>
      </c>
      <c r="F13" s="97">
        <v>3.12</v>
      </c>
      <c r="G13" s="97">
        <v>1053.9000000000001</v>
      </c>
      <c r="H13" s="97">
        <v>1052.7</v>
      </c>
      <c r="I13" s="97">
        <v>1.2</v>
      </c>
      <c r="J13" s="97">
        <v>-845.3</v>
      </c>
      <c r="K13" s="97">
        <v>55.49178601516428</v>
      </c>
      <c r="L13" s="97">
        <v>1010.8</v>
      </c>
      <c r="M13" s="97">
        <v>43.100000000000136</v>
      </c>
      <c r="N13" s="97">
        <v>104.26394934705185</v>
      </c>
    </row>
    <row r="14" spans="1:16">
      <c r="A14" s="94" t="s">
        <v>119</v>
      </c>
      <c r="B14" s="96" t="s">
        <v>118</v>
      </c>
      <c r="C14" s="95">
        <v>0</v>
      </c>
      <c r="D14" s="95">
        <v>0.4</v>
      </c>
      <c r="E14" s="95">
        <v>0.4</v>
      </c>
      <c r="F14" s="95">
        <v>0</v>
      </c>
      <c r="G14" s="95">
        <v>0.3</v>
      </c>
      <c r="H14" s="95">
        <v>0.3</v>
      </c>
      <c r="I14" s="95">
        <v>0</v>
      </c>
      <c r="J14" s="95">
        <v>-0.10000000000000003</v>
      </c>
      <c r="K14" s="95">
        <v>74.999999999999986</v>
      </c>
      <c r="L14" s="95">
        <v>0.1</v>
      </c>
      <c r="M14" s="95">
        <v>0.19999999999999998</v>
      </c>
      <c r="N14" s="95" t="s">
        <v>204</v>
      </c>
    </row>
    <row r="15" spans="1:16" ht="25.5">
      <c r="A15" s="52" t="s">
        <v>192</v>
      </c>
      <c r="B15" s="96"/>
      <c r="C15" s="95">
        <v>10</v>
      </c>
      <c r="D15" s="95">
        <v>10.9</v>
      </c>
      <c r="E15" s="95">
        <v>10.9</v>
      </c>
      <c r="F15" s="95">
        <v>0</v>
      </c>
      <c r="G15" s="95">
        <v>0.6</v>
      </c>
      <c r="H15" s="95">
        <v>0.6</v>
      </c>
      <c r="I15" s="95">
        <v>0</v>
      </c>
      <c r="J15" s="95">
        <v>-10.3</v>
      </c>
      <c r="K15" s="95">
        <v>5.5045871559633026</v>
      </c>
      <c r="L15" s="95">
        <v>1</v>
      </c>
      <c r="M15" s="95">
        <v>-0.4</v>
      </c>
      <c r="N15" s="95">
        <v>60</v>
      </c>
      <c r="P15" s="110"/>
    </row>
    <row r="16" spans="1:16" ht="15.75">
      <c r="A16" s="56" t="s">
        <v>38</v>
      </c>
      <c r="B16" s="93" t="s">
        <v>36</v>
      </c>
      <c r="C16" s="97">
        <v>17</v>
      </c>
      <c r="D16" s="97">
        <v>23.3</v>
      </c>
      <c r="E16" s="97">
        <v>23.3</v>
      </c>
      <c r="F16" s="97">
        <v>0</v>
      </c>
      <c r="G16" s="97">
        <v>7.1</v>
      </c>
      <c r="H16" s="97">
        <v>7.1</v>
      </c>
      <c r="I16" s="97">
        <v>0</v>
      </c>
      <c r="J16" s="97">
        <v>-16.200000000000003</v>
      </c>
      <c r="K16" s="97">
        <v>30.472103004291846</v>
      </c>
      <c r="L16" s="97">
        <v>7.1</v>
      </c>
      <c r="M16" s="97">
        <v>0</v>
      </c>
      <c r="N16" s="97">
        <v>100</v>
      </c>
    </row>
    <row r="17" spans="1:14" ht="15.75">
      <c r="A17" s="56" t="s">
        <v>39</v>
      </c>
      <c r="B17" s="93" t="s">
        <v>40</v>
      </c>
      <c r="C17" s="97">
        <v>26.5</v>
      </c>
      <c r="D17" s="97">
        <v>39.299999999999997</v>
      </c>
      <c r="E17" s="97">
        <v>35.799999999999997</v>
      </c>
      <c r="F17" s="97">
        <v>3.5</v>
      </c>
      <c r="G17" s="97">
        <v>10.9</v>
      </c>
      <c r="H17" s="97">
        <v>10.9</v>
      </c>
      <c r="I17" s="97">
        <v>0</v>
      </c>
      <c r="J17" s="97">
        <v>-28.4</v>
      </c>
      <c r="K17" s="97">
        <v>27.735368956743006</v>
      </c>
      <c r="L17" s="97">
        <v>10.8</v>
      </c>
      <c r="M17" s="97">
        <v>9.9999999999999645E-2</v>
      </c>
      <c r="N17" s="97">
        <v>100.92592592592592</v>
      </c>
    </row>
    <row r="18" spans="1:14" ht="15.75">
      <c r="A18" s="56" t="s">
        <v>34</v>
      </c>
      <c r="B18" s="93" t="s">
        <v>41</v>
      </c>
      <c r="C18" s="97">
        <v>1885.8</v>
      </c>
      <c r="D18" s="97">
        <v>4729.5</v>
      </c>
      <c r="E18" s="97">
        <v>4687.1000000000004</v>
      </c>
      <c r="F18" s="97">
        <v>42.4</v>
      </c>
      <c r="G18" s="97">
        <v>853.9</v>
      </c>
      <c r="H18" s="97">
        <v>837.9</v>
      </c>
      <c r="I18" s="97">
        <v>16</v>
      </c>
      <c r="J18" s="97">
        <v>-3875.6</v>
      </c>
      <c r="K18" s="97">
        <v>18.054762659900621</v>
      </c>
      <c r="L18" s="97">
        <v>764.6</v>
      </c>
      <c r="M18" s="97">
        <v>89.299999999999955</v>
      </c>
      <c r="N18" s="97">
        <v>111.67930944284592</v>
      </c>
    </row>
    <row r="19" spans="1:14">
      <c r="A19" s="94" t="s">
        <v>119</v>
      </c>
      <c r="B19" s="96" t="s">
        <v>118</v>
      </c>
      <c r="C19" s="95">
        <v>0</v>
      </c>
      <c r="D19" s="95">
        <v>0.5</v>
      </c>
      <c r="E19" s="95">
        <v>0.5</v>
      </c>
      <c r="F19" s="95">
        <v>0</v>
      </c>
      <c r="G19" s="95">
        <v>0.5</v>
      </c>
      <c r="H19" s="95">
        <v>0.5</v>
      </c>
      <c r="I19" s="95">
        <v>0</v>
      </c>
      <c r="J19" s="95">
        <v>0</v>
      </c>
      <c r="K19" s="95">
        <v>100</v>
      </c>
      <c r="L19" s="95">
        <v>0</v>
      </c>
      <c r="M19" s="95">
        <v>0.5</v>
      </c>
      <c r="N19" s="95" t="s">
        <v>0</v>
      </c>
    </row>
    <row r="20" spans="1:14" ht="18" customHeight="1">
      <c r="A20" s="56" t="s">
        <v>43</v>
      </c>
      <c r="B20" s="93" t="s">
        <v>42</v>
      </c>
      <c r="C20" s="97">
        <v>48.7</v>
      </c>
      <c r="D20" s="97">
        <v>157.80000000000001</v>
      </c>
      <c r="E20" s="97">
        <v>75.700000000000017</v>
      </c>
      <c r="F20" s="97">
        <v>82.1</v>
      </c>
      <c r="G20" s="97">
        <v>21.2</v>
      </c>
      <c r="H20" s="97">
        <v>21.099999999999998</v>
      </c>
      <c r="I20" s="97">
        <v>0.1</v>
      </c>
      <c r="J20" s="97">
        <v>-136.60000000000002</v>
      </c>
      <c r="K20" s="97">
        <v>13.434727503168567</v>
      </c>
      <c r="L20" s="97">
        <v>16.7</v>
      </c>
      <c r="M20" s="97">
        <v>4.5</v>
      </c>
      <c r="N20" s="97">
        <v>126.94610778443113</v>
      </c>
    </row>
    <row r="21" spans="1:14" ht="18" customHeight="1">
      <c r="A21" s="94" t="s">
        <v>119</v>
      </c>
      <c r="B21" s="96" t="s">
        <v>118</v>
      </c>
      <c r="C21" s="95">
        <v>0</v>
      </c>
      <c r="D21" s="95">
        <v>4.2</v>
      </c>
      <c r="E21" s="95">
        <v>4.2</v>
      </c>
      <c r="F21" s="95">
        <v>0</v>
      </c>
      <c r="G21" s="95">
        <v>4.0999999999999996</v>
      </c>
      <c r="H21" s="95">
        <v>4.0999999999999996</v>
      </c>
      <c r="I21" s="95">
        <v>0</v>
      </c>
      <c r="J21" s="95">
        <v>0</v>
      </c>
      <c r="K21" s="95">
        <v>97.619047619047606</v>
      </c>
      <c r="L21" s="95">
        <v>0</v>
      </c>
      <c r="M21" s="95">
        <v>4.0999999999999996</v>
      </c>
      <c r="N21" s="95" t="s">
        <v>0</v>
      </c>
    </row>
    <row r="22" spans="1:14" ht="27" customHeight="1">
      <c r="A22" s="56" t="s">
        <v>45</v>
      </c>
      <c r="B22" s="93" t="s">
        <v>44</v>
      </c>
      <c r="C22" s="97">
        <v>1758.7</v>
      </c>
      <c r="D22" s="97">
        <v>5788.8</v>
      </c>
      <c r="E22" s="97">
        <v>5629.3</v>
      </c>
      <c r="F22" s="97">
        <v>159.5</v>
      </c>
      <c r="G22" s="97">
        <v>919.6</v>
      </c>
      <c r="H22" s="97">
        <v>916.80000000000007</v>
      </c>
      <c r="I22" s="97">
        <v>2.8</v>
      </c>
      <c r="J22" s="97">
        <v>-4869.2</v>
      </c>
      <c r="K22" s="97">
        <v>15.885848535102268</v>
      </c>
      <c r="L22" s="97">
        <v>786.7</v>
      </c>
      <c r="M22" s="97">
        <v>132.89999999999998</v>
      </c>
      <c r="N22" s="97">
        <v>116.89335197661114</v>
      </c>
    </row>
    <row r="23" spans="1:14">
      <c r="A23" s="94" t="s">
        <v>119</v>
      </c>
      <c r="B23" s="96" t="s">
        <v>118</v>
      </c>
      <c r="C23" s="95">
        <v>0.9</v>
      </c>
      <c r="D23" s="95">
        <v>2.2000000000000002</v>
      </c>
      <c r="E23" s="95">
        <v>2.2000000000000002</v>
      </c>
      <c r="F23" s="95">
        <v>0</v>
      </c>
      <c r="G23" s="95">
        <v>1.3</v>
      </c>
      <c r="H23" s="95">
        <v>1.3</v>
      </c>
      <c r="I23" s="95">
        <v>0</v>
      </c>
      <c r="J23" s="95">
        <v>-0.90000000000000013</v>
      </c>
      <c r="K23" s="95">
        <v>59.090909090909079</v>
      </c>
      <c r="L23" s="95">
        <v>0</v>
      </c>
      <c r="M23" s="95">
        <v>1.3</v>
      </c>
      <c r="N23" s="95" t="s">
        <v>0</v>
      </c>
    </row>
    <row r="24" spans="1:14" ht="15.75">
      <c r="A24" s="56" t="s">
        <v>46</v>
      </c>
      <c r="B24" s="93" t="s">
        <v>47</v>
      </c>
      <c r="C24" s="97">
        <v>26.2</v>
      </c>
      <c r="D24" s="97">
        <v>98</v>
      </c>
      <c r="E24" s="97">
        <v>92.6</v>
      </c>
      <c r="F24" s="97">
        <v>5.4</v>
      </c>
      <c r="G24" s="97">
        <v>27.3</v>
      </c>
      <c r="H24" s="97">
        <v>24.900000000000002</v>
      </c>
      <c r="I24" s="97">
        <v>2.4</v>
      </c>
      <c r="J24" s="97">
        <v>-70.7</v>
      </c>
      <c r="K24" s="97">
        <v>27.857142857142858</v>
      </c>
      <c r="L24" s="97">
        <v>14.2</v>
      </c>
      <c r="M24" s="97">
        <v>13.100000000000001</v>
      </c>
      <c r="N24" s="97">
        <v>192.25352112676057</v>
      </c>
    </row>
    <row r="25" spans="1:14">
      <c r="A25" s="94" t="s">
        <v>119</v>
      </c>
      <c r="B25" s="96" t="s">
        <v>118</v>
      </c>
      <c r="C25" s="95">
        <v>0</v>
      </c>
      <c r="D25" s="95">
        <v>0.1</v>
      </c>
      <c r="E25" s="95">
        <v>0.1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 t="s">
        <v>0</v>
      </c>
    </row>
    <row r="26" spans="1:14" ht="17.25" customHeight="1">
      <c r="A26" s="56" t="s">
        <v>49</v>
      </c>
      <c r="B26" s="93" t="s">
        <v>48</v>
      </c>
      <c r="C26" s="97">
        <v>1724.5</v>
      </c>
      <c r="D26" s="97">
        <v>2691.5</v>
      </c>
      <c r="E26" s="97">
        <v>2683.1</v>
      </c>
      <c r="F26" s="97">
        <v>8.4</v>
      </c>
      <c r="G26" s="97">
        <v>833.8</v>
      </c>
      <c r="H26" s="97">
        <v>831.19999999999993</v>
      </c>
      <c r="I26" s="97">
        <v>2.6</v>
      </c>
      <c r="J26" s="97">
        <v>-1857.7</v>
      </c>
      <c r="K26" s="97">
        <v>30.97900798811072</v>
      </c>
      <c r="L26" s="97">
        <v>763.1</v>
      </c>
      <c r="M26" s="97">
        <v>70.699999999999932</v>
      </c>
      <c r="N26" s="97">
        <v>109.26484078102476</v>
      </c>
    </row>
    <row r="27" spans="1:14" s="92" customFormat="1" ht="18.75" customHeight="1">
      <c r="A27" s="94" t="s">
        <v>119</v>
      </c>
      <c r="B27" s="96" t="s">
        <v>118</v>
      </c>
      <c r="C27" s="95">
        <v>0</v>
      </c>
      <c r="D27" s="95">
        <v>0.9</v>
      </c>
      <c r="E27" s="95">
        <v>0.9</v>
      </c>
      <c r="F27" s="95">
        <v>0</v>
      </c>
      <c r="G27" s="95">
        <v>0</v>
      </c>
      <c r="H27" s="95">
        <v>0</v>
      </c>
      <c r="I27" s="95">
        <v>0</v>
      </c>
      <c r="J27" s="95">
        <v>-0.9</v>
      </c>
      <c r="K27" s="95">
        <v>0</v>
      </c>
      <c r="L27" s="95">
        <v>0</v>
      </c>
      <c r="M27" s="95">
        <v>0</v>
      </c>
      <c r="N27" s="95" t="s">
        <v>0</v>
      </c>
    </row>
    <row r="28" spans="1:14" ht="15.75">
      <c r="A28" s="56" t="s">
        <v>51</v>
      </c>
      <c r="B28" s="93" t="s">
        <v>50</v>
      </c>
      <c r="C28" s="97">
        <v>11832.4</v>
      </c>
      <c r="D28" s="97">
        <v>17490.3</v>
      </c>
      <c r="E28" s="97">
        <v>17470.899999999998</v>
      </c>
      <c r="F28" s="97">
        <v>19.399999999999999</v>
      </c>
      <c r="G28" s="97">
        <v>6889.4</v>
      </c>
      <c r="H28" s="97">
        <v>6881.2999999999993</v>
      </c>
      <c r="I28" s="97">
        <v>8.1</v>
      </c>
      <c r="J28" s="97">
        <v>-10600.9</v>
      </c>
      <c r="K28" s="97">
        <v>39.389833221842963</v>
      </c>
      <c r="L28" s="97">
        <v>6109</v>
      </c>
      <c r="M28" s="97">
        <v>780.39999999999964</v>
      </c>
      <c r="N28" s="97">
        <v>112.77459486004255</v>
      </c>
    </row>
    <row r="29" spans="1:14">
      <c r="A29" s="94" t="s">
        <v>119</v>
      </c>
      <c r="B29" s="96" t="s">
        <v>118</v>
      </c>
      <c r="C29" s="95">
        <v>0</v>
      </c>
      <c r="D29" s="95">
        <v>0.7</v>
      </c>
      <c r="E29" s="95">
        <v>0.7</v>
      </c>
      <c r="F29" s="95">
        <v>0</v>
      </c>
      <c r="G29" s="95">
        <v>0.5</v>
      </c>
      <c r="H29" s="95">
        <v>0.5</v>
      </c>
      <c r="I29" s="95">
        <v>0</v>
      </c>
      <c r="J29" s="95">
        <v>-0.19999999999999996</v>
      </c>
      <c r="K29" s="95">
        <v>71.428571428571431</v>
      </c>
      <c r="L29" s="95">
        <v>0.1</v>
      </c>
      <c r="M29" s="95">
        <v>0.4</v>
      </c>
      <c r="N29" s="95" t="s">
        <v>204</v>
      </c>
    </row>
    <row r="30" spans="1:14" ht="15.75">
      <c r="A30" s="56" t="s">
        <v>53</v>
      </c>
      <c r="B30" s="93" t="s">
        <v>52</v>
      </c>
      <c r="C30" s="97">
        <v>468.5</v>
      </c>
      <c r="D30" s="97">
        <v>1010.8</v>
      </c>
      <c r="E30" s="97">
        <v>1002.6999999999999</v>
      </c>
      <c r="F30" s="97">
        <v>8.1</v>
      </c>
      <c r="G30" s="97">
        <v>383.6</v>
      </c>
      <c r="H30" s="97">
        <v>380.1</v>
      </c>
      <c r="I30" s="97">
        <v>3.5</v>
      </c>
      <c r="J30" s="97">
        <v>-627.19999999999993</v>
      </c>
      <c r="K30" s="97">
        <v>37.950138504155127</v>
      </c>
      <c r="L30" s="97">
        <v>464.6</v>
      </c>
      <c r="M30" s="97">
        <v>-81</v>
      </c>
      <c r="N30" s="97">
        <v>82.565647869134736</v>
      </c>
    </row>
    <row r="31" spans="1:14">
      <c r="A31" s="94" t="s">
        <v>119</v>
      </c>
      <c r="B31" s="96" t="s">
        <v>118</v>
      </c>
      <c r="C31" s="95">
        <v>0.1</v>
      </c>
      <c r="D31" s="95">
        <v>0.1</v>
      </c>
      <c r="E31" s="95">
        <v>0.1</v>
      </c>
      <c r="F31" s="95">
        <v>0</v>
      </c>
      <c r="G31" s="95">
        <v>0</v>
      </c>
      <c r="H31" s="95">
        <v>0</v>
      </c>
      <c r="I31" s="95">
        <v>0</v>
      </c>
      <c r="J31" s="95">
        <v>-0.1</v>
      </c>
      <c r="K31" s="95">
        <v>0</v>
      </c>
      <c r="L31" s="95">
        <v>0</v>
      </c>
      <c r="M31" s="95">
        <v>0</v>
      </c>
      <c r="N31" s="95" t="s">
        <v>0</v>
      </c>
    </row>
  </sheetData>
  <mergeCells count="16">
    <mergeCell ref="A4:K4"/>
    <mergeCell ref="A5:K5"/>
    <mergeCell ref="A8:A9"/>
    <mergeCell ref="B8:B9"/>
    <mergeCell ref="D8:D9"/>
    <mergeCell ref="G8:G9"/>
    <mergeCell ref="L8:L9"/>
    <mergeCell ref="M8:N8"/>
    <mergeCell ref="M1:N1"/>
    <mergeCell ref="J8:K8"/>
    <mergeCell ref="C8:C9"/>
    <mergeCell ref="H8:I8"/>
    <mergeCell ref="A6:K6"/>
    <mergeCell ref="E8:F8"/>
    <mergeCell ref="A2:K2"/>
    <mergeCell ref="A3:K3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podval</vt:lpstr>
      <vt:lpstr>econ</vt:lpstr>
      <vt:lpstr>funcț</vt:lpstr>
      <vt:lpstr>econ!Заголовки_для_печати</vt:lpstr>
      <vt:lpstr>econ!Область_печати</vt:lpstr>
      <vt:lpstr>funcț!Область_печати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2025-07-02T06:46:01Z</dcterms:modified>
</cp:coreProperties>
</file>