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390" windowHeight="9060" firstSheet="1" activeTab="1"/>
  </bookViews>
  <sheets>
    <sheet name="podval" sheetId="27" state="hidden" r:id="rId1"/>
    <sheet name="econ" sheetId="2" r:id="rId2"/>
    <sheet name="funcț" sheetId="12" r:id="rId3"/>
  </sheets>
  <definedNames>
    <definedName name="_xlnm._FilterDatabase" localSheetId="2" hidden="1">funcț!$A$8:$E$29</definedName>
    <definedName name="_xlnm.Print_Titles" localSheetId="1">econ!$6:$9</definedName>
    <definedName name="_xlnm.Print_Area" localSheetId="1">econ!$A$1:$H$109</definedName>
    <definedName name="_xlnm.Print_Area" localSheetId="2">funcț!$A$1:$H$34</definedName>
    <definedName name="_xlnm.Print_Area" localSheetId="0">podval!$A$1:$J$21</definedName>
  </definedNames>
  <calcPr calcId="162913" fullCalcOnLoad="1"/>
</workbook>
</file>

<file path=xl/calcChain.xml><?xml version="1.0" encoding="utf-8"?>
<calcChain xmlns="http://schemas.openxmlformats.org/spreadsheetml/2006/main">
  <c r="I15" i="27" l="1"/>
  <c r="H15" i="27"/>
  <c r="J18" i="27"/>
  <c r="J19" i="27"/>
  <c r="E18" i="27"/>
  <c r="C18" i="27" s="1"/>
  <c r="E19" i="27"/>
  <c r="F15" i="27"/>
  <c r="I16" i="27"/>
  <c r="H16" i="27"/>
  <c r="I18" i="27"/>
  <c r="H18" i="27" s="1"/>
  <c r="I17" i="27"/>
  <c r="D7" i="27"/>
  <c r="E7" i="27"/>
  <c r="J7" i="27"/>
  <c r="C9" i="27"/>
  <c r="D10" i="27"/>
  <c r="E10" i="27"/>
  <c r="F10" i="27"/>
  <c r="G10" i="27"/>
  <c r="I10" i="27"/>
  <c r="J10" i="27"/>
  <c r="C11" i="27"/>
  <c r="B11" i="27"/>
  <c r="C12" i="27"/>
  <c r="H12" i="27"/>
  <c r="C13" i="27"/>
  <c r="B13" i="27"/>
  <c r="D18" i="27"/>
  <c r="B12" i="27"/>
  <c r="D16" i="27"/>
  <c r="C16" i="27" s="1"/>
  <c r="I19" i="27"/>
  <c r="H10" i="27"/>
  <c r="B10" i="27"/>
  <c r="C10" i="27"/>
  <c r="C7" i="27"/>
  <c r="D19" i="27"/>
  <c r="E3" i="27"/>
  <c r="D15" i="27"/>
  <c r="C15" i="27" s="1"/>
  <c r="F3" i="27"/>
  <c r="I3" i="27"/>
  <c r="F9" i="27"/>
  <c r="G3" i="27"/>
  <c r="J3" i="27"/>
  <c r="H3" i="27" s="1"/>
  <c r="D3" i="27"/>
  <c r="I9" i="27"/>
  <c r="I7" i="27" s="1"/>
  <c r="H7" i="27" s="1"/>
  <c r="H9" i="27"/>
  <c r="G9" i="27"/>
  <c r="G7" i="27" s="1"/>
  <c r="D17" i="27" l="1"/>
  <c r="C19" i="27"/>
  <c r="E17" i="27"/>
  <c r="E14" i="27" s="1"/>
  <c r="E6" i="27" s="1"/>
  <c r="E5" i="27" s="1"/>
  <c r="I14" i="27"/>
  <c r="H19" i="27"/>
  <c r="B16" i="27"/>
  <c r="C3" i="27"/>
  <c r="B3" i="27" s="1"/>
  <c r="B18" i="27"/>
  <c r="J17" i="27"/>
  <c r="B19" i="27"/>
  <c r="I6" i="27"/>
  <c r="C17" i="27"/>
  <c r="G14" i="27"/>
  <c r="G6" i="27" s="1"/>
  <c r="G5" i="27" s="1"/>
  <c r="G4" i="27" s="1"/>
  <c r="B9" i="27"/>
  <c r="B15" i="27"/>
  <c r="F7" i="27"/>
  <c r="D14" i="27"/>
  <c r="D6" i="27" s="1"/>
  <c r="E4" i="27"/>
  <c r="I5" i="27" l="1"/>
  <c r="I4" i="27" s="1"/>
  <c r="H17" i="27"/>
  <c r="B17" i="27" s="1"/>
  <c r="J14" i="27"/>
  <c r="C14" i="27"/>
  <c r="B7" i="27"/>
  <c r="F14" i="27"/>
  <c r="F6" i="27" s="1"/>
  <c r="F5" i="27" s="1"/>
  <c r="F4" i="27" s="1"/>
  <c r="C6" i="27"/>
  <c r="D5" i="27"/>
  <c r="D4" i="27" s="1"/>
  <c r="J6" i="27" l="1"/>
  <c r="H14" i="27"/>
  <c r="B14" i="27"/>
  <c r="C5" i="27"/>
  <c r="C4" i="27" s="1"/>
  <c r="J5" i="27" l="1"/>
  <c r="J4" i="27" s="1"/>
  <c r="H6" i="27"/>
  <c r="H5" i="27" l="1"/>
  <c r="H4" i="27" s="1"/>
  <c r="B6" i="27"/>
  <c r="B5" i="27" s="1"/>
  <c r="B4" i="27" s="1"/>
</calcChain>
</file>

<file path=xl/sharedStrings.xml><?xml version="1.0" encoding="utf-8"?>
<sst xmlns="http://schemas.openxmlformats.org/spreadsheetml/2006/main" count="258" uniqueCount="207">
  <si>
    <t xml:space="preserve"> </t>
  </si>
  <si>
    <t>inclusiv:</t>
  </si>
  <si>
    <t>Bugetul de stat</t>
  </si>
  <si>
    <t>dintre care:</t>
  </si>
  <si>
    <t xml:space="preserve">Contribuţii de asigurări sociale de stat obligatorii  </t>
  </si>
  <si>
    <t>TVA la marfurile importate</t>
  </si>
  <si>
    <t>Restituirea TVA</t>
  </si>
  <si>
    <t xml:space="preserve">       Accize, total</t>
  </si>
  <si>
    <t>Restituirea accizelor</t>
  </si>
  <si>
    <t>Tabelul nr.1</t>
  </si>
  <si>
    <t xml:space="preserve">Raport privind executarea </t>
  </si>
  <si>
    <t>mil. lei</t>
  </si>
  <si>
    <t>în %</t>
  </si>
  <si>
    <t>Executat anul precedent</t>
  </si>
  <si>
    <t>Executat anul curent faţă de anul precedent</t>
  </si>
  <si>
    <t>Indicator</t>
  </si>
  <si>
    <t>Impozite și taxe</t>
  </si>
  <si>
    <t>Impozite pe venit</t>
  </si>
  <si>
    <t>Impozite și taxe pe mărfuri și servicii</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</si>
  <si>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</si>
  <si>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</si>
  <si>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</si>
  <si>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</si>
  <si>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</si>
  <si>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</si>
  <si>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</si>
  <si>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 xml:space="preserve">Transferuri primite între bugetul de stat şi bugetele locale </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</si>
  <si>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</si>
  <si>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</si>
  <si>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</si>
  <si>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</si>
  <si>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</si>
  <si>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</si>
  <si>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</si>
  <si>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</si>
  <si>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</si>
  <si>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</si>
  <si>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</si>
  <si>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</si>
  <si>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</si>
  <si>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</si>
  <si>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</si>
  <si>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</si>
  <si>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</si>
  <si>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</si>
  <si>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</si>
  <si>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</si>
  <si>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</si>
  <si>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</si>
  <si>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</si>
  <si>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</si>
  <si>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</si>
  <si>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</si>
  <si>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</si>
  <si>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</si>
  <si>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</si>
  <si>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</si>
  <si>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</si>
  <si>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415</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</si>
  <si>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</si>
  <si>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</si>
  <si>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</si>
  <si>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</si>
  <si>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</si>
  <si>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</si>
  <si>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</si>
  <si>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</si>
  <si>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</si>
  <si>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</si>
  <si>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</si>
  <si>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</si>
  <si>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</si>
  <si>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</si>
  <si>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</si>
  <si>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</si>
  <si>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</si>
  <si>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</si>
  <si>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</si>
  <si>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</si>
  <si>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</si>
  <si>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Alte creanţe externe ale bugetului</t>
  </si>
  <si>
    <t>488</t>
  </si>
  <si>
    <t>Datorii</t>
  </si>
  <si>
    <t>Valori mobiliare de stat  cu excepţia acţiunilor</t>
  </si>
  <si>
    <t>Datorii interne</t>
  </si>
  <si>
    <t>51</t>
  </si>
  <si>
    <t>513</t>
  </si>
  <si>
    <t>514</t>
  </si>
  <si>
    <t>Alte datorii interne ale bugetului</t>
  </si>
  <si>
    <t>518</t>
  </si>
  <si>
    <t>Împrumuturi interne de la instituțiile nefinanciare</t>
  </si>
  <si>
    <t>55</t>
  </si>
  <si>
    <t>551</t>
  </si>
  <si>
    <t>Împrumuturi interne de la instituțiile nefinanciare și financiare</t>
  </si>
  <si>
    <t>Împrumuturi interne de la instituțiile financiare</t>
  </si>
  <si>
    <t>552</t>
  </si>
  <si>
    <t>Împrumuturi din disponibilul mijloacelor temporar intrate în posesia instituțiilor</t>
  </si>
  <si>
    <t>555</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</si>
  <si>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</si>
  <si>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</si>
  <si>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</si>
  <si>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</si>
  <si>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</si>
  <si>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</si>
  <si>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</si>
  <si>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</si>
  <si>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</si>
  <si>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</si>
  <si>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</si>
  <si>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 inclusiv transferuri între BS și BL</t>
  </si>
  <si>
    <t>Active nefinanciare</t>
  </si>
  <si>
    <t>Mijloace fixe</t>
  </si>
  <si>
    <t>Transferuri acordate în cadrul bugetului public național</t>
  </si>
  <si>
    <t>Alte cheltuieli</t>
  </si>
  <si>
    <t>Prestații sociale</t>
  </si>
  <si>
    <t>Bunuri și servicii</t>
  </si>
  <si>
    <t>Cheltuieli de personal</t>
  </si>
  <si>
    <t>1-(2+3)</t>
  </si>
  <si>
    <t>Impozitul funciar</t>
  </si>
  <si>
    <t>Impozitul pe bunurile imobiliare</t>
  </si>
  <si>
    <t>Investiții capitale</t>
  </si>
  <si>
    <t>Cod</t>
  </si>
  <si>
    <t xml:space="preserve">Transferuri acordate între bugetul de stat şi bugetele locale </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</si>
  <si>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</si>
  <si>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</si>
  <si>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</si>
  <si>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</si>
  <si>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</si>
  <si>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</si>
  <si>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</si>
  <si>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</si>
  <si>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</si>
  <si>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</si>
  <si>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Dividende primite</t>
  </si>
  <si>
    <t>Taxe și plăți administrative</t>
  </si>
  <si>
    <t>Comercializarea mărfurilor și serviciilor de către instituțiile bugetare</t>
  </si>
  <si>
    <t>421</t>
  </si>
  <si>
    <t>422</t>
  </si>
  <si>
    <t xml:space="preserve">Primirea împrumuturilor externe </t>
  </si>
  <si>
    <t xml:space="preserve">Rambursarea împrumuturilor externe </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</si>
  <si>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</si>
  <si>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</si>
  <si>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</si>
  <si>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</si>
  <si>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</si>
  <si>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</si>
  <si>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</si>
  <si>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</si>
  <si>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</si>
  <si>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</si>
  <si>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</si>
  <si>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</si>
  <si>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</si>
  <si>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</si>
  <si>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</si>
  <si>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</si>
  <si>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 xml:space="preserve">inclusiv </t>
  </si>
  <si>
    <t>proiecte</t>
  </si>
  <si>
    <t>baza</t>
  </si>
  <si>
    <t>Alte impozite pe proprietate</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</si>
  <si>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</si>
  <si>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</si>
  <si>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</si>
  <si>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</si>
  <si>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</si>
  <si>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</si>
  <si>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</si>
  <si>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</si>
  <si>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</si>
  <si>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</si>
  <si>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</si>
  <si>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</si>
  <si>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</si>
  <si>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</si>
  <si>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</si>
  <si>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</si>
  <si>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</si>
  <si>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</si>
  <si>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</si>
  <si>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</si>
  <si>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</si>
  <si>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</si>
  <si>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</si>
  <si>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</si>
  <si>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</si>
  <si>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92</t>
  </si>
  <si>
    <t>Corectarea soldului de mijloace bănești</t>
  </si>
  <si>
    <t xml:space="preserve">Prime de asigurare obligatorie de asistenţă medicală </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</si>
  <si>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</si>
  <si>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</si>
  <si>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</si>
  <si>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</si>
  <si>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</si>
  <si>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</si>
  <si>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</si>
  <si>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</si>
  <si>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</si>
  <si>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</si>
  <si>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 publice locale</t>
  </si>
  <si>
    <t>Garanţii  interne</t>
  </si>
  <si>
    <t>Dobînzi și alte plăți încasate</t>
  </si>
  <si>
    <t>2923</t>
  </si>
  <si>
    <t xml:space="preserve">* inclusiv transferuri între instituțiile  BS </t>
  </si>
  <si>
    <t>la situația din 31 ianuarie 2025</t>
  </si>
  <si>
    <t xml:space="preserve"> bugetului public naţional în anul 2025</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</si>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</sst>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204" formatCode="0.0"/>
    <numFmt numFmtId="206" formatCode="#,##0.0"/>
  </numFmts>
  <fonts count="62">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sz val="10"/>
      <name val="Arial Cyr"/>
    </font>
    <font>
      <sz val="10"/>
      <name val="Arial"/>
      <family val="2"/>
      <charset val="238"/>
    </font>
    <font>
      <b/>
      <sz val="16"/>
      <name val="Times New Roman"/>
      <family val="1"/>
      <charset val="204"/>
    </font>
    <font>
      <b/>
      <sz val="12"/>
      <color indexed="8"/>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10"/>
      <color indexed="8"/>
      <name val="Times New Roman"/>
      <family val="1"/>
      <charset val="204"/>
    </font>
    <font>
      <sz val="12"/>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b/>
      <sz val="12"/>
      <color theme="1"/>
      <name val="times new roman"/>
      <family val="1"/>
      <charset val="204"/>
    </font>
    <font>
      <i/>
      <sz val="11"/>
      <color theme="1"/>
      <name val="Times New Roman"/>
      <family val="1"/>
      <charset val="204"/>
    </font>
    <font>
      <i/>
      <sz val="11"/>
      <color theme="1"/>
      <name val="Times"/>
      <family val="1"/>
    </font>
    <font>
      <i/>
      <sz val="10"/>
      <color theme="1"/>
      <name val="Times"/>
      <family val="1"/>
    </font>
    <font>
      <b/>
      <sz val="9"/>
      <color theme="1"/>
      <name val="Times New Roman"/>
      <family val="1"/>
      <charset val="204"/>
    </font>
    <font>
      <b/>
      <sz val="11"/>
      <color theme="1"/>
      <name val="Times"/>
      <family val="1"/>
    </font>
    <font>
      <sz val="10"/>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family val="1"/>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0"/>
      <color theme="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66FFFF"/>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ck">
        <color rgb="FFFF0000"/>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4" fillId="0" borderId="0"/>
    <xf numFmtId="0" fontId="15" fillId="0" borderId="0"/>
  </cellStyleXfs>
  <cellXfs count="192">
    <xf numFmtId="0" fontId="0" fillId="0" borderId="0" xfId="0"/>
    <xf numFmtId="0" fontId="11" fillId="0" borderId="0" xfId="0" applyFont="1" applyFill="1" applyBorder="1" applyAlignment="1">
      <alignment vertical="center"/>
    </xf>
    <xf numFmtId="0" fontId="3"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8" fillId="0" borderId="0" xfId="0" applyFont="1"/>
    <xf numFmtId="0" fontId="17" fillId="2"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17" fillId="2" borderId="1" xfId="1" applyFont="1" applyFill="1" applyBorder="1" applyAlignment="1">
      <alignment vertical="center" wrapText="1"/>
    </xf>
    <xf numFmtId="0" fontId="5" fillId="0" borderId="1" xfId="1" applyFont="1" applyFill="1" applyBorder="1" applyAlignment="1">
      <alignment vertical="center" wrapText="1"/>
    </xf>
    <xf numFmtId="0" fontId="43" fillId="0"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13" fillId="0" borderId="1" xfId="1" applyFont="1" applyFill="1" applyBorder="1" applyAlignment="1">
      <alignment vertical="center"/>
    </xf>
    <xf numFmtId="0" fontId="8" fillId="0" borderId="1" xfId="1" applyFont="1" applyFill="1" applyBorder="1" applyAlignment="1">
      <alignment vertical="center" wrapText="1"/>
    </xf>
    <xf numFmtId="0" fontId="43" fillId="0" borderId="1" xfId="0" applyFont="1" applyFill="1" applyBorder="1" applyAlignment="1">
      <alignment horizontal="left" vertical="center" wrapText="1"/>
    </xf>
    <xf numFmtId="204" fontId="38" fillId="0" borderId="1" xfId="0" applyNumberFormat="1" applyFont="1" applyBorder="1" applyAlignment="1">
      <alignment horizontal="right" vertical="center"/>
    </xf>
    <xf numFmtId="204" fontId="45" fillId="0" borderId="1" xfId="0" applyNumberFormat="1" applyFont="1" applyBorder="1" applyAlignment="1">
      <alignment horizontal="right" vertical="center"/>
    </xf>
    <xf numFmtId="0" fontId="19" fillId="0" borderId="1" xfId="1" applyFont="1" applyFill="1" applyBorder="1" applyAlignment="1">
      <alignment horizontal="left" vertical="center" wrapText="1"/>
    </xf>
    <xf numFmtId="0" fontId="21"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204" fontId="4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38" fillId="0" borderId="1" xfId="0" applyFont="1" applyFill="1" applyBorder="1" applyAlignment="1">
      <alignment horizontal="left" vertical="center" wrapText="1"/>
    </xf>
    <xf numFmtId="204" fontId="40" fillId="0" borderId="1" xfId="0" applyNumberFormat="1" applyFont="1" applyBorder="1" applyAlignment="1">
      <alignment horizontal="right" vertical="center"/>
    </xf>
    <xf numFmtId="0" fontId="17" fillId="2"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2" fillId="3" borderId="1" xfId="1" applyFont="1" applyFill="1" applyBorder="1" applyAlignment="1">
      <alignment horizontal="left" vertical="center" wrapText="1"/>
    </xf>
    <xf numFmtId="0" fontId="8" fillId="2" borderId="1" xfId="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39" fillId="2"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204" fontId="46" fillId="3"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47" fillId="3" borderId="1" xfId="0" applyFont="1" applyFill="1" applyBorder="1" applyAlignment="1">
      <alignment horizontal="left" vertical="center" wrapText="1" indent="2"/>
    </xf>
    <xf numFmtId="0" fontId="12" fillId="3" borderId="1" xfId="1" applyFont="1" applyFill="1" applyBorder="1" applyAlignment="1">
      <alignment horizontal="center" vertical="center"/>
    </xf>
    <xf numFmtId="0" fontId="11" fillId="2"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2" fillId="3" borderId="1" xfId="1" applyFont="1" applyFill="1" applyBorder="1" applyAlignment="1">
      <alignment horizontal="center" vertical="center" wrapText="1"/>
    </xf>
    <xf numFmtId="0" fontId="21" fillId="0" borderId="1" xfId="1" applyFont="1" applyFill="1" applyBorder="1" applyAlignment="1">
      <alignment horizontal="left" vertical="center" indent="1"/>
    </xf>
    <xf numFmtId="0" fontId="49" fillId="0" borderId="1" xfId="0" applyFont="1" applyBorder="1" applyAlignment="1">
      <alignment horizontal="center" vertical="center"/>
    </xf>
    <xf numFmtId="0" fontId="48" fillId="0" borderId="1" xfId="0" applyFont="1" applyFill="1" applyBorder="1" applyAlignment="1">
      <alignment horizontal="left" vertical="center" wrapText="1" indent="2"/>
    </xf>
    <xf numFmtId="0" fontId="23"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50" fillId="0" borderId="1"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3" fillId="0" borderId="0" xfId="0" applyFont="1" applyFill="1" applyBorder="1" applyAlignment="1">
      <alignment horizontal="right"/>
    </xf>
    <xf numFmtId="206" fontId="45" fillId="2" borderId="1" xfId="0" applyNumberFormat="1" applyFont="1" applyFill="1" applyBorder="1" applyAlignment="1">
      <alignment horizontal="right" vertical="center"/>
    </xf>
    <xf numFmtId="206" fontId="38" fillId="0" borderId="1" xfId="0" applyNumberFormat="1" applyFont="1" applyBorder="1" applyAlignment="1">
      <alignment horizontal="right" vertical="center"/>
    </xf>
    <xf numFmtId="206" fontId="42" fillId="0" borderId="1" xfId="0" applyNumberFormat="1" applyFont="1" applyBorder="1" applyAlignment="1">
      <alignment horizontal="right" vertical="center"/>
    </xf>
    <xf numFmtId="206" fontId="46" fillId="3" borderId="1" xfId="0" applyNumberFormat="1" applyFont="1" applyFill="1" applyBorder="1" applyAlignment="1">
      <alignment horizontal="right" vertical="center"/>
    </xf>
    <xf numFmtId="206" fontId="51" fillId="0" borderId="1" xfId="0" applyNumberFormat="1" applyFont="1" applyBorder="1" applyAlignment="1">
      <alignment horizontal="right" vertical="center"/>
    </xf>
    <xf numFmtId="206" fontId="39" fillId="2" borderId="1" xfId="0" applyNumberFormat="1" applyFont="1" applyFill="1" applyBorder="1" applyAlignment="1">
      <alignment horizontal="right" vertical="center"/>
    </xf>
    <xf numFmtId="206" fontId="39" fillId="0" borderId="1" xfId="0" applyNumberFormat="1" applyFont="1" applyBorder="1" applyAlignment="1">
      <alignment horizontal="right" vertical="center"/>
    </xf>
    <xf numFmtId="206" fontId="42" fillId="0" borderId="1" xfId="0" applyNumberFormat="1" applyFont="1" applyFill="1" applyBorder="1" applyAlignment="1">
      <alignment horizontal="right" vertical="center"/>
    </xf>
    <xf numFmtId="206" fontId="40" fillId="0" borderId="1" xfId="0" applyNumberFormat="1" applyFont="1" applyBorder="1" applyAlignment="1">
      <alignment horizontal="right" vertical="center"/>
    </xf>
    <xf numFmtId="206" fontId="40" fillId="0" borderId="1" xfId="0" applyNumberFormat="1" applyFont="1" applyFill="1" applyBorder="1" applyAlignment="1">
      <alignment horizontal="right" vertical="center"/>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4" borderId="1" xfId="1" applyFont="1" applyFill="1" applyBorder="1" applyAlignment="1">
      <alignment vertical="center" wrapText="1"/>
    </xf>
    <xf numFmtId="49" fontId="25" fillId="4" borderId="1" xfId="1" applyNumberFormat="1" applyFont="1" applyFill="1" applyBorder="1" applyAlignment="1">
      <alignment horizontal="center" vertical="center"/>
    </xf>
    <xf numFmtId="206" fontId="52" fillId="4" borderId="1" xfId="0" applyNumberFormat="1" applyFont="1" applyFill="1" applyBorder="1" applyAlignment="1">
      <alignment horizontal="right" vertical="center"/>
    </xf>
    <xf numFmtId="0" fontId="26" fillId="5" borderId="1" xfId="1" applyFont="1" applyFill="1" applyBorder="1" applyAlignment="1">
      <alignment horizontal="left" vertical="center" wrapText="1"/>
    </xf>
    <xf numFmtId="206" fontId="53" fillId="5" borderId="1" xfId="0" applyNumberFormat="1" applyFont="1" applyFill="1" applyBorder="1" applyAlignment="1">
      <alignment horizontal="right" vertical="center"/>
    </xf>
    <xf numFmtId="204" fontId="25" fillId="4" borderId="1" xfId="1" applyNumberFormat="1" applyFont="1" applyFill="1" applyBorder="1" applyAlignment="1">
      <alignment horizontal="left" vertical="center"/>
    </xf>
    <xf numFmtId="0" fontId="25" fillId="4" borderId="1" xfId="1" applyFont="1" applyFill="1" applyBorder="1" applyAlignment="1">
      <alignment horizontal="center" vertical="center"/>
    </xf>
    <xf numFmtId="49" fontId="25" fillId="6" borderId="1" xfId="1" applyNumberFormat="1" applyFont="1" applyFill="1" applyBorder="1" applyAlignment="1">
      <alignment horizontal="left" vertical="center"/>
    </xf>
    <xf numFmtId="206" fontId="52" fillId="6" borderId="1" xfId="0" applyNumberFormat="1" applyFont="1" applyFill="1" applyBorder="1" applyAlignment="1">
      <alignment horizontal="right" vertical="center"/>
    </xf>
    <xf numFmtId="204" fontId="26" fillId="4" borderId="1" xfId="1" applyNumberFormat="1" applyFont="1" applyFill="1" applyBorder="1" applyAlignment="1">
      <alignment horizontal="left" vertical="center" wrapText="1"/>
    </xf>
    <xf numFmtId="49" fontId="26" fillId="4" borderId="1" xfId="1" applyNumberFormat="1" applyFont="1" applyFill="1" applyBorder="1" applyAlignment="1">
      <alignment horizontal="center" vertical="center"/>
    </xf>
    <xf numFmtId="206" fontId="53" fillId="4" borderId="1" xfId="0" applyNumberFormat="1" applyFont="1" applyFill="1" applyBorder="1" applyAlignment="1">
      <alignment horizontal="right" vertical="center"/>
    </xf>
    <xf numFmtId="204" fontId="27" fillId="4" borderId="1" xfId="1" applyNumberFormat="1" applyFont="1" applyFill="1" applyBorder="1" applyAlignment="1">
      <alignment horizontal="left" vertical="center" wrapText="1"/>
    </xf>
    <xf numFmtId="49" fontId="27" fillId="4" borderId="1" xfId="1" applyNumberFormat="1" applyFont="1" applyFill="1" applyBorder="1" applyAlignment="1">
      <alignment horizontal="center" vertical="center"/>
    </xf>
    <xf numFmtId="49" fontId="25" fillId="6" borderId="1" xfId="1" applyNumberFormat="1" applyFont="1" applyFill="1" applyBorder="1" applyAlignment="1">
      <alignment horizontal="center" vertical="center"/>
    </xf>
    <xf numFmtId="0" fontId="51" fillId="0" borderId="0" xfId="0" applyFont="1" applyAlignment="1">
      <alignment horizontal="right"/>
    </xf>
    <xf numFmtId="0" fontId="51" fillId="0" borderId="0" xfId="0" applyFont="1" applyAlignment="1">
      <alignment horizontal="right" vertical="top"/>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1" fillId="0" borderId="1" xfId="1" applyFont="1" applyFill="1" applyBorder="1" applyAlignment="1">
      <alignment vertical="center" wrapText="1"/>
    </xf>
    <xf numFmtId="49" fontId="21" fillId="0" borderId="1" xfId="1" applyNumberFormat="1" applyFont="1" applyFill="1" applyBorder="1" applyAlignment="1">
      <alignment horizontal="center" vertical="center"/>
    </xf>
    <xf numFmtId="0" fontId="23" fillId="0" borderId="1" xfId="1" applyFont="1" applyFill="1" applyBorder="1" applyAlignment="1">
      <alignment vertical="center"/>
    </xf>
    <xf numFmtId="0" fontId="28" fillId="0" borderId="1" xfId="1" applyFont="1" applyFill="1" applyBorder="1" applyAlignment="1">
      <alignment vertical="center"/>
    </xf>
    <xf numFmtId="0" fontId="23" fillId="0" borderId="1" xfId="1" applyFont="1" applyFill="1" applyBorder="1" applyAlignment="1">
      <alignment horizontal="center" vertical="center"/>
    </xf>
    <xf numFmtId="49" fontId="25" fillId="5"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206" fontId="52" fillId="0" borderId="1" xfId="0" applyNumberFormat="1" applyFont="1" applyFill="1" applyBorder="1" applyAlignment="1">
      <alignment horizontal="right" vertical="center"/>
    </xf>
    <xf numFmtId="204" fontId="41" fillId="0" borderId="1" xfId="0" applyNumberFormat="1" applyFont="1" applyFill="1" applyBorder="1" applyAlignment="1">
      <alignment horizontal="righ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0" xfId="0" applyFont="1" applyFill="1"/>
    <xf numFmtId="0" fontId="2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54" fillId="0" borderId="0" xfId="0" applyFont="1" applyFill="1" applyBorder="1" applyAlignment="1">
      <alignment horizontal="left" vertical="center" wrapText="1"/>
    </xf>
    <xf numFmtId="0" fontId="0" fillId="0" borderId="0" xfId="0" applyBorder="1"/>
    <xf numFmtId="0" fontId="23" fillId="0" borderId="0" xfId="1" applyFont="1" applyFill="1" applyBorder="1" applyAlignment="1">
      <alignment vertical="center" wrapText="1"/>
    </xf>
    <xf numFmtId="204" fontId="0" fillId="0" borderId="0" xfId="0" applyNumberFormat="1" applyBorder="1"/>
    <xf numFmtId="206" fontId="0" fillId="0" borderId="0" xfId="0" applyNumberFormat="1"/>
    <xf numFmtId="0" fontId="10" fillId="0" borderId="0" xfId="1" applyFont="1" applyFill="1" applyBorder="1" applyAlignment="1">
      <alignment vertical="center" wrapText="1"/>
    </xf>
    <xf numFmtId="206" fontId="38" fillId="7" borderId="1" xfId="0" applyNumberFormat="1" applyFont="1" applyFill="1" applyBorder="1" applyAlignment="1">
      <alignment horizontal="right" vertical="center"/>
    </xf>
    <xf numFmtId="0" fontId="0" fillId="0" borderId="5" xfId="0" applyFill="1" applyBorder="1"/>
    <xf numFmtId="0" fontId="30" fillId="0" borderId="0" xfId="2" applyFont="1" applyFill="1" applyBorder="1" applyAlignment="1">
      <alignment vertical="center"/>
    </xf>
    <xf numFmtId="0" fontId="0" fillId="0" borderId="6" xfId="0" applyFill="1" applyBorder="1"/>
    <xf numFmtId="0" fontId="30" fillId="0" borderId="7" xfId="2" applyFont="1" applyFill="1" applyBorder="1" applyAlignment="1">
      <alignment horizontal="center" vertical="center" wrapText="1"/>
    </xf>
    <xf numFmtId="0" fontId="30" fillId="0" borderId="8" xfId="2" applyFont="1" applyFill="1" applyBorder="1" applyAlignment="1">
      <alignment horizontal="left" vertical="center" wrapText="1"/>
    </xf>
    <xf numFmtId="204" fontId="55" fillId="0" borderId="9" xfId="0" applyNumberFormat="1" applyFont="1" applyFill="1" applyBorder="1"/>
    <xf numFmtId="0" fontId="56" fillId="0" borderId="6" xfId="2" applyFont="1" applyFill="1" applyBorder="1" applyAlignment="1">
      <alignment horizontal="center" vertical="center" wrapText="1"/>
    </xf>
    <xf numFmtId="204" fontId="57" fillId="0" borderId="7" xfId="0" applyNumberFormat="1" applyFont="1" applyFill="1" applyBorder="1"/>
    <xf numFmtId="0" fontId="31" fillId="0" borderId="8" xfId="2" applyFont="1" applyFill="1" applyBorder="1" applyAlignment="1">
      <alignment horizontal="left" vertical="center"/>
    </xf>
    <xf numFmtId="204" fontId="58" fillId="0" borderId="9" xfId="0" applyNumberFormat="1" applyFont="1" applyFill="1" applyBorder="1"/>
    <xf numFmtId="0" fontId="32" fillId="0" borderId="6" xfId="2" applyFont="1" applyFill="1" applyBorder="1" applyAlignment="1">
      <alignment vertical="center"/>
    </xf>
    <xf numFmtId="204" fontId="59" fillId="0" borderId="7" xfId="0" applyNumberFormat="1" applyFont="1" applyFill="1" applyBorder="1"/>
    <xf numFmtId="0" fontId="33" fillId="0" borderId="8" xfId="2" applyFont="1" applyFill="1" applyBorder="1" applyAlignment="1">
      <alignment horizontal="left" vertical="center" indent="1"/>
    </xf>
    <xf numFmtId="204" fontId="37" fillId="0" borderId="9" xfId="0" applyNumberFormat="1" applyFont="1" applyFill="1" applyBorder="1"/>
    <xf numFmtId="0" fontId="34" fillId="0" borderId="10" xfId="2" applyFont="1" applyFill="1" applyBorder="1" applyAlignment="1">
      <alignment horizontal="left" vertical="center"/>
    </xf>
    <xf numFmtId="204" fontId="0" fillId="0" borderId="11" xfId="0" applyNumberFormat="1" applyFill="1" applyBorder="1"/>
    <xf numFmtId="0" fontId="34" fillId="0" borderId="12" xfId="2" applyFont="1" applyFill="1" applyBorder="1" applyAlignment="1">
      <alignment horizontal="left" vertical="center"/>
    </xf>
    <xf numFmtId="204" fontId="0" fillId="0" borderId="13" xfId="0" applyNumberFormat="1" applyFill="1" applyBorder="1"/>
    <xf numFmtId="0" fontId="32" fillId="0" borderId="10" xfId="2" applyFont="1" applyFill="1" applyBorder="1" applyAlignment="1">
      <alignment horizontal="left" vertical="center" indent="1"/>
    </xf>
    <xf numFmtId="204" fontId="59" fillId="0" borderId="11" xfId="0" applyNumberFormat="1" applyFont="1" applyFill="1" applyBorder="1"/>
    <xf numFmtId="0" fontId="35" fillId="0" borderId="12" xfId="2" applyFont="1" applyFill="1" applyBorder="1" applyAlignment="1">
      <alignment horizontal="left" vertical="center" wrapText="1"/>
    </xf>
    <xf numFmtId="0" fontId="32" fillId="0" borderId="8" xfId="2" applyFont="1" applyFill="1" applyBorder="1" applyAlignment="1">
      <alignment vertical="center"/>
    </xf>
    <xf numFmtId="0" fontId="36" fillId="0" borderId="14" xfId="1" applyFont="1" applyFill="1" applyBorder="1" applyAlignment="1">
      <alignment horizontal="left" vertical="center" wrapText="1" indent="1"/>
    </xf>
    <xf numFmtId="204" fontId="0" fillId="0" borderId="15" xfId="0" applyNumberFormat="1" applyFill="1" applyBorder="1"/>
    <xf numFmtId="0" fontId="60" fillId="0" borderId="16" xfId="0" applyFont="1" applyFill="1" applyBorder="1" applyAlignment="1">
      <alignment horizontal="left" vertical="center" wrapText="1" indent="1"/>
    </xf>
    <xf numFmtId="204" fontId="0" fillId="0" borderId="17" xfId="0" applyNumberFormat="1" applyFill="1" applyBorder="1"/>
    <xf numFmtId="204" fontId="0" fillId="8" borderId="13" xfId="0" applyNumberFormat="1" applyFill="1" applyBorder="1"/>
    <xf numFmtId="204" fontId="0" fillId="8" borderId="11" xfId="0" applyNumberFormat="1" applyFill="1" applyBorder="1"/>
    <xf numFmtId="204" fontId="37" fillId="8" borderId="9" xfId="0" applyNumberFormat="1" applyFont="1" applyFill="1" applyBorder="1"/>
    <xf numFmtId="204" fontId="37" fillId="3" borderId="9" xfId="0" applyNumberFormat="1" applyFont="1" applyFill="1" applyBorder="1"/>
    <xf numFmtId="0" fontId="13" fillId="0" borderId="21" xfId="1" applyFont="1" applyFill="1" applyBorder="1" applyAlignment="1">
      <alignment vertical="center" wrapText="1"/>
    </xf>
    <xf numFmtId="0" fontId="13" fillId="0" borderId="21" xfId="1" applyFont="1" applyFill="1" applyBorder="1" applyAlignment="1">
      <alignment vertical="center"/>
    </xf>
    <xf numFmtId="0" fontId="8" fillId="0" borderId="0" xfId="0" applyFont="1" applyFill="1" applyBorder="1" applyAlignment="1">
      <alignment vertical="center"/>
    </xf>
    <xf numFmtId="204" fontId="0" fillId="8" borderId="0" xfId="0" applyNumberFormat="1" applyFill="1" applyBorder="1" applyAlignment="1">
      <alignment horizontal="center"/>
    </xf>
    <xf numFmtId="204" fontId="41" fillId="4" borderId="1" xfId="0" applyNumberFormat="1" applyFont="1" applyFill="1" applyBorder="1" applyAlignment="1">
      <alignment horizontal="right" vertical="center"/>
    </xf>
    <xf numFmtId="204" fontId="46" fillId="7" borderId="1" xfId="0" applyNumberFormat="1" applyFont="1" applyFill="1" applyBorder="1" applyAlignment="1">
      <alignment horizontal="right" vertical="center"/>
    </xf>
    <xf numFmtId="206" fontId="41" fillId="4" borderId="1" xfId="0" applyNumberFormat="1" applyFont="1" applyFill="1" applyBorder="1" applyAlignment="1">
      <alignment horizontal="right" vertical="center"/>
    </xf>
    <xf numFmtId="206" fontId="45" fillId="4" borderId="1" xfId="0" applyNumberFormat="1" applyFont="1" applyFill="1" applyBorder="1" applyAlignment="1">
      <alignment horizontal="right" vertical="center"/>
    </xf>
    <xf numFmtId="204" fontId="38" fillId="5" borderId="1" xfId="0" applyNumberFormat="1" applyFont="1" applyFill="1" applyBorder="1" applyAlignment="1">
      <alignment horizontal="right" vertical="center"/>
    </xf>
    <xf numFmtId="204" fontId="45" fillId="4" borderId="1" xfId="0" applyNumberFormat="1" applyFont="1" applyFill="1" applyBorder="1" applyAlignment="1">
      <alignment horizontal="right" vertical="center"/>
    </xf>
    <xf numFmtId="204" fontId="45" fillId="2" borderId="1" xfId="0" applyNumberFormat="1" applyFont="1" applyFill="1" applyBorder="1" applyAlignment="1">
      <alignment horizontal="right" vertical="center"/>
    </xf>
    <xf numFmtId="204" fontId="39" fillId="2" borderId="1" xfId="0" applyNumberFormat="1" applyFont="1" applyFill="1" applyBorder="1" applyAlignment="1">
      <alignment horizontal="right" vertical="center"/>
    </xf>
    <xf numFmtId="204" fontId="41" fillId="6" borderId="1" xfId="0" applyNumberFormat="1" applyFont="1" applyFill="1" applyBorder="1" applyAlignment="1">
      <alignment horizontal="right" vertical="center"/>
    </xf>
    <xf numFmtId="204" fontId="42" fillId="7" borderId="1" xfId="0" applyNumberFormat="1" applyFont="1" applyFill="1" applyBorder="1" applyAlignment="1">
      <alignment horizontal="right" vertical="center"/>
    </xf>
    <xf numFmtId="204" fontId="51" fillId="0" borderId="1" xfId="0" applyNumberFormat="1" applyFont="1" applyBorder="1" applyAlignment="1">
      <alignment horizontal="right" vertical="center"/>
    </xf>
    <xf numFmtId="206" fontId="38" fillId="2" borderId="1" xfId="0"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45" fillId="0" borderId="1" xfId="0" applyNumberFormat="1" applyFont="1" applyFill="1" applyBorder="1" applyAlignment="1">
      <alignment horizontal="right" vertical="center"/>
    </xf>
    <xf numFmtId="0" fontId="11" fillId="0" borderId="1" xfId="0" applyFont="1" applyFill="1" applyBorder="1" applyAlignment="1">
      <alignment horizontal="center" wrapText="1"/>
    </xf>
    <xf numFmtId="0" fontId="24" fillId="0" borderId="1" xfId="1" applyFont="1" applyFill="1" applyBorder="1" applyAlignment="1">
      <alignment vertical="center" wrapText="1"/>
    </xf>
    <xf numFmtId="206" fontId="46" fillId="7" borderId="1" xfId="0" applyNumberFormat="1" applyFont="1" applyFill="1" applyBorder="1" applyAlignment="1">
      <alignment horizontal="right" vertical="center"/>
    </xf>
    <xf numFmtId="206" fontId="51" fillId="7" borderId="1" xfId="0" applyNumberFormat="1" applyFont="1" applyFill="1" applyBorder="1" applyAlignment="1">
      <alignment horizontal="right" vertical="center"/>
    </xf>
    <xf numFmtId="206" fontId="42" fillId="7" borderId="1" xfId="0" applyNumberFormat="1" applyFont="1" applyFill="1" applyBorder="1" applyAlignment="1">
      <alignment horizontal="right" vertical="center"/>
    </xf>
    <xf numFmtId="206" fontId="38" fillId="5" borderId="1" xfId="0" applyNumberFormat="1" applyFont="1" applyFill="1" applyBorder="1" applyAlignment="1">
      <alignment horizontal="right" vertical="center"/>
    </xf>
    <xf numFmtId="206" fontId="45" fillId="0" borderId="1" xfId="0" applyNumberFormat="1" applyFont="1" applyBorder="1" applyAlignment="1">
      <alignment horizontal="right" vertical="center"/>
    </xf>
    <xf numFmtId="206" fontId="41" fillId="6" borderId="1" xfId="0" applyNumberFormat="1" applyFont="1" applyFill="1" applyBorder="1" applyAlignment="1">
      <alignment horizontal="right" vertical="center"/>
    </xf>
    <xf numFmtId="0" fontId="30" fillId="0" borderId="9" xfId="2" applyFont="1" applyFill="1" applyBorder="1" applyAlignment="1">
      <alignment horizontal="center" vertical="center"/>
    </xf>
    <xf numFmtId="0" fontId="0" fillId="0" borderId="0" xfId="0" applyBorder="1" applyAlignment="1">
      <alignment horizontal="center" vertical="center"/>
    </xf>
    <xf numFmtId="0" fontId="29" fillId="0" borderId="15" xfId="2" applyFont="1" applyFill="1" applyBorder="1" applyAlignment="1">
      <alignment horizontal="center" vertical="center" wrapText="1"/>
    </xf>
    <xf numFmtId="0" fontId="29" fillId="0" borderId="13" xfId="2" applyFont="1" applyFill="1" applyBorder="1" applyAlignment="1">
      <alignment horizontal="center" vertical="center" wrapText="1"/>
    </xf>
    <xf numFmtId="0" fontId="30" fillId="0" borderId="15" xfId="2" applyFont="1" applyFill="1" applyBorder="1" applyAlignment="1">
      <alignment horizontal="center" vertical="center" wrapText="1"/>
    </xf>
    <xf numFmtId="0" fontId="30" fillId="0" borderId="13"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61" fillId="0" borderId="18" xfId="0" applyFont="1" applyBorder="1" applyAlignment="1">
      <alignment horizontal="center" vertical="center"/>
    </xf>
    <xf numFmtId="0" fontId="61" fillId="0" borderId="19" xfId="0" applyFont="1" applyBorder="1" applyAlignment="1">
      <alignment horizontal="center" vertical="center"/>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c r="A1" s="111"/>
      <c r="B1" s="170" t="s">
        <v>160</v>
      </c>
      <c r="C1" s="172" t="s">
        <v>2</v>
      </c>
      <c r="D1" s="168" t="s">
        <v>161</v>
      </c>
      <c r="E1" s="168"/>
      <c r="F1" s="174" t="s">
        <v>162</v>
      </c>
      <c r="G1" s="174" t="s">
        <v>163</v>
      </c>
      <c r="H1" s="174" t="s">
        <v>124</v>
      </c>
      <c r="I1" s="168" t="s">
        <v>161</v>
      </c>
      <c r="J1" s="168"/>
      <c r="K1" s="112"/>
      <c r="L1" s="112"/>
    </row>
    <row r="2" spans="1:12" ht="15.75" thickBot="1">
      <c r="A2" s="113"/>
      <c r="B2" s="171"/>
      <c r="C2" s="173"/>
      <c r="D2" s="114" t="s">
        <v>164</v>
      </c>
      <c r="E2" s="114" t="s">
        <v>165</v>
      </c>
      <c r="F2" s="175"/>
      <c r="G2" s="175"/>
      <c r="H2" s="175"/>
      <c r="I2" s="114" t="s">
        <v>164</v>
      </c>
      <c r="J2" s="114" t="s">
        <v>165</v>
      </c>
    </row>
    <row r="3" spans="1:12" ht="17.25" thickBot="1">
      <c r="A3" s="115" t="s">
        <v>166</v>
      </c>
      <c r="B3" s="116" t="e">
        <f t="shared" ref="B3:B18" si="0">C3+F3+G3+H3</f>
        <v>#REF!</v>
      </c>
      <c r="C3" s="116" t="e">
        <f>D3+E3</f>
        <v>#REF!</v>
      </c>
      <c r="D3" s="116" t="e">
        <f>#REF!</f>
        <v>#REF!</v>
      </c>
      <c r="E3" s="116" t="e">
        <f>#REF!</f>
        <v>#REF!</v>
      </c>
      <c r="F3" s="116" t="e">
        <f>#REF!</f>
        <v>#REF!</v>
      </c>
      <c r="G3" s="116" t="e">
        <f>#REF!</f>
        <v>#REF!</v>
      </c>
      <c r="H3" s="116" t="e">
        <f>I3+J3</f>
        <v>#REF!</v>
      </c>
      <c r="I3" s="116" t="e">
        <f>#REF!</f>
        <v>#REF!</v>
      </c>
      <c r="J3" s="116" t="e">
        <f>#REF!</f>
        <v>#REF!</v>
      </c>
    </row>
    <row r="4" spans="1:12" ht="15.75" thickBot="1">
      <c r="A4" s="117" t="s">
        <v>167</v>
      </c>
      <c r="B4" s="118" t="e">
        <f>B3+B5</f>
        <v>#REF!</v>
      </c>
      <c r="C4" s="118" t="e">
        <f t="shared" ref="C4:J4" si="1">C3+C5</f>
        <v>#REF!</v>
      </c>
      <c r="D4" s="118" t="e">
        <f t="shared" si="1"/>
        <v>#REF!</v>
      </c>
      <c r="E4" s="118" t="e">
        <f t="shared" si="1"/>
        <v>#REF!</v>
      </c>
      <c r="F4" s="118" t="e">
        <f t="shared" si="1"/>
        <v>#REF!</v>
      </c>
      <c r="G4" s="118" t="e">
        <f t="shared" si="1"/>
        <v>#REF!</v>
      </c>
      <c r="H4" s="118" t="e">
        <f t="shared" si="1"/>
        <v>#REF!</v>
      </c>
      <c r="I4" s="118" t="e">
        <f t="shared" si="1"/>
        <v>#REF!</v>
      </c>
      <c r="J4" s="118" t="e">
        <f t="shared" si="1"/>
        <v>#REF!</v>
      </c>
    </row>
    <row r="5" spans="1:12" ht="15.75" thickBot="1">
      <c r="A5" s="119" t="s">
        <v>168</v>
      </c>
      <c r="B5" s="120" t="e">
        <f t="shared" ref="B5:J5" si="2">B6+B16+B17</f>
        <v>#REF!</v>
      </c>
      <c r="C5" s="120" t="e">
        <f t="shared" si="2"/>
        <v>#REF!</v>
      </c>
      <c r="D5" s="120" t="e">
        <f t="shared" si="2"/>
        <v>#REF!</v>
      </c>
      <c r="E5" s="120" t="e">
        <f t="shared" si="2"/>
        <v>#REF!</v>
      </c>
      <c r="F5" s="120" t="e">
        <f>F6+F16+F17</f>
        <v>#REF!</v>
      </c>
      <c r="G5" s="120" t="e">
        <f t="shared" si="2"/>
        <v>#REF!</v>
      </c>
      <c r="H5" s="120" t="e">
        <f t="shared" si="2"/>
        <v>#REF!</v>
      </c>
      <c r="I5" s="120" t="e">
        <f t="shared" si="2"/>
        <v>#REF!</v>
      </c>
      <c r="J5" s="120" t="e">
        <f t="shared" si="2"/>
        <v>#REF!</v>
      </c>
    </row>
    <row r="6" spans="1:12" ht="15.75" thickBot="1">
      <c r="A6" s="121" t="s">
        <v>169</v>
      </c>
      <c r="B6" s="122" t="e">
        <f t="shared" si="0"/>
        <v>#REF!</v>
      </c>
      <c r="C6" s="122" t="e">
        <f>D6+E6</f>
        <v>#REF!</v>
      </c>
      <c r="D6" s="122" t="e">
        <f>D7+D10+D13+D14</f>
        <v>#REF!</v>
      </c>
      <c r="E6" s="122" t="e">
        <f>E7+E10+E13+E14</f>
        <v>#REF!</v>
      </c>
      <c r="F6" s="122" t="e">
        <f>F7+F10+F13+F14</f>
        <v>#REF!</v>
      </c>
      <c r="G6" s="122" t="e">
        <f>G7+G10+G13+G14</f>
        <v>#REF!</v>
      </c>
      <c r="H6" s="122" t="e">
        <f>I6+J6</f>
        <v>#REF!</v>
      </c>
      <c r="I6" s="122" t="e">
        <f>I7+I10+I13+I14</f>
        <v>#REF!</v>
      </c>
      <c r="J6" s="122" t="e">
        <f>J7+J10+J13+J14</f>
        <v>#REF!</v>
      </c>
    </row>
    <row r="7" spans="1:12" ht="15.75" thickBot="1">
      <c r="A7" s="123" t="s">
        <v>170</v>
      </c>
      <c r="B7" s="140" t="e">
        <f t="shared" si="0"/>
        <v>#REF!</v>
      </c>
      <c r="C7" s="124">
        <f t="shared" ref="C7:C19" si="3">D7+E7</f>
        <v>0</v>
      </c>
      <c r="D7" s="124">
        <f>D8+D9</f>
        <v>0</v>
      </c>
      <c r="E7" s="124">
        <f>E8+E9</f>
        <v>0</v>
      </c>
      <c r="F7" s="124" t="e">
        <f>F8+F9</f>
        <v>#REF!</v>
      </c>
      <c r="G7" s="124" t="e">
        <f>G8+G9</f>
        <v>#REF!</v>
      </c>
      <c r="H7" s="124" t="e">
        <f>I7+J7</f>
        <v>#REF!</v>
      </c>
      <c r="I7" s="124" t="e">
        <f>I8+I9</f>
        <v>#REF!</v>
      </c>
      <c r="J7" s="124">
        <f>J8+J9</f>
        <v>0</v>
      </c>
    </row>
    <row r="8" spans="1:12">
      <c r="A8" s="125" t="s">
        <v>171</v>
      </c>
      <c r="B8" s="126"/>
      <c r="C8" s="126"/>
      <c r="D8" s="126"/>
      <c r="E8" s="126"/>
      <c r="F8" s="126"/>
      <c r="G8" s="126"/>
      <c r="H8" s="126"/>
      <c r="I8" s="126"/>
      <c r="J8" s="126"/>
    </row>
    <row r="9" spans="1:12" ht="15.75" thickBot="1">
      <c r="A9" s="127" t="s">
        <v>172</v>
      </c>
      <c r="B9" s="128" t="e">
        <f t="shared" si="0"/>
        <v>#REF!</v>
      </c>
      <c r="C9" s="128">
        <f t="shared" si="3"/>
        <v>0</v>
      </c>
      <c r="D9" s="137"/>
      <c r="E9" s="137"/>
      <c r="F9" s="128" t="e">
        <f>#REF!-podval!F12</f>
        <v>#REF!</v>
      </c>
      <c r="G9" s="128" t="e">
        <f>#REF!</f>
        <v>#REF!</v>
      </c>
      <c r="H9" s="126" t="e">
        <f>I9+J9</f>
        <v>#REF!</v>
      </c>
      <c r="I9" s="128" t="e">
        <f>#REF!</f>
        <v>#REF!</v>
      </c>
      <c r="J9" s="137"/>
    </row>
    <row r="10" spans="1:12" ht="15.75" thickBot="1">
      <c r="A10" s="123" t="s">
        <v>173</v>
      </c>
      <c r="B10" s="140">
        <f t="shared" si="0"/>
        <v>0</v>
      </c>
      <c r="C10" s="124">
        <f t="shared" si="3"/>
        <v>0</v>
      </c>
      <c r="D10" s="124">
        <f>D11+D12</f>
        <v>0</v>
      </c>
      <c r="E10" s="124">
        <f>E11+E12</f>
        <v>0</v>
      </c>
      <c r="F10" s="124">
        <f>F11+F12</f>
        <v>0</v>
      </c>
      <c r="G10" s="124">
        <f>G11+G12</f>
        <v>0</v>
      </c>
      <c r="H10" s="124">
        <f>I10+J10</f>
        <v>0</v>
      </c>
      <c r="I10" s="124">
        <f>I11+I12</f>
        <v>0</v>
      </c>
      <c r="J10" s="124">
        <f>J11+J12</f>
        <v>0</v>
      </c>
    </row>
    <row r="11" spans="1:12">
      <c r="A11" s="125" t="s">
        <v>174</v>
      </c>
      <c r="B11" s="126">
        <f t="shared" si="0"/>
        <v>0</v>
      </c>
      <c r="C11" s="126">
        <f t="shared" si="3"/>
        <v>0</v>
      </c>
      <c r="D11" s="138"/>
      <c r="E11" s="126"/>
      <c r="F11" s="126"/>
      <c r="G11" s="126"/>
      <c r="H11" s="126"/>
      <c r="I11" s="126"/>
      <c r="J11" s="126"/>
    </row>
    <row r="12" spans="1:12" ht="15.75" thickBot="1">
      <c r="A12" s="127" t="s">
        <v>175</v>
      </c>
      <c r="B12" s="128">
        <f t="shared" si="0"/>
        <v>0</v>
      </c>
      <c r="C12" s="128">
        <f t="shared" si="3"/>
        <v>0</v>
      </c>
      <c r="D12" s="137"/>
      <c r="E12" s="137"/>
      <c r="F12" s="137"/>
      <c r="G12" s="128"/>
      <c r="H12" s="128">
        <f>I12+J12</f>
        <v>0</v>
      </c>
      <c r="I12" s="137"/>
      <c r="J12" s="137"/>
    </row>
    <row r="13" spans="1:12" ht="15.75" thickBot="1">
      <c r="A13" s="123" t="s">
        <v>176</v>
      </c>
      <c r="B13" s="124">
        <f t="shared" si="0"/>
        <v>0</v>
      </c>
      <c r="C13" s="124">
        <f t="shared" si="3"/>
        <v>0</v>
      </c>
      <c r="D13" s="139"/>
      <c r="E13" s="124"/>
      <c r="F13" s="124"/>
      <c r="G13" s="124"/>
      <c r="H13" s="124"/>
      <c r="I13" s="124"/>
      <c r="J13" s="124"/>
    </row>
    <row r="14" spans="1:12">
      <c r="A14" s="129" t="s">
        <v>177</v>
      </c>
      <c r="B14" s="130" t="e">
        <f t="shared" si="0"/>
        <v>#REF!</v>
      </c>
      <c r="C14" s="130" t="e">
        <f t="shared" si="3"/>
        <v>#REF!</v>
      </c>
      <c r="D14" s="130" t="e">
        <f>-D3-D7-D10-D13-D16-D17</f>
        <v>#REF!</v>
      </c>
      <c r="E14" s="130" t="e">
        <f>-E3-E7-E10-E13-E16-E17</f>
        <v>#REF!</v>
      </c>
      <c r="F14" s="130" t="e">
        <f>-F3-F7-F10-F13-F16-F17</f>
        <v>#REF!</v>
      </c>
      <c r="G14" s="130" t="e">
        <f>-G3-G7-G10-G13-G16-G17</f>
        <v>#REF!</v>
      </c>
      <c r="H14" s="122" t="e">
        <f t="shared" ref="H14:H19" si="4">I14+J14</f>
        <v>#REF!</v>
      </c>
      <c r="I14" s="130" t="e">
        <f>-I3-I7-I10-I13-I16-I17</f>
        <v>#REF!</v>
      </c>
      <c r="J14" s="130" t="e">
        <f>-J3-J7-J10-J13-J16-J17</f>
        <v>#REF!</v>
      </c>
    </row>
    <row r="15" spans="1:12" ht="15.75" thickBot="1">
      <c r="A15" s="131" t="s">
        <v>178</v>
      </c>
      <c r="B15" s="128" t="e">
        <f t="shared" si="0"/>
        <v>#REF!</v>
      </c>
      <c r="C15" s="128" t="e">
        <f t="shared" si="3"/>
        <v>#REF!</v>
      </c>
      <c r="D15" s="128" t="e">
        <f>#REF!+#REF!</f>
        <v>#REF!</v>
      </c>
      <c r="E15" s="128"/>
      <c r="F15" s="128" t="e">
        <f>#REF!</f>
        <v>#REF!</v>
      </c>
      <c r="G15" s="128"/>
      <c r="H15" s="128" t="e">
        <f t="shared" si="4"/>
        <v>#REF!</v>
      </c>
      <c r="I15" s="128" t="e">
        <f>#REF!</f>
        <v>#REF!</v>
      </c>
      <c r="J15" s="128"/>
    </row>
    <row r="16" spans="1:12" ht="15.75" thickBot="1">
      <c r="A16" s="123" t="s">
        <v>179</v>
      </c>
      <c r="B16" s="124" t="e">
        <f t="shared" si="0"/>
        <v>#REF!</v>
      </c>
      <c r="C16" s="124" t="e">
        <f t="shared" si="3"/>
        <v>#REF!</v>
      </c>
      <c r="D16" s="124" t="e">
        <f>#REF!</f>
        <v>#REF!</v>
      </c>
      <c r="E16" s="124"/>
      <c r="F16" s="124"/>
      <c r="G16" s="124"/>
      <c r="H16" s="124" t="e">
        <f t="shared" si="4"/>
        <v>#REF!</v>
      </c>
      <c r="I16" s="124" t="e">
        <f>#REF!</f>
        <v>#REF!</v>
      </c>
      <c r="J16" s="124"/>
    </row>
    <row r="17" spans="1:10" ht="15.75" thickBot="1">
      <c r="A17" s="132" t="s">
        <v>180</v>
      </c>
      <c r="B17" s="124" t="e">
        <f t="shared" si="0"/>
        <v>#REF!</v>
      </c>
      <c r="C17" s="124" t="e">
        <f t="shared" si="3"/>
        <v>#REF!</v>
      </c>
      <c r="D17" s="124" t="e">
        <f>D18+D19</f>
        <v>#REF!</v>
      </c>
      <c r="E17" s="124" t="e">
        <f>E18+E19</f>
        <v>#REF!</v>
      </c>
      <c r="F17" s="124"/>
      <c r="G17" s="124"/>
      <c r="H17" s="124" t="e">
        <f t="shared" si="4"/>
        <v>#REF!</v>
      </c>
      <c r="I17" s="124" t="e">
        <f>I18+I19</f>
        <v>#REF!</v>
      </c>
      <c r="J17" s="124" t="e">
        <f>J18+J19</f>
        <v>#REF!</v>
      </c>
    </row>
    <row r="18" spans="1:10">
      <c r="A18" s="133" t="s">
        <v>138</v>
      </c>
      <c r="B18" s="134" t="e">
        <f t="shared" si="0"/>
        <v>#REF!</v>
      </c>
      <c r="C18" s="126" t="e">
        <f t="shared" si="3"/>
        <v>#REF!</v>
      </c>
      <c r="D18" s="126" t="e">
        <f>#REF!</f>
        <v>#REF!</v>
      </c>
      <c r="E18" s="126" t="e">
        <f>#REF!</f>
        <v>#REF!</v>
      </c>
      <c r="F18" s="126"/>
      <c r="G18" s="126"/>
      <c r="H18" s="126" t="e">
        <f t="shared" si="4"/>
        <v>#REF!</v>
      </c>
      <c r="I18" s="126" t="e">
        <f>#REF!</f>
        <v>#REF!</v>
      </c>
      <c r="J18" s="126" t="e">
        <f>#REF!</f>
        <v>#REF!</v>
      </c>
    </row>
    <row r="19" spans="1:10" ht="15.75" thickBot="1">
      <c r="A19" s="135" t="s">
        <v>139</v>
      </c>
      <c r="B19" s="136" t="e">
        <f>C19+F19+G19+H19</f>
        <v>#REF!</v>
      </c>
      <c r="C19" s="136" t="e">
        <f t="shared" si="3"/>
        <v>#REF!</v>
      </c>
      <c r="D19" s="136" t="e">
        <f>#REF!</f>
        <v>#REF!</v>
      </c>
      <c r="E19" s="136" t="e">
        <f>#REF!</f>
        <v>#REF!</v>
      </c>
      <c r="F19" s="136"/>
      <c r="G19" s="136"/>
      <c r="H19" s="136" t="e">
        <f t="shared" si="4"/>
        <v>#REF!</v>
      </c>
      <c r="I19" s="136" t="e">
        <f>#REF!</f>
        <v>#REF!</v>
      </c>
      <c r="J19" s="136" t="e">
        <f>#REF!</f>
        <v>#REF!</v>
      </c>
    </row>
    <row r="20" spans="1:10" s="105" customFormat="1"/>
    <row r="21" spans="1:10" s="105" customFormat="1">
      <c r="B21" s="144"/>
      <c r="C21" s="169" t="s">
        <v>181</v>
      </c>
      <c r="D21" s="169"/>
      <c r="E21" s="169"/>
      <c r="F21" s="169"/>
    </row>
    <row r="22" spans="1:10" s="105" customFormat="1"/>
    <row r="23" spans="1:10" s="105" customFormat="1"/>
    <row r="24" spans="1:10" s="105" customFormat="1"/>
    <row r="25" spans="1:10" s="105" customFormat="1"/>
    <row r="26" spans="1:10" s="105" customFormat="1"/>
    <row r="27" spans="1:10" s="105" customFormat="1"/>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Zeros="0" tabSelected="1" view="pageBreakPreview" zoomScaleNormal="100" zoomScaleSheetLayoutView="100" workbookViewId="0">
      <selection activeCell="A4" sqref="A4:E4"/>
    </sheetView>
  </sheetViews>
  <sheetFormatPr defaultRowHeight="15"/>
  <cols>
    <col min="1" max="1" width="56" customWidth="1"/>
    <col min="2" max="2" width="10" customWidth="1"/>
    <col min="3" max="3" width="12" customWidth="1"/>
    <col min="4" max="4" width="11.85546875" customWidth="1"/>
    <col min="5" max="5" width="10.28515625" customWidth="1"/>
    <col min="6" max="6" width="12.42578125" customWidth="1"/>
    <col min="7" max="7" width="11.7109375" customWidth="1"/>
    <col min="8" max="8" width="8.140625" customWidth="1"/>
    <col min="9" max="9" width="5.5703125" customWidth="1"/>
    <col min="12" max="12" width="25.42578125" customWidth="1"/>
  </cols>
  <sheetData>
    <row r="1" spans="1:12">
      <c r="A1" s="1"/>
      <c r="B1" s="1"/>
      <c r="C1" s="7"/>
      <c r="D1" s="7"/>
      <c r="E1" s="85"/>
      <c r="F1" s="2"/>
      <c r="G1" s="182" t="s">
        <v>9</v>
      </c>
      <c r="H1" s="182"/>
      <c r="I1" s="7"/>
    </row>
    <row r="2" spans="1:12" ht="20.25">
      <c r="A2" s="183" t="s">
        <v>10</v>
      </c>
      <c r="B2" s="183"/>
      <c r="C2" s="183"/>
      <c r="D2" s="183"/>
      <c r="E2" s="183"/>
      <c r="F2" s="3"/>
      <c r="G2" s="3"/>
      <c r="H2" s="3"/>
      <c r="I2" s="3"/>
    </row>
    <row r="3" spans="1:12" ht="20.25">
      <c r="A3" s="183" t="s">
        <v>204</v>
      </c>
      <c r="B3" s="183"/>
      <c r="C3" s="183"/>
      <c r="D3" s="183"/>
      <c r="E3" s="183"/>
      <c r="F3" s="3"/>
      <c r="G3" s="3"/>
      <c r="H3" s="3"/>
      <c r="I3" s="3"/>
    </row>
    <row r="4" spans="1:12" ht="18.75" customHeight="1">
      <c r="A4" s="179" t="s">
        <v>203</v>
      </c>
      <c r="B4" s="179"/>
      <c r="C4" s="179"/>
      <c r="D4" s="179"/>
      <c r="E4" s="179"/>
      <c r="F4" s="143"/>
      <c r="G4" s="143"/>
      <c r="H4" s="143"/>
      <c r="I4" s="143"/>
    </row>
    <row r="5" spans="1:12" ht="12.75" customHeight="1">
      <c r="A5" s="143"/>
      <c r="B5" s="143"/>
      <c r="C5" s="143"/>
      <c r="D5" s="143"/>
      <c r="E5" s="143"/>
      <c r="F5" s="143"/>
      <c r="G5" s="143"/>
      <c r="H5" s="143"/>
      <c r="I5" s="143"/>
    </row>
    <row r="6" spans="1:12">
      <c r="A6" s="7"/>
      <c r="B6" s="7"/>
      <c r="C6" s="7"/>
      <c r="D6" s="7"/>
      <c r="E6" s="85"/>
      <c r="F6" s="53"/>
      <c r="H6" s="57" t="s">
        <v>11</v>
      </c>
      <c r="I6" s="7"/>
    </row>
    <row r="7" spans="1:12" ht="31.5" customHeight="1">
      <c r="A7" s="176" t="s">
        <v>15</v>
      </c>
      <c r="B7" s="184" t="s">
        <v>121</v>
      </c>
      <c r="C7" s="176" t="s">
        <v>145</v>
      </c>
      <c r="D7" s="180" t="s">
        <v>156</v>
      </c>
      <c r="E7" s="180"/>
      <c r="F7" s="181" t="s">
        <v>13</v>
      </c>
      <c r="G7" s="181" t="s">
        <v>14</v>
      </c>
      <c r="H7" s="181"/>
    </row>
    <row r="8" spans="1:12" ht="30" customHeight="1">
      <c r="A8" s="177"/>
      <c r="B8" s="185"/>
      <c r="C8" s="177"/>
      <c r="D8" s="100" t="s">
        <v>158</v>
      </c>
      <c r="E8" s="100" t="s">
        <v>157</v>
      </c>
      <c r="F8" s="181"/>
      <c r="G8" s="4" t="s">
        <v>147</v>
      </c>
      <c r="H8" s="4" t="s">
        <v>12</v>
      </c>
    </row>
    <row r="9" spans="1:12">
      <c r="A9" s="6">
        <v>1</v>
      </c>
      <c r="B9" s="49">
        <v>2</v>
      </c>
      <c r="C9" s="6">
        <v>3</v>
      </c>
      <c r="D9" s="6">
        <v>4</v>
      </c>
      <c r="E9" s="6">
        <v>5</v>
      </c>
      <c r="F9" s="5">
        <v>6</v>
      </c>
      <c r="G9" s="5">
        <v>7</v>
      </c>
      <c r="H9" s="5">
        <v>8</v>
      </c>
    </row>
    <row r="10" spans="1:12" ht="17.25">
      <c r="A10" s="70" t="s">
        <v>59</v>
      </c>
      <c r="B10" s="76">
        <v>1</v>
      </c>
      <c r="C10" s="72">
        <v>8933.82</v>
      </c>
      <c r="D10" s="72">
        <v>8892.52</v>
      </c>
      <c r="E10" s="72">
        <v>41.300000000000004</v>
      </c>
      <c r="F10" s="147">
        <v>7597.7999999999993</v>
      </c>
      <c r="G10" s="147">
        <v>1336.0200000000004</v>
      </c>
      <c r="H10" s="145">
        <v>117.58430071862908</v>
      </c>
    </row>
    <row r="11" spans="1:12" ht="15.75">
      <c r="A11" s="8" t="s">
        <v>16</v>
      </c>
      <c r="B11" s="28">
        <v>11</v>
      </c>
      <c r="C11" s="58">
        <v>5567.1000000000013</v>
      </c>
      <c r="D11" s="58">
        <v>5567.1000000000013</v>
      </c>
      <c r="E11" s="58">
        <v>0</v>
      </c>
      <c r="F11" s="58">
        <v>4801.5</v>
      </c>
      <c r="G11" s="58">
        <v>765.60000000000127</v>
      </c>
      <c r="H11" s="151">
        <v>115.94501718213061</v>
      </c>
      <c r="L11" s="101"/>
    </row>
    <row r="12" spans="1:12" ht="16.5" customHeight="1">
      <c r="A12" s="10" t="s">
        <v>17</v>
      </c>
      <c r="B12" s="45">
        <v>111</v>
      </c>
      <c r="C12" s="59">
        <v>1190.3</v>
      </c>
      <c r="D12" s="59">
        <v>1190.3</v>
      </c>
      <c r="E12" s="59">
        <v>0</v>
      </c>
      <c r="F12" s="59">
        <v>1031</v>
      </c>
      <c r="G12" s="59">
        <v>159.29999999999995</v>
      </c>
      <c r="H12" s="19">
        <v>115.45101842871</v>
      </c>
      <c r="L12" s="102"/>
    </row>
    <row r="13" spans="1:12" ht="14.25" customHeight="1">
      <c r="A13" s="22" t="s">
        <v>131</v>
      </c>
      <c r="B13" s="46">
        <v>1111</v>
      </c>
      <c r="C13" s="60">
        <v>688.3</v>
      </c>
      <c r="D13" s="60">
        <v>688.3</v>
      </c>
      <c r="E13" s="60">
        <v>0</v>
      </c>
      <c r="F13" s="60">
        <v>598.29999999999995</v>
      </c>
      <c r="G13" s="60">
        <v>90</v>
      </c>
      <c r="H13" s="24">
        <v>115.04262075881664</v>
      </c>
      <c r="L13" s="103"/>
    </row>
    <row r="14" spans="1:12" ht="12.75" customHeight="1">
      <c r="A14" s="22" t="s">
        <v>132</v>
      </c>
      <c r="B14" s="46">
        <v>1112</v>
      </c>
      <c r="C14" s="60">
        <v>502</v>
      </c>
      <c r="D14" s="60">
        <v>502</v>
      </c>
      <c r="E14" s="60">
        <v>0</v>
      </c>
      <c r="F14" s="60">
        <v>432.70000000000005</v>
      </c>
      <c r="G14" s="60">
        <v>69.299999999999955</v>
      </c>
      <c r="H14" s="24">
        <v>116.01571527617284</v>
      </c>
      <c r="L14" s="104"/>
    </row>
    <row r="15" spans="1:12">
      <c r="A15" s="10" t="s">
        <v>188</v>
      </c>
      <c r="B15" s="40">
        <v>113</v>
      </c>
      <c r="C15" s="59">
        <v>8.1</v>
      </c>
      <c r="D15" s="59">
        <v>8.1</v>
      </c>
      <c r="E15" s="59">
        <v>0</v>
      </c>
      <c r="F15" s="59">
        <v>10.7</v>
      </c>
      <c r="G15" s="59">
        <v>-2.5999999999999996</v>
      </c>
      <c r="H15" s="19">
        <v>75.700934579439249</v>
      </c>
      <c r="L15" s="105"/>
    </row>
    <row r="16" spans="1:12">
      <c r="A16" s="30" t="s">
        <v>118</v>
      </c>
      <c r="B16" s="38">
        <v>1131</v>
      </c>
      <c r="C16" s="60">
        <v>1.5</v>
      </c>
      <c r="D16" s="60">
        <v>1.5</v>
      </c>
      <c r="E16" s="60">
        <v>0</v>
      </c>
      <c r="F16" s="60">
        <v>2.5</v>
      </c>
      <c r="G16" s="60">
        <v>-1</v>
      </c>
      <c r="H16" s="24">
        <v>60</v>
      </c>
      <c r="L16" s="105"/>
    </row>
    <row r="17" spans="1:12">
      <c r="A17" s="30" t="s">
        <v>119</v>
      </c>
      <c r="B17" s="38">
        <v>1132</v>
      </c>
      <c r="C17" s="60">
        <v>4.0999999999999996</v>
      </c>
      <c r="D17" s="60">
        <v>4.0999999999999996</v>
      </c>
      <c r="E17" s="60">
        <v>0</v>
      </c>
      <c r="F17" s="60">
        <v>5.7</v>
      </c>
      <c r="G17" s="60">
        <v>-1.6000000000000005</v>
      </c>
      <c r="H17" s="24">
        <v>71.929824561403493</v>
      </c>
      <c r="L17" s="105"/>
    </row>
    <row r="18" spans="1:12">
      <c r="A18" s="30" t="s">
        <v>125</v>
      </c>
      <c r="B18" s="38">
        <v>1133</v>
      </c>
      <c r="C18" s="60">
        <v>0.60000000000000009</v>
      </c>
      <c r="D18" s="60">
        <v>0.60000000000000009</v>
      </c>
      <c r="E18" s="60">
        <v>0</v>
      </c>
      <c r="F18" s="60">
        <v>0.1</v>
      </c>
      <c r="G18" s="60">
        <v>0.50000000000000011</v>
      </c>
      <c r="H18" s="24" t="s">
        <v>205</v>
      </c>
    </row>
    <row r="19" spans="1:12">
      <c r="A19" s="30" t="s">
        <v>159</v>
      </c>
      <c r="B19" s="38">
        <v>1136</v>
      </c>
      <c r="C19" s="60">
        <v>1.9</v>
      </c>
      <c r="D19" s="60">
        <v>0</v>
      </c>
      <c r="E19" s="60">
        <v>0</v>
      </c>
      <c r="F19" s="60">
        <v>2.4</v>
      </c>
      <c r="G19" s="60">
        <v>-0.5</v>
      </c>
      <c r="H19" s="24">
        <v>79.166666666666657</v>
      </c>
    </row>
    <row r="20" spans="1:12">
      <c r="A20" s="13" t="s">
        <v>18</v>
      </c>
      <c r="B20" s="40">
        <v>114</v>
      </c>
      <c r="C20" s="59">
        <v>4183.7000000000007</v>
      </c>
      <c r="D20" s="59">
        <v>4183.7000000000007</v>
      </c>
      <c r="E20" s="59">
        <v>0</v>
      </c>
      <c r="F20" s="59">
        <v>3618.3000000000006</v>
      </c>
      <c r="G20" s="59">
        <v>565.40000000000009</v>
      </c>
      <c r="H20" s="19">
        <v>115.62612276483431</v>
      </c>
    </row>
    <row r="21" spans="1:12" ht="14.25" customHeight="1">
      <c r="A21" s="21" t="s">
        <v>3</v>
      </c>
      <c r="B21" s="40"/>
      <c r="C21" s="59">
        <v>0</v>
      </c>
      <c r="D21" s="59">
        <v>0</v>
      </c>
      <c r="E21" s="59">
        <v>0</v>
      </c>
      <c r="F21" s="59">
        <v>0</v>
      </c>
      <c r="G21" s="59">
        <v>0</v>
      </c>
      <c r="H21" s="19">
        <v>0</v>
      </c>
    </row>
    <row r="22" spans="1:12" ht="18" customHeight="1">
      <c r="A22" s="31" t="s">
        <v>155</v>
      </c>
      <c r="B22" s="47">
        <v>1141</v>
      </c>
      <c r="C22" s="61">
        <v>2947.8</v>
      </c>
      <c r="D22" s="61">
        <v>2947.8</v>
      </c>
      <c r="E22" s="61">
        <v>0</v>
      </c>
      <c r="F22" s="61">
        <v>2535.5</v>
      </c>
      <c r="G22" s="61">
        <v>412.30000000000018</v>
      </c>
      <c r="H22" s="39">
        <v>116.26109248668904</v>
      </c>
    </row>
    <row r="23" spans="1:12" ht="14.25" customHeight="1">
      <c r="A23" s="23" t="s">
        <v>1</v>
      </c>
      <c r="B23" s="29"/>
      <c r="C23" s="59">
        <v>0</v>
      </c>
      <c r="D23" s="59">
        <v>0</v>
      </c>
      <c r="E23" s="59">
        <v>0</v>
      </c>
      <c r="F23" s="59">
        <v>0</v>
      </c>
      <c r="G23" s="59">
        <v>0</v>
      </c>
      <c r="H23" s="19">
        <v>0</v>
      </c>
    </row>
    <row r="24" spans="1:12" ht="25.5">
      <c r="A24" s="9" t="s">
        <v>19</v>
      </c>
      <c r="B24" s="41">
        <v>11411</v>
      </c>
      <c r="C24" s="62">
        <v>1486.4</v>
      </c>
      <c r="D24" s="62">
        <v>1486.4</v>
      </c>
      <c r="E24" s="62">
        <v>0</v>
      </c>
      <c r="F24" s="62">
        <v>1304.0999999999999</v>
      </c>
      <c r="G24" s="62">
        <v>182.30000000000018</v>
      </c>
      <c r="H24" s="155">
        <v>113.97898934130819</v>
      </c>
    </row>
    <row r="25" spans="1:12">
      <c r="A25" s="9" t="s">
        <v>5</v>
      </c>
      <c r="B25" s="41">
        <v>11412</v>
      </c>
      <c r="C25" s="62">
        <v>1770.7</v>
      </c>
      <c r="D25" s="62">
        <v>1770.7</v>
      </c>
      <c r="E25" s="62">
        <v>0</v>
      </c>
      <c r="F25" s="62">
        <v>1559.1</v>
      </c>
      <c r="G25" s="62">
        <v>211.60000000000014</v>
      </c>
      <c r="H25" s="155">
        <v>113.57193252517479</v>
      </c>
    </row>
    <row r="26" spans="1:12">
      <c r="A26" s="9" t="s">
        <v>6</v>
      </c>
      <c r="B26" s="41">
        <v>11413</v>
      </c>
      <c r="C26" s="62">
        <v>-309.3</v>
      </c>
      <c r="D26" s="62">
        <v>-309.3</v>
      </c>
      <c r="E26" s="62">
        <v>0</v>
      </c>
      <c r="F26" s="62">
        <v>-327.7</v>
      </c>
      <c r="G26" s="62">
        <v>18.399999999999977</v>
      </c>
      <c r="H26" s="155">
        <v>94.385108330790374</v>
      </c>
    </row>
    <row r="27" spans="1:12">
      <c r="A27" s="31" t="s">
        <v>7</v>
      </c>
      <c r="B27" s="43">
        <v>1142</v>
      </c>
      <c r="C27" s="61">
        <v>962.5</v>
      </c>
      <c r="D27" s="61">
        <v>962.5</v>
      </c>
      <c r="E27" s="61">
        <v>0</v>
      </c>
      <c r="F27" s="61">
        <v>814.7</v>
      </c>
      <c r="G27" s="61">
        <v>147.79999999999995</v>
      </c>
      <c r="H27" s="39">
        <v>118.14164723210997</v>
      </c>
    </row>
    <row r="28" spans="1:12" ht="12.75" customHeight="1">
      <c r="A28" s="23" t="s">
        <v>1</v>
      </c>
      <c r="B28" s="29"/>
      <c r="C28" s="59">
        <v>0</v>
      </c>
      <c r="D28" s="59">
        <v>0</v>
      </c>
      <c r="E28" s="59">
        <v>0</v>
      </c>
      <c r="F28" s="162">
        <v>0</v>
      </c>
      <c r="G28" s="110">
        <v>0</v>
      </c>
      <c r="H28" s="146" t="s">
        <v>0</v>
      </c>
    </row>
    <row r="29" spans="1:12">
      <c r="A29" s="9" t="s">
        <v>142</v>
      </c>
      <c r="B29" s="29"/>
      <c r="C29" s="62">
        <v>189.5</v>
      </c>
      <c r="D29" s="62">
        <v>189.5</v>
      </c>
      <c r="E29" s="62">
        <v>0</v>
      </c>
      <c r="F29" s="163">
        <v>164.4</v>
      </c>
      <c r="G29" s="163">
        <v>25.099999999999994</v>
      </c>
      <c r="H29" s="154">
        <v>115.26763990267639</v>
      </c>
    </row>
    <row r="30" spans="1:12">
      <c r="A30" s="9" t="s">
        <v>143</v>
      </c>
      <c r="B30" s="29"/>
      <c r="C30" s="62">
        <v>782</v>
      </c>
      <c r="D30" s="62">
        <v>782</v>
      </c>
      <c r="E30" s="62">
        <v>0</v>
      </c>
      <c r="F30" s="163">
        <v>653.70000000000005</v>
      </c>
      <c r="G30" s="163">
        <v>128.29999999999995</v>
      </c>
      <c r="H30" s="154">
        <v>119.62674009484473</v>
      </c>
    </row>
    <row r="31" spans="1:12">
      <c r="A31" s="9" t="s">
        <v>8</v>
      </c>
      <c r="B31" s="41">
        <v>11429</v>
      </c>
      <c r="C31" s="62">
        <v>-9</v>
      </c>
      <c r="D31" s="62">
        <v>-9</v>
      </c>
      <c r="E31" s="62">
        <v>0</v>
      </c>
      <c r="F31" s="163">
        <v>-3.4</v>
      </c>
      <c r="G31" s="163">
        <v>-5.6</v>
      </c>
      <c r="H31" s="154" t="s">
        <v>205</v>
      </c>
    </row>
    <row r="32" spans="1:12">
      <c r="A32" s="42" t="s">
        <v>126</v>
      </c>
      <c r="B32" s="43">
        <v>1144</v>
      </c>
      <c r="C32" s="61">
        <v>129.6</v>
      </c>
      <c r="D32" s="61">
        <v>129.6</v>
      </c>
      <c r="E32" s="61">
        <v>0</v>
      </c>
      <c r="F32" s="61">
        <v>117.80000000000001</v>
      </c>
      <c r="G32" s="61">
        <v>11.799999999999983</v>
      </c>
      <c r="H32" s="39">
        <v>110.0169779286927</v>
      </c>
    </row>
    <row r="33" spans="1:8" ht="30">
      <c r="A33" s="42" t="s">
        <v>127</v>
      </c>
      <c r="B33" s="43">
        <v>1145</v>
      </c>
      <c r="C33" s="61">
        <v>25.400000000000002</v>
      </c>
      <c r="D33" s="61">
        <v>25.400000000000002</v>
      </c>
      <c r="E33" s="61">
        <v>0</v>
      </c>
      <c r="F33" s="61">
        <v>30.4</v>
      </c>
      <c r="G33" s="61">
        <v>-4.9999999999999964</v>
      </c>
      <c r="H33" s="39">
        <v>83.552631578947384</v>
      </c>
    </row>
    <row r="34" spans="1:8">
      <c r="A34" s="42" t="s">
        <v>128</v>
      </c>
      <c r="B34" s="43">
        <v>1146</v>
      </c>
      <c r="C34" s="61">
        <v>118.4</v>
      </c>
      <c r="D34" s="61">
        <v>118.4</v>
      </c>
      <c r="E34" s="61">
        <v>0</v>
      </c>
      <c r="F34" s="61">
        <v>119.9</v>
      </c>
      <c r="G34" s="61">
        <v>-1.5</v>
      </c>
      <c r="H34" s="39">
        <v>98.748957464553797</v>
      </c>
    </row>
    <row r="35" spans="1:8">
      <c r="A35" s="13" t="s">
        <v>140</v>
      </c>
      <c r="B35" s="40">
        <v>115</v>
      </c>
      <c r="C35" s="59">
        <v>185</v>
      </c>
      <c r="D35" s="59">
        <v>185</v>
      </c>
      <c r="E35" s="59">
        <v>0</v>
      </c>
      <c r="F35" s="110">
        <v>141.5</v>
      </c>
      <c r="G35" s="110">
        <v>43.5</v>
      </c>
      <c r="H35" s="146">
        <v>130.74204946996466</v>
      </c>
    </row>
    <row r="36" spans="1:8">
      <c r="A36" s="50" t="s">
        <v>129</v>
      </c>
      <c r="B36" s="38">
        <v>1151</v>
      </c>
      <c r="C36" s="60">
        <v>177.7</v>
      </c>
      <c r="D36" s="60">
        <v>177.7</v>
      </c>
      <c r="E36" s="60">
        <v>0</v>
      </c>
      <c r="F36" s="164">
        <v>132.4</v>
      </c>
      <c r="G36" s="163">
        <v>45.299999999999983</v>
      </c>
      <c r="H36" s="154">
        <v>134.21450151057402</v>
      </c>
    </row>
    <row r="37" spans="1:8">
      <c r="A37" s="50" t="s">
        <v>130</v>
      </c>
      <c r="B37" s="38">
        <v>1156</v>
      </c>
      <c r="C37" s="60">
        <v>7.3</v>
      </c>
      <c r="D37" s="60">
        <v>7.3</v>
      </c>
      <c r="E37" s="60">
        <v>0</v>
      </c>
      <c r="F37" s="164">
        <v>9.1</v>
      </c>
      <c r="G37" s="163">
        <v>-1.7999999999999998</v>
      </c>
      <c r="H37" s="154">
        <v>80.219780219780219</v>
      </c>
    </row>
    <row r="38" spans="1:8" ht="15.75">
      <c r="A38" s="11" t="s">
        <v>33</v>
      </c>
      <c r="B38" s="32">
        <v>12</v>
      </c>
      <c r="C38" s="63">
        <v>2890.3</v>
      </c>
      <c r="D38" s="63">
        <v>2890.3</v>
      </c>
      <c r="E38" s="63">
        <v>0</v>
      </c>
      <c r="F38" s="58">
        <v>2446</v>
      </c>
      <c r="G38" s="58">
        <v>444.30000000000018</v>
      </c>
      <c r="H38" s="151">
        <v>118.16434995911693</v>
      </c>
    </row>
    <row r="39" spans="1:8" ht="18.75" customHeight="1">
      <c r="A39" s="10" t="s">
        <v>4</v>
      </c>
      <c r="B39" s="40">
        <v>121</v>
      </c>
      <c r="C39" s="59">
        <v>2086.1</v>
      </c>
      <c r="D39" s="59">
        <v>2086.1</v>
      </c>
      <c r="E39" s="59">
        <v>0</v>
      </c>
      <c r="F39" s="59">
        <v>1790.6</v>
      </c>
      <c r="G39" s="59">
        <v>295.5</v>
      </c>
      <c r="H39" s="19">
        <v>116.50284820730481</v>
      </c>
    </row>
    <row r="40" spans="1:8" ht="20.25" customHeight="1">
      <c r="A40" s="10" t="s">
        <v>187</v>
      </c>
      <c r="B40" s="40">
        <v>122</v>
      </c>
      <c r="C40" s="59">
        <v>804.2</v>
      </c>
      <c r="D40" s="59">
        <v>804.2</v>
      </c>
      <c r="E40" s="59">
        <v>0</v>
      </c>
      <c r="F40" s="59">
        <v>655.4</v>
      </c>
      <c r="G40" s="59">
        <v>148.80000000000007</v>
      </c>
      <c r="H40" s="19">
        <v>122.70369240158684</v>
      </c>
    </row>
    <row r="41" spans="1:8" ht="15.75">
      <c r="A41" s="12" t="s">
        <v>24</v>
      </c>
      <c r="B41" s="28">
        <v>13</v>
      </c>
      <c r="C41" s="63">
        <v>35.5</v>
      </c>
      <c r="D41" s="63">
        <v>9.9999999999999978E-2</v>
      </c>
      <c r="E41" s="63">
        <v>35.400000000000006</v>
      </c>
      <c r="F41" s="58">
        <v>39.300000000000004</v>
      </c>
      <c r="G41" s="58">
        <v>-3.8000000000000043</v>
      </c>
      <c r="H41" s="151">
        <v>90.330788804071233</v>
      </c>
    </row>
    <row r="42" spans="1:8" ht="15.75">
      <c r="A42" s="13" t="s">
        <v>25</v>
      </c>
      <c r="B42" s="40">
        <v>131</v>
      </c>
      <c r="C42" s="59">
        <v>0</v>
      </c>
      <c r="D42" s="59">
        <v>0</v>
      </c>
      <c r="E42" s="59">
        <v>0</v>
      </c>
      <c r="F42" s="59">
        <v>0.2</v>
      </c>
      <c r="G42" s="66">
        <v>-0.2</v>
      </c>
      <c r="H42" s="20">
        <v>0</v>
      </c>
    </row>
    <row r="43" spans="1:8">
      <c r="A43" s="14" t="s">
        <v>27</v>
      </c>
      <c r="B43" s="40">
        <v>132</v>
      </c>
      <c r="C43" s="59">
        <v>35.5</v>
      </c>
      <c r="D43" s="59">
        <v>9.9999999999999978E-2</v>
      </c>
      <c r="E43" s="59">
        <v>35.400000000000006</v>
      </c>
      <c r="F43" s="59">
        <v>39.1</v>
      </c>
      <c r="G43" s="59">
        <v>-3.6000000000000014</v>
      </c>
      <c r="H43" s="19">
        <v>90.792838874680299</v>
      </c>
    </row>
    <row r="44" spans="1:8" ht="15.75">
      <c r="A44" s="15" t="s">
        <v>20</v>
      </c>
      <c r="B44" s="28">
        <v>14</v>
      </c>
      <c r="C44" s="63">
        <v>440.91999999999996</v>
      </c>
      <c r="D44" s="63">
        <v>435.02</v>
      </c>
      <c r="E44" s="63">
        <v>5.9</v>
      </c>
      <c r="F44" s="58">
        <v>311</v>
      </c>
      <c r="G44" s="58">
        <v>129.91999999999996</v>
      </c>
      <c r="H44" s="151">
        <v>141.7749196141479</v>
      </c>
    </row>
    <row r="45" spans="1:8">
      <c r="A45" s="13" t="s">
        <v>21</v>
      </c>
      <c r="B45" s="40">
        <v>141</v>
      </c>
      <c r="C45" s="59">
        <v>19.82</v>
      </c>
      <c r="D45" s="59">
        <v>19.82</v>
      </c>
      <c r="E45" s="59">
        <v>0</v>
      </c>
      <c r="F45" s="59">
        <v>23</v>
      </c>
      <c r="G45" s="59">
        <v>-3.1799999999999997</v>
      </c>
      <c r="H45" s="19">
        <v>86.173913043478265</v>
      </c>
    </row>
    <row r="46" spans="1:8" ht="13.5" customHeight="1">
      <c r="A46" s="30" t="s">
        <v>200</v>
      </c>
      <c r="B46" s="38">
        <v>1411</v>
      </c>
      <c r="C46" s="60">
        <v>0.8</v>
      </c>
      <c r="D46" s="60">
        <v>0.8</v>
      </c>
      <c r="E46" s="60">
        <v>0</v>
      </c>
      <c r="F46" s="60">
        <v>1.3</v>
      </c>
      <c r="G46" s="60">
        <v>-0.5</v>
      </c>
      <c r="H46" s="24">
        <v>61.53846153846154</v>
      </c>
    </row>
    <row r="47" spans="1:8" ht="13.5" customHeight="1">
      <c r="A47" s="30" t="s">
        <v>133</v>
      </c>
      <c r="B47" s="38">
        <v>1412</v>
      </c>
      <c r="C47" s="60">
        <v>0</v>
      </c>
      <c r="D47" s="60">
        <v>0</v>
      </c>
      <c r="E47" s="60">
        <v>0</v>
      </c>
      <c r="F47" s="60">
        <v>3</v>
      </c>
      <c r="G47" s="60">
        <v>-3</v>
      </c>
      <c r="H47" s="24">
        <v>0</v>
      </c>
    </row>
    <row r="48" spans="1:8" ht="13.5" customHeight="1">
      <c r="A48" s="30" t="s">
        <v>154</v>
      </c>
      <c r="B48" s="38">
        <v>1415</v>
      </c>
      <c r="C48" s="60">
        <v>19.02</v>
      </c>
      <c r="D48" s="60">
        <v>19.02</v>
      </c>
      <c r="E48" s="60">
        <v>0</v>
      </c>
      <c r="F48" s="60">
        <v>18.7</v>
      </c>
      <c r="G48" s="60">
        <v>0.32000000000000028</v>
      </c>
      <c r="H48" s="24">
        <v>101.71122994652406</v>
      </c>
    </row>
    <row r="49" spans="1:14">
      <c r="A49" s="13" t="s">
        <v>29</v>
      </c>
      <c r="B49" s="40">
        <v>142</v>
      </c>
      <c r="C49" s="59">
        <v>223</v>
      </c>
      <c r="D49" s="59">
        <v>223</v>
      </c>
      <c r="E49" s="59">
        <v>0</v>
      </c>
      <c r="F49" s="59">
        <v>150.89999999999998</v>
      </c>
      <c r="G49" s="59">
        <v>72.100000000000023</v>
      </c>
      <c r="H49" s="19">
        <v>147.77998674618956</v>
      </c>
    </row>
    <row r="50" spans="1:14">
      <c r="A50" s="30" t="s">
        <v>134</v>
      </c>
      <c r="B50" s="38">
        <v>1422</v>
      </c>
      <c r="C50" s="60">
        <v>100</v>
      </c>
      <c r="D50" s="60">
        <v>100</v>
      </c>
      <c r="E50" s="60">
        <v>0</v>
      </c>
      <c r="F50" s="60">
        <v>54.3</v>
      </c>
      <c r="G50" s="60">
        <v>45.7</v>
      </c>
      <c r="H50" s="24">
        <v>184.16206261510132</v>
      </c>
    </row>
    <row r="51" spans="1:14" ht="24" customHeight="1">
      <c r="A51" s="30" t="s">
        <v>135</v>
      </c>
      <c r="B51" s="38">
        <v>1423</v>
      </c>
      <c r="C51" s="60">
        <v>123</v>
      </c>
      <c r="D51" s="60">
        <v>123</v>
      </c>
      <c r="E51" s="60">
        <v>0</v>
      </c>
      <c r="F51" s="60">
        <v>96.6</v>
      </c>
      <c r="G51" s="60">
        <v>26.400000000000006</v>
      </c>
      <c r="H51" s="24">
        <v>127.32919254658385</v>
      </c>
    </row>
    <row r="52" spans="1:14">
      <c r="A52" s="13" t="s">
        <v>28</v>
      </c>
      <c r="B52" s="40">
        <v>143</v>
      </c>
      <c r="C52" s="59">
        <v>39.700000000000003</v>
      </c>
      <c r="D52" s="59">
        <v>39.700000000000003</v>
      </c>
      <c r="E52" s="59">
        <v>0</v>
      </c>
      <c r="F52" s="59">
        <v>28.700000000000003</v>
      </c>
      <c r="G52" s="59">
        <v>11</v>
      </c>
      <c r="H52" s="19">
        <v>138.32752613240419</v>
      </c>
    </row>
    <row r="53" spans="1:14">
      <c r="A53" s="13" t="s">
        <v>22</v>
      </c>
      <c r="B53" s="40">
        <v>144</v>
      </c>
      <c r="C53" s="59">
        <v>9.1999999999999993</v>
      </c>
      <c r="D53" s="59">
        <v>9.1999999999999993</v>
      </c>
      <c r="E53" s="59">
        <v>0</v>
      </c>
      <c r="F53" s="59">
        <v>4.0999999999999996</v>
      </c>
      <c r="G53" s="59">
        <v>5.0999999999999996</v>
      </c>
      <c r="H53" s="19" t="s">
        <v>205</v>
      </c>
    </row>
    <row r="54" spans="1:14">
      <c r="A54" s="13" t="s">
        <v>23</v>
      </c>
      <c r="B54" s="40">
        <v>145</v>
      </c>
      <c r="C54" s="59">
        <v>149.19999999999999</v>
      </c>
      <c r="D54" s="59">
        <v>143.29999999999998</v>
      </c>
      <c r="E54" s="59">
        <v>5.9</v>
      </c>
      <c r="F54" s="59">
        <v>104.3</v>
      </c>
      <c r="G54" s="59">
        <v>44.899999999999991</v>
      </c>
      <c r="H54" s="19">
        <v>143.0488974113135</v>
      </c>
    </row>
    <row r="55" spans="1:14" ht="15.75" customHeight="1">
      <c r="A55" s="35" t="s">
        <v>26</v>
      </c>
      <c r="B55" s="44">
        <v>191</v>
      </c>
      <c r="C55" s="156"/>
      <c r="D55" s="63">
        <v>0</v>
      </c>
      <c r="E55" s="63">
        <v>0</v>
      </c>
      <c r="F55" s="63"/>
      <c r="G55" s="63"/>
      <c r="H55" s="152"/>
    </row>
    <row r="56" spans="1:14" ht="17.25">
      <c r="A56" s="70" t="s">
        <v>31</v>
      </c>
      <c r="B56" s="76" t="s">
        <v>30</v>
      </c>
      <c r="C56" s="72">
        <v>9128.9</v>
      </c>
      <c r="D56" s="72">
        <v>9041.6</v>
      </c>
      <c r="E56" s="72">
        <v>87.299999999999983</v>
      </c>
      <c r="F56" s="72">
        <v>7670.2999999999993</v>
      </c>
      <c r="G56" s="72">
        <v>1458.6000000000004</v>
      </c>
      <c r="H56" s="72">
        <v>119.01620536354511</v>
      </c>
      <c r="L56" s="106"/>
      <c r="M56" s="105"/>
      <c r="N56" s="107"/>
    </row>
    <row r="57" spans="1:14" ht="15.75">
      <c r="A57" s="98" t="s">
        <v>146</v>
      </c>
      <c r="B57" s="90"/>
      <c r="C57" s="66"/>
      <c r="D57" s="66"/>
      <c r="E57" s="66"/>
      <c r="F57" s="66"/>
      <c r="G57" s="66"/>
      <c r="H57" s="27"/>
      <c r="L57" s="106"/>
      <c r="M57" s="105"/>
      <c r="N57" s="107"/>
    </row>
    <row r="58" spans="1:14" ht="15.75">
      <c r="A58" s="17" t="s">
        <v>32</v>
      </c>
      <c r="B58" s="158" t="s">
        <v>193</v>
      </c>
      <c r="C58" s="159">
        <v>9061.2000000000007</v>
      </c>
      <c r="D58" s="159">
        <v>9000.2000000000007</v>
      </c>
      <c r="E58" s="159">
        <v>60.999999999999993</v>
      </c>
      <c r="F58" s="159">
        <v>7538.1000000000022</v>
      </c>
      <c r="G58" s="159">
        <v>1523.0999999999985</v>
      </c>
      <c r="H58" s="159">
        <v>120.20535678751938</v>
      </c>
      <c r="L58" s="106"/>
      <c r="M58" s="105"/>
      <c r="N58" s="107"/>
    </row>
    <row r="59" spans="1:14" ht="15.75">
      <c r="A59" s="91" t="s">
        <v>116</v>
      </c>
      <c r="B59" s="93">
        <v>21</v>
      </c>
      <c r="C59" s="66">
        <v>2497</v>
      </c>
      <c r="D59" s="66">
        <v>2496.7999999999997</v>
      </c>
      <c r="E59" s="66">
        <v>0.2</v>
      </c>
      <c r="F59" s="66">
        <v>1870.8000000000002</v>
      </c>
      <c r="G59" s="66">
        <v>626.19999999999982</v>
      </c>
      <c r="H59" s="66">
        <v>133.4723113106692</v>
      </c>
      <c r="L59" s="106"/>
      <c r="M59" s="105"/>
      <c r="N59" s="107"/>
    </row>
    <row r="60" spans="1:14" ht="15.75">
      <c r="A60" s="91" t="s">
        <v>115</v>
      </c>
      <c r="B60" s="93">
        <v>22</v>
      </c>
      <c r="C60" s="66">
        <v>1641.1000000000001</v>
      </c>
      <c r="D60" s="66">
        <v>1623.4</v>
      </c>
      <c r="E60" s="66">
        <v>17.7</v>
      </c>
      <c r="F60" s="66">
        <v>1226.0999999999999</v>
      </c>
      <c r="G60" s="66">
        <v>415.00000000000023</v>
      </c>
      <c r="H60" s="66">
        <v>133.84715765435124</v>
      </c>
      <c r="L60" s="106"/>
      <c r="M60" s="105"/>
      <c r="N60" s="107"/>
    </row>
    <row r="61" spans="1:14" ht="15.75">
      <c r="A61" s="16" t="s">
        <v>182</v>
      </c>
      <c r="B61" s="93">
        <v>24</v>
      </c>
      <c r="C61" s="66">
        <v>289.5</v>
      </c>
      <c r="D61" s="66">
        <v>289.5</v>
      </c>
      <c r="E61" s="66">
        <v>0</v>
      </c>
      <c r="F61" s="66">
        <v>304.7</v>
      </c>
      <c r="G61" s="66">
        <v>-15.199999999999989</v>
      </c>
      <c r="H61" s="66">
        <v>95.011486708237612</v>
      </c>
      <c r="L61" s="106"/>
      <c r="M61" s="105"/>
      <c r="N61" s="107"/>
    </row>
    <row r="62" spans="1:14" ht="15.75">
      <c r="A62" s="25" t="s">
        <v>183</v>
      </c>
      <c r="B62" s="46">
        <v>241</v>
      </c>
      <c r="C62" s="60">
        <v>111.4</v>
      </c>
      <c r="D62" s="60">
        <v>111.4</v>
      </c>
      <c r="E62" s="60">
        <v>0</v>
      </c>
      <c r="F62" s="60">
        <v>89.8</v>
      </c>
      <c r="G62" s="60">
        <v>21.600000000000009</v>
      </c>
      <c r="H62" s="60">
        <v>124.05345211581293</v>
      </c>
      <c r="L62" s="106"/>
      <c r="M62" s="105"/>
      <c r="N62" s="107"/>
    </row>
    <row r="63" spans="1:14" ht="15.75">
      <c r="A63" s="25" t="s">
        <v>184</v>
      </c>
      <c r="B63" s="46">
        <v>242</v>
      </c>
      <c r="C63" s="60">
        <v>178.1</v>
      </c>
      <c r="D63" s="60">
        <v>178.1</v>
      </c>
      <c r="E63" s="60">
        <v>0</v>
      </c>
      <c r="F63" s="60">
        <v>214.9</v>
      </c>
      <c r="G63" s="60">
        <v>-36.800000000000011</v>
      </c>
      <c r="H63" s="60">
        <v>82.875756165658444</v>
      </c>
      <c r="L63" s="106"/>
      <c r="M63" s="105"/>
      <c r="N63" s="107"/>
    </row>
    <row r="64" spans="1:14" ht="15.75">
      <c r="A64" s="91" t="s">
        <v>196</v>
      </c>
      <c r="B64" s="93">
        <v>25</v>
      </c>
      <c r="C64" s="66">
        <v>514</v>
      </c>
      <c r="D64" s="66">
        <v>485.1</v>
      </c>
      <c r="E64" s="66">
        <v>28.9</v>
      </c>
      <c r="F64" s="66">
        <v>301</v>
      </c>
      <c r="G64" s="66">
        <v>213</v>
      </c>
      <c r="H64" s="66">
        <v>170.7641196013289</v>
      </c>
      <c r="L64" s="106"/>
      <c r="M64" s="105"/>
      <c r="N64" s="107"/>
    </row>
    <row r="65" spans="1:14" ht="15.75">
      <c r="A65" s="16" t="s">
        <v>153</v>
      </c>
      <c r="B65" s="93">
        <v>26</v>
      </c>
      <c r="C65" s="66">
        <v>84.8</v>
      </c>
      <c r="D65" s="66">
        <v>84</v>
      </c>
      <c r="E65" s="66">
        <v>0.8</v>
      </c>
      <c r="F65" s="66">
        <v>69.3</v>
      </c>
      <c r="G65" s="66">
        <v>15.5</v>
      </c>
      <c r="H65" s="66">
        <v>122.36652236652236</v>
      </c>
      <c r="L65" s="106"/>
      <c r="M65" s="105"/>
      <c r="N65" s="107"/>
    </row>
    <row r="66" spans="1:14" ht="15.75">
      <c r="A66" s="91" t="s">
        <v>114</v>
      </c>
      <c r="B66" s="93">
        <v>27</v>
      </c>
      <c r="C66" s="66">
        <v>4017.4</v>
      </c>
      <c r="D66" s="66">
        <v>4017.4</v>
      </c>
      <c r="E66" s="66">
        <v>0</v>
      </c>
      <c r="F66" s="66">
        <v>3732.6</v>
      </c>
      <c r="G66" s="66">
        <v>284.80000000000018</v>
      </c>
      <c r="H66" s="66">
        <v>107.63007019235921</v>
      </c>
      <c r="L66" s="106"/>
      <c r="M66" s="105"/>
      <c r="N66" s="107"/>
    </row>
    <row r="67" spans="1:14" ht="15.75">
      <c r="A67" s="91" t="s">
        <v>113</v>
      </c>
      <c r="B67" s="93">
        <v>28</v>
      </c>
      <c r="C67" s="66">
        <v>17.399999999999999</v>
      </c>
      <c r="D67" s="66">
        <v>4</v>
      </c>
      <c r="E67" s="66">
        <v>13.4</v>
      </c>
      <c r="F67" s="66">
        <v>33.6</v>
      </c>
      <c r="G67" s="66">
        <v>-16.200000000000003</v>
      </c>
      <c r="H67" s="66">
        <v>51.785714285714278</v>
      </c>
      <c r="L67" s="106"/>
      <c r="M67" s="105"/>
      <c r="N67" s="107"/>
    </row>
    <row r="68" spans="1:14" ht="15.75">
      <c r="A68" s="51" t="s">
        <v>112</v>
      </c>
      <c r="B68" s="93">
        <v>29</v>
      </c>
      <c r="C68" s="66"/>
      <c r="D68" s="66">
        <v>0</v>
      </c>
      <c r="E68" s="66">
        <v>0</v>
      </c>
      <c r="F68" s="66"/>
      <c r="G68" s="66"/>
      <c r="H68" s="66"/>
      <c r="L68" s="106"/>
      <c r="M68" s="105"/>
      <c r="N68" s="107"/>
    </row>
    <row r="69" spans="1:14" ht="15.75">
      <c r="A69" s="99" t="s">
        <v>122</v>
      </c>
      <c r="B69" s="46">
        <v>291</v>
      </c>
      <c r="C69" s="66"/>
      <c r="D69" s="60">
        <v>0</v>
      </c>
      <c r="E69" s="66">
        <v>0</v>
      </c>
      <c r="F69" s="66"/>
      <c r="G69" s="66"/>
      <c r="H69" s="27"/>
      <c r="L69" s="106"/>
      <c r="M69" s="105"/>
      <c r="N69" s="107"/>
    </row>
    <row r="70" spans="1:14" ht="15.75">
      <c r="A70" s="157" t="s">
        <v>110</v>
      </c>
      <c r="B70" s="158" t="s">
        <v>194</v>
      </c>
      <c r="C70" s="159">
        <v>67.7</v>
      </c>
      <c r="D70" s="159">
        <v>41.399999999999991</v>
      </c>
      <c r="E70" s="159">
        <v>26.3</v>
      </c>
      <c r="F70" s="159">
        <v>132.19999999999999</v>
      </c>
      <c r="G70" s="159">
        <v>-64.499999999999986</v>
      </c>
      <c r="H70" s="159">
        <v>51.210287443267788</v>
      </c>
      <c r="L70" s="106"/>
      <c r="M70" s="105"/>
      <c r="N70" s="107"/>
    </row>
    <row r="71" spans="1:14" ht="15.75">
      <c r="A71" s="91" t="s">
        <v>111</v>
      </c>
      <c r="B71" s="93">
        <v>31</v>
      </c>
      <c r="C71" s="66">
        <v>41.3</v>
      </c>
      <c r="D71" s="66">
        <v>17.100000000000001</v>
      </c>
      <c r="E71" s="66">
        <v>24.2</v>
      </c>
      <c r="F71" s="66">
        <v>90.6</v>
      </c>
      <c r="G71" s="66">
        <v>-49.3</v>
      </c>
      <c r="H71" s="66">
        <v>45.584988962472409</v>
      </c>
      <c r="L71" s="106"/>
      <c r="M71" s="105"/>
      <c r="N71" s="107"/>
    </row>
    <row r="72" spans="1:14" ht="15.75">
      <c r="A72" s="92" t="s">
        <v>3</v>
      </c>
      <c r="B72" s="93"/>
      <c r="C72" s="66"/>
      <c r="D72" s="66"/>
      <c r="E72" s="66"/>
      <c r="F72" s="66"/>
      <c r="G72" s="66"/>
      <c r="H72" s="27"/>
      <c r="L72" s="106"/>
      <c r="M72" s="105"/>
      <c r="N72" s="107"/>
    </row>
    <row r="73" spans="1:14" ht="15.75">
      <c r="A73" s="48" t="s">
        <v>120</v>
      </c>
      <c r="B73" s="46">
        <v>319</v>
      </c>
      <c r="C73" s="60">
        <v>16.8</v>
      </c>
      <c r="D73" s="60">
        <v>3.2</v>
      </c>
      <c r="E73" s="60">
        <v>13.6</v>
      </c>
      <c r="F73" s="60">
        <v>39.700000000000003</v>
      </c>
      <c r="G73" s="60">
        <v>-22.900000000000002</v>
      </c>
      <c r="H73" s="60">
        <v>42.317380352644832</v>
      </c>
      <c r="L73" s="106"/>
      <c r="M73" s="105"/>
      <c r="N73" s="107"/>
    </row>
    <row r="74" spans="1:14" ht="15.75">
      <c r="A74" s="142" t="s">
        <v>191</v>
      </c>
      <c r="B74" s="93" t="s">
        <v>190</v>
      </c>
      <c r="C74" s="66">
        <v>46.1</v>
      </c>
      <c r="D74" s="66">
        <v>44</v>
      </c>
      <c r="E74" s="66">
        <v>2.1</v>
      </c>
      <c r="F74" s="66">
        <v>53.5</v>
      </c>
      <c r="G74" s="66">
        <v>-7.3999999999999986</v>
      </c>
      <c r="H74" s="66">
        <v>86.168224299065415</v>
      </c>
      <c r="L74" s="106"/>
      <c r="M74" s="105"/>
      <c r="N74" s="107"/>
    </row>
    <row r="75" spans="1:14" ht="30.75" customHeight="1">
      <c r="A75" s="141" t="s">
        <v>141</v>
      </c>
      <c r="B75" s="69" t="s">
        <v>195</v>
      </c>
      <c r="C75" s="66">
        <v>-19.7</v>
      </c>
      <c r="D75" s="66">
        <v>-19.7</v>
      </c>
      <c r="E75" s="66">
        <v>0</v>
      </c>
      <c r="F75" s="66">
        <v>-11.9</v>
      </c>
      <c r="G75" s="66">
        <v>-7.7999999999999989</v>
      </c>
      <c r="H75" s="66">
        <v>165.54621848739495</v>
      </c>
      <c r="L75" s="106"/>
      <c r="M75" s="105"/>
      <c r="N75" s="107"/>
    </row>
    <row r="76" spans="1:14" ht="17.25">
      <c r="A76" s="70" t="s">
        <v>123</v>
      </c>
      <c r="B76" s="71" t="s">
        <v>117</v>
      </c>
      <c r="C76" s="72">
        <v>-195.07999999999868</v>
      </c>
      <c r="D76" s="72">
        <v>-149.07999999999879</v>
      </c>
      <c r="E76" s="72">
        <v>-45.999999999999986</v>
      </c>
      <c r="F76" s="147">
        <v>-72.499999999999886</v>
      </c>
      <c r="G76" s="147">
        <v>-122.57999999999879</v>
      </c>
      <c r="H76" s="145" t="s">
        <v>205</v>
      </c>
      <c r="L76" s="106"/>
      <c r="M76" s="105"/>
      <c r="N76" s="107"/>
    </row>
    <row r="77" spans="1:14" ht="21" customHeight="1">
      <c r="A77" s="73" t="s">
        <v>107</v>
      </c>
      <c r="B77" s="94" t="s">
        <v>151</v>
      </c>
      <c r="C77" s="74">
        <v>195.07999999999868</v>
      </c>
      <c r="D77" s="74">
        <v>149.07999999999879</v>
      </c>
      <c r="E77" s="74">
        <v>45.999999999999986</v>
      </c>
      <c r="F77" s="165">
        <v>72.499999999999886</v>
      </c>
      <c r="G77" s="165">
        <v>122.57999999999879</v>
      </c>
      <c r="H77" s="149" t="s">
        <v>205</v>
      </c>
    </row>
    <row r="78" spans="1:14" ht="17.25">
      <c r="A78" s="75" t="s">
        <v>54</v>
      </c>
      <c r="B78" s="71" t="s">
        <v>55</v>
      </c>
      <c r="C78" s="72">
        <v>48.300000000000004</v>
      </c>
      <c r="D78" s="72">
        <v>49.9</v>
      </c>
      <c r="E78" s="72">
        <v>-1.6000000000000005</v>
      </c>
      <c r="F78" s="147">
        <v>9.6000000000000014</v>
      </c>
      <c r="G78" s="147">
        <v>38.700000000000003</v>
      </c>
      <c r="H78" s="145" t="s">
        <v>205</v>
      </c>
    </row>
    <row r="79" spans="1:14" ht="15.75">
      <c r="A79" s="36" t="s">
        <v>57</v>
      </c>
      <c r="B79" s="33" t="s">
        <v>56</v>
      </c>
      <c r="C79" s="64">
        <v>23.5</v>
      </c>
      <c r="D79" s="64">
        <v>23.5</v>
      </c>
      <c r="E79" s="64">
        <v>0</v>
      </c>
      <c r="F79" s="166">
        <v>9.4</v>
      </c>
      <c r="G79" s="166">
        <v>14.1</v>
      </c>
      <c r="H79" s="20" t="s">
        <v>205</v>
      </c>
    </row>
    <row r="80" spans="1:14">
      <c r="A80" s="14" t="s">
        <v>60</v>
      </c>
      <c r="B80" s="34" t="s">
        <v>58</v>
      </c>
      <c r="C80" s="59">
        <v>18</v>
      </c>
      <c r="D80" s="59">
        <v>18</v>
      </c>
      <c r="E80" s="59">
        <v>0</v>
      </c>
      <c r="F80" s="59">
        <v>0.3</v>
      </c>
      <c r="G80" s="59">
        <v>17.7</v>
      </c>
      <c r="H80" s="19" t="s">
        <v>205</v>
      </c>
    </row>
    <row r="81" spans="1:8">
      <c r="A81" s="14" t="s">
        <v>61</v>
      </c>
      <c r="B81" s="34" t="s">
        <v>62</v>
      </c>
      <c r="C81" s="59">
        <v>5.5</v>
      </c>
      <c r="D81" s="59">
        <v>5.5</v>
      </c>
      <c r="E81" s="59">
        <v>0</v>
      </c>
      <c r="F81" s="59">
        <v>9.1</v>
      </c>
      <c r="G81" s="59">
        <v>-3.5999999999999996</v>
      </c>
      <c r="H81" s="19">
        <v>60.439560439560445</v>
      </c>
    </row>
    <row r="82" spans="1:8" ht="15.75">
      <c r="A82" s="37" t="s">
        <v>66</v>
      </c>
      <c r="B82" s="33" t="s">
        <v>65</v>
      </c>
      <c r="C82" s="64">
        <v>22.2</v>
      </c>
      <c r="D82" s="64">
        <v>17.899999999999999</v>
      </c>
      <c r="E82" s="64">
        <v>4.3</v>
      </c>
      <c r="F82" s="166">
        <v>8.8000000000000007</v>
      </c>
      <c r="G82" s="166">
        <v>13.399999999999999</v>
      </c>
      <c r="H82" s="20" t="s">
        <v>205</v>
      </c>
    </row>
    <row r="83" spans="1:8">
      <c r="A83" s="14" t="s">
        <v>64</v>
      </c>
      <c r="B83" s="34" t="s">
        <v>136</v>
      </c>
      <c r="C83" s="59">
        <v>78.399999999999991</v>
      </c>
      <c r="D83" s="59">
        <v>64.099999999999994</v>
      </c>
      <c r="E83" s="59">
        <v>14.299999999999999</v>
      </c>
      <c r="F83" s="59">
        <v>39.4</v>
      </c>
      <c r="G83" s="59">
        <v>38.999999999999993</v>
      </c>
      <c r="H83" s="19">
        <v>198.98477157360404</v>
      </c>
    </row>
    <row r="84" spans="1:8">
      <c r="A84" s="14" t="s">
        <v>67</v>
      </c>
      <c r="B84" s="34" t="s">
        <v>137</v>
      </c>
      <c r="C84" s="59">
        <v>-56.199999999999996</v>
      </c>
      <c r="D84" s="59">
        <v>-46.199999999999996</v>
      </c>
      <c r="E84" s="59">
        <v>-10</v>
      </c>
      <c r="F84" s="59">
        <v>-30.6</v>
      </c>
      <c r="G84" s="59">
        <v>-25.599999999999994</v>
      </c>
      <c r="H84" s="19">
        <v>183.66013071895421</v>
      </c>
    </row>
    <row r="85" spans="1:8" ht="28.5">
      <c r="A85" s="55" t="s">
        <v>71</v>
      </c>
      <c r="B85" s="33" t="s">
        <v>69</v>
      </c>
      <c r="C85" s="64">
        <v>2.6</v>
      </c>
      <c r="D85" s="64">
        <v>8.5</v>
      </c>
      <c r="E85" s="64">
        <v>-5.9</v>
      </c>
      <c r="F85" s="166">
        <v>-8.6</v>
      </c>
      <c r="G85" s="166">
        <v>11.2</v>
      </c>
      <c r="H85" s="20" t="s">
        <v>206</v>
      </c>
    </row>
    <row r="86" spans="1:8" ht="15.75">
      <c r="A86" s="14" t="s">
        <v>68</v>
      </c>
      <c r="B86" s="34" t="s">
        <v>70</v>
      </c>
      <c r="C86" s="59">
        <v>0.2</v>
      </c>
      <c r="D86" s="59">
        <v>0.2</v>
      </c>
      <c r="E86" s="59">
        <v>0</v>
      </c>
      <c r="F86" s="166">
        <v>0.4</v>
      </c>
      <c r="G86" s="166">
        <v>-0.2</v>
      </c>
      <c r="H86" s="20">
        <v>50</v>
      </c>
    </row>
    <row r="87" spans="1:8">
      <c r="A87" s="14" t="s">
        <v>72</v>
      </c>
      <c r="B87" s="34" t="s">
        <v>73</v>
      </c>
      <c r="C87" s="59">
        <v>2.4</v>
      </c>
      <c r="D87" s="59">
        <v>8.3000000000000007</v>
      </c>
      <c r="E87" s="59">
        <v>-5.9</v>
      </c>
      <c r="F87" s="59">
        <v>-9</v>
      </c>
      <c r="G87" s="59">
        <v>11.4</v>
      </c>
      <c r="H87" s="19" t="s">
        <v>206</v>
      </c>
    </row>
    <row r="88" spans="1:8" ht="15.75">
      <c r="A88" s="36" t="s">
        <v>75</v>
      </c>
      <c r="B88" s="33" t="s">
        <v>76</v>
      </c>
      <c r="C88" s="64">
        <v>0</v>
      </c>
      <c r="D88" s="64">
        <v>0</v>
      </c>
      <c r="E88" s="64">
        <v>0</v>
      </c>
      <c r="F88" s="166">
        <v>0</v>
      </c>
      <c r="G88" s="166">
        <v>0</v>
      </c>
      <c r="H88" s="20" t="s">
        <v>0</v>
      </c>
    </row>
    <row r="89" spans="1:8" ht="15.75">
      <c r="A89" s="14" t="s">
        <v>74</v>
      </c>
      <c r="B89" s="34" t="s">
        <v>77</v>
      </c>
      <c r="C89" s="59">
        <v>0</v>
      </c>
      <c r="D89" s="59">
        <v>0</v>
      </c>
      <c r="E89" s="59">
        <v>0</v>
      </c>
      <c r="F89" s="166">
        <v>0</v>
      </c>
      <c r="G89" s="166">
        <v>0</v>
      </c>
      <c r="H89" s="20" t="s">
        <v>0</v>
      </c>
    </row>
    <row r="90" spans="1:8" ht="15.75">
      <c r="A90" s="14" t="s">
        <v>78</v>
      </c>
      <c r="B90" s="34" t="s">
        <v>79</v>
      </c>
      <c r="C90" s="59">
        <v>0</v>
      </c>
      <c r="D90" s="59">
        <v>0</v>
      </c>
      <c r="E90" s="59">
        <v>0</v>
      </c>
      <c r="F90" s="66">
        <v>0</v>
      </c>
      <c r="G90" s="66">
        <v>0</v>
      </c>
      <c r="H90" s="27" t="s">
        <v>0</v>
      </c>
    </row>
    <row r="91" spans="1:8" ht="15.75">
      <c r="A91" s="14" t="s">
        <v>80</v>
      </c>
      <c r="B91" s="34" t="s">
        <v>81</v>
      </c>
      <c r="C91" s="59">
        <v>0</v>
      </c>
      <c r="D91" s="59">
        <v>0</v>
      </c>
      <c r="E91" s="59">
        <v>0</v>
      </c>
      <c r="F91" s="166">
        <v>0</v>
      </c>
      <c r="G91" s="166">
        <v>0</v>
      </c>
      <c r="H91" s="20" t="s">
        <v>0</v>
      </c>
    </row>
    <row r="92" spans="1:8" ht="17.25">
      <c r="A92" s="70" t="s">
        <v>82</v>
      </c>
      <c r="B92" s="71" t="s">
        <v>63</v>
      </c>
      <c r="C92" s="72">
        <v>2208.7000000000003</v>
      </c>
      <c r="D92" s="72">
        <v>2144.7000000000003</v>
      </c>
      <c r="E92" s="72">
        <v>64</v>
      </c>
      <c r="F92" s="147">
        <v>1445.3999999999999</v>
      </c>
      <c r="G92" s="147">
        <v>763.30000000000041</v>
      </c>
      <c r="H92" s="145">
        <v>152.80891102808914</v>
      </c>
    </row>
    <row r="93" spans="1:8" ht="15.75">
      <c r="A93" s="36" t="s">
        <v>84</v>
      </c>
      <c r="B93" s="33" t="s">
        <v>85</v>
      </c>
      <c r="C93" s="64">
        <v>496.90000000000009</v>
      </c>
      <c r="D93" s="64">
        <v>496.90000000000009</v>
      </c>
      <c r="E93" s="64">
        <v>0</v>
      </c>
      <c r="F93" s="166">
        <v>420.59999999999997</v>
      </c>
      <c r="G93" s="166">
        <v>76.300000000000125</v>
      </c>
      <c r="H93" s="20">
        <v>118.14075130765576</v>
      </c>
    </row>
    <row r="94" spans="1:8">
      <c r="A94" s="14" t="s">
        <v>83</v>
      </c>
      <c r="B94" s="34" t="s">
        <v>86</v>
      </c>
      <c r="C94" s="59">
        <v>312.60000000000002</v>
      </c>
      <c r="D94" s="59">
        <v>312.60000000000002</v>
      </c>
      <c r="E94" s="59">
        <v>0</v>
      </c>
      <c r="F94" s="59">
        <v>261.39999999999998</v>
      </c>
      <c r="G94" s="59">
        <v>51.200000000000045</v>
      </c>
      <c r="H94" s="19">
        <v>119.58684009181333</v>
      </c>
    </row>
    <row r="95" spans="1:8">
      <c r="A95" s="14" t="s">
        <v>199</v>
      </c>
      <c r="B95" s="34" t="s">
        <v>87</v>
      </c>
      <c r="C95" s="59">
        <v>0.3</v>
      </c>
      <c r="D95" s="59">
        <v>0.3</v>
      </c>
      <c r="E95" s="59">
        <v>0</v>
      </c>
      <c r="F95" s="59">
        <v>0</v>
      </c>
      <c r="G95" s="59">
        <v>0.3</v>
      </c>
      <c r="H95" s="19" t="s">
        <v>0</v>
      </c>
    </row>
    <row r="96" spans="1:8">
      <c r="A96" s="26" t="s">
        <v>198</v>
      </c>
      <c r="B96" s="34" t="s">
        <v>197</v>
      </c>
      <c r="C96" s="59">
        <v>0</v>
      </c>
      <c r="D96" s="59">
        <v>0</v>
      </c>
      <c r="E96" s="59">
        <v>0</v>
      </c>
      <c r="F96" s="59">
        <v>0</v>
      </c>
      <c r="G96" s="59">
        <v>0</v>
      </c>
      <c r="H96" s="19" t="s">
        <v>0</v>
      </c>
    </row>
    <row r="97" spans="1:9">
      <c r="A97" s="14" t="s">
        <v>88</v>
      </c>
      <c r="B97" s="34" t="s">
        <v>89</v>
      </c>
      <c r="C97" s="59">
        <v>184</v>
      </c>
      <c r="D97" s="59">
        <v>184</v>
      </c>
      <c r="E97" s="59">
        <v>0</v>
      </c>
      <c r="F97" s="59">
        <v>159.20000000000002</v>
      </c>
      <c r="G97" s="59">
        <v>24.799999999999983</v>
      </c>
      <c r="H97" s="19">
        <v>115.57788944723617</v>
      </c>
    </row>
    <row r="98" spans="1:9" ht="24.75" customHeight="1">
      <c r="A98" s="56" t="s">
        <v>93</v>
      </c>
      <c r="B98" s="33" t="s">
        <v>91</v>
      </c>
      <c r="C98" s="64">
        <v>1969.7</v>
      </c>
      <c r="D98" s="64">
        <v>1969.7</v>
      </c>
      <c r="E98" s="64">
        <v>0</v>
      </c>
      <c r="F98" s="166">
        <v>1486.6</v>
      </c>
      <c r="G98" s="166">
        <v>483.10000000000014</v>
      </c>
      <c r="H98" s="20">
        <v>132.49697295842864</v>
      </c>
    </row>
    <row r="99" spans="1:9" ht="24.75" customHeight="1">
      <c r="A99" s="18" t="s">
        <v>90</v>
      </c>
      <c r="B99" s="34" t="s">
        <v>92</v>
      </c>
      <c r="C99" s="59">
        <v>1750</v>
      </c>
      <c r="D99" s="59">
        <v>1750</v>
      </c>
      <c r="E99" s="59">
        <v>0</v>
      </c>
      <c r="F99" s="59">
        <v>1300</v>
      </c>
      <c r="G99" s="59">
        <v>450</v>
      </c>
      <c r="H99" s="19">
        <v>134.61538461538461</v>
      </c>
    </row>
    <row r="100" spans="1:9">
      <c r="A100" s="14" t="s">
        <v>94</v>
      </c>
      <c r="B100" s="34" t="s">
        <v>95</v>
      </c>
      <c r="C100" s="59">
        <v>-30.3</v>
      </c>
      <c r="D100" s="59">
        <v>-30.3</v>
      </c>
      <c r="E100" s="59">
        <v>0</v>
      </c>
      <c r="F100" s="59">
        <v>-13.4</v>
      </c>
      <c r="G100" s="59">
        <v>-16.899999999999999</v>
      </c>
      <c r="H100" s="19" t="s">
        <v>205</v>
      </c>
    </row>
    <row r="101" spans="1:9" ht="30">
      <c r="A101" s="14" t="s">
        <v>96</v>
      </c>
      <c r="B101" s="34" t="s">
        <v>97</v>
      </c>
      <c r="C101" s="59">
        <v>250</v>
      </c>
      <c r="D101" s="59">
        <v>250</v>
      </c>
      <c r="E101" s="59">
        <v>0</v>
      </c>
      <c r="F101" s="59">
        <v>200</v>
      </c>
      <c r="G101" s="59">
        <v>50</v>
      </c>
      <c r="H101" s="19">
        <v>125</v>
      </c>
    </row>
    <row r="102" spans="1:9" ht="15.75">
      <c r="A102" s="36" t="s">
        <v>99</v>
      </c>
      <c r="B102" s="33" t="s">
        <v>98</v>
      </c>
      <c r="C102" s="64">
        <v>-257.90000000000009</v>
      </c>
      <c r="D102" s="64">
        <v>-321.90000000000009</v>
      </c>
      <c r="E102" s="64">
        <v>64</v>
      </c>
      <c r="F102" s="166">
        <v>-461.80000000000007</v>
      </c>
      <c r="G102" s="166">
        <v>203.89999999999998</v>
      </c>
      <c r="H102" s="27">
        <v>55.846686877436134</v>
      </c>
    </row>
    <row r="103" spans="1:9" ht="15.75">
      <c r="A103" s="52" t="s">
        <v>138</v>
      </c>
      <c r="B103" s="54" t="s">
        <v>100</v>
      </c>
      <c r="C103" s="59">
        <v>324.39999999999998</v>
      </c>
      <c r="D103" s="59">
        <v>260.39999999999998</v>
      </c>
      <c r="E103" s="59">
        <v>64</v>
      </c>
      <c r="F103" s="66">
        <v>92.9</v>
      </c>
      <c r="G103" s="66">
        <v>231.49999999999997</v>
      </c>
      <c r="H103" s="27" t="s">
        <v>205</v>
      </c>
    </row>
    <row r="104" spans="1:9">
      <c r="A104" s="14" t="s">
        <v>139</v>
      </c>
      <c r="B104" s="54" t="s">
        <v>100</v>
      </c>
      <c r="C104" s="59">
        <v>-582.30000000000007</v>
      </c>
      <c r="D104" s="59">
        <v>-582.30000000000007</v>
      </c>
      <c r="E104" s="59">
        <v>0</v>
      </c>
      <c r="F104" s="59">
        <v>-554.70000000000005</v>
      </c>
      <c r="G104" s="59">
        <v>-27.600000000000023</v>
      </c>
      <c r="H104" s="19">
        <v>104.97566252028123</v>
      </c>
    </row>
    <row r="105" spans="1:9" ht="21.75" customHeight="1">
      <c r="A105" s="77" t="s">
        <v>104</v>
      </c>
      <c r="B105" s="84" t="s">
        <v>101</v>
      </c>
      <c r="C105" s="78">
        <v>-2061.920000000001</v>
      </c>
      <c r="D105" s="78">
        <v>-2045.5200000000011</v>
      </c>
      <c r="E105" s="78">
        <v>-16.400000000000009</v>
      </c>
      <c r="F105" s="167">
        <v>-1382.5</v>
      </c>
      <c r="G105" s="167">
        <v>-679.42000000000098</v>
      </c>
      <c r="H105" s="153">
        <v>149.14430379746844</v>
      </c>
    </row>
    <row r="106" spans="1:9" ht="24.75" customHeight="1">
      <c r="A106" s="79" t="s">
        <v>105</v>
      </c>
      <c r="B106" s="80" t="s">
        <v>102</v>
      </c>
      <c r="C106" s="81">
        <v>10815.1</v>
      </c>
      <c r="D106" s="81">
        <v>9898.6</v>
      </c>
      <c r="E106" s="81">
        <v>916.5</v>
      </c>
      <c r="F106" s="148">
        <v>7622.6</v>
      </c>
      <c r="G106" s="148">
        <v>3192.5</v>
      </c>
      <c r="H106" s="150">
        <v>141.8820350011807</v>
      </c>
    </row>
    <row r="107" spans="1:9" ht="24.75" customHeight="1">
      <c r="A107" s="79" t="s">
        <v>186</v>
      </c>
      <c r="B107" s="80" t="s">
        <v>185</v>
      </c>
      <c r="C107" s="81">
        <v>0</v>
      </c>
      <c r="D107" s="81">
        <v>0</v>
      </c>
      <c r="E107" s="81">
        <v>0</v>
      </c>
      <c r="F107" s="148">
        <v>0</v>
      </c>
      <c r="G107" s="148">
        <v>0</v>
      </c>
      <c r="H107" s="150" t="s">
        <v>0</v>
      </c>
    </row>
    <row r="108" spans="1:9" ht="24.75" customHeight="1">
      <c r="A108" s="82" t="s">
        <v>106</v>
      </c>
      <c r="B108" s="83" t="s">
        <v>103</v>
      </c>
      <c r="C108" s="81">
        <v>-12877.02</v>
      </c>
      <c r="D108" s="81">
        <v>-11944.12</v>
      </c>
      <c r="E108" s="81">
        <v>-932.9</v>
      </c>
      <c r="F108" s="148">
        <v>-9005.1</v>
      </c>
      <c r="G108" s="148">
        <v>-3871.92</v>
      </c>
      <c r="H108" s="150">
        <v>142.99696838458206</v>
      </c>
    </row>
    <row r="109" spans="1:9" ht="62.25" customHeight="1">
      <c r="A109" s="178" t="s">
        <v>192</v>
      </c>
      <c r="B109" s="178"/>
      <c r="C109" s="178"/>
      <c r="D109" s="178"/>
      <c r="E109" s="178"/>
      <c r="F109" s="178"/>
      <c r="G109" s="178"/>
      <c r="H109" s="178"/>
      <c r="I109" s="109"/>
    </row>
  </sheetData>
  <mergeCells count="11">
    <mergeCell ref="G1:H1"/>
    <mergeCell ref="A2:E2"/>
    <mergeCell ref="A3:E3"/>
    <mergeCell ref="A7:A8"/>
    <mergeCell ref="B7:B8"/>
    <mergeCell ref="C7:C8"/>
    <mergeCell ref="A109:H109"/>
    <mergeCell ref="A4:E4"/>
    <mergeCell ref="D7:E7"/>
    <mergeCell ref="G7:H7"/>
    <mergeCell ref="F7:F8"/>
  </mergeCells>
  <printOptions horizontalCentered="1"/>
  <pageMargins left="0" right="0" top="0" bottom="0" header="0" footer="0"/>
  <pageSetup paperSize="9" scale="65" orientation="portrait" blackAndWhite="1" r:id="rId1"/>
  <headerFooter>
    <oddFooter>&amp;C&amp;P</oddFooter>
  </headerFooter>
  <rowBreaks count="1" manualBreakCount="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Zeros="0" view="pageBreakPreview" topLeftCell="A5" zoomScaleNormal="100" zoomScaleSheetLayoutView="100" workbookViewId="0">
      <selection activeCell="A6" sqref="A6:E6"/>
    </sheetView>
  </sheetViews>
  <sheetFormatPr defaultRowHeight="15"/>
  <cols>
    <col min="1" max="1" width="49.28515625" customWidth="1"/>
    <col min="2" max="2" width="9.85546875" customWidth="1"/>
    <col min="3" max="3" width="13.5703125" customWidth="1"/>
    <col min="4" max="4" width="12.7109375" customWidth="1"/>
    <col min="5" max="5" width="12" customWidth="1"/>
    <col min="6" max="6" width="12.5703125" customWidth="1"/>
    <col min="7" max="7" width="11.7109375" customWidth="1"/>
    <col min="8" max="8" width="10.5703125" customWidth="1"/>
    <col min="10" max="10" width="22.7109375" customWidth="1"/>
  </cols>
  <sheetData>
    <row r="1" spans="1:8" ht="26.25" customHeight="1">
      <c r="G1" s="86" t="s">
        <v>144</v>
      </c>
    </row>
    <row r="2" spans="1:8" ht="20.25">
      <c r="A2" s="183" t="s">
        <v>149</v>
      </c>
      <c r="B2" s="183"/>
      <c r="C2" s="183"/>
      <c r="D2" s="183"/>
      <c r="E2" s="183"/>
      <c r="F2" s="3"/>
      <c r="G2" s="3"/>
      <c r="H2" s="3"/>
    </row>
    <row r="3" spans="1:8" ht="20.25" customHeight="1">
      <c r="A3" s="183" t="s">
        <v>204</v>
      </c>
      <c r="B3" s="183"/>
      <c r="C3" s="183"/>
      <c r="D3" s="183"/>
      <c r="E3" s="183"/>
    </row>
    <row r="4" spans="1:8" ht="20.25" customHeight="1">
      <c r="A4" s="183" t="s">
        <v>152</v>
      </c>
      <c r="B4" s="183"/>
      <c r="C4" s="183"/>
      <c r="D4" s="183"/>
      <c r="E4" s="183"/>
      <c r="F4" s="3"/>
    </row>
    <row r="5" spans="1:8" ht="24" customHeight="1">
      <c r="A5" s="179" t="s">
        <v>203</v>
      </c>
      <c r="B5" s="179"/>
      <c r="C5" s="179"/>
      <c r="D5" s="179"/>
      <c r="E5" s="179"/>
    </row>
    <row r="6" spans="1:8" ht="24" customHeight="1">
      <c r="A6" s="179"/>
      <c r="B6" s="179"/>
      <c r="C6" s="179"/>
      <c r="D6" s="179"/>
      <c r="E6" s="179"/>
    </row>
    <row r="7" spans="1:8" ht="23.25" customHeight="1">
      <c r="H7" s="85" t="s">
        <v>11</v>
      </c>
    </row>
    <row r="8" spans="1:8" ht="25.5" customHeight="1">
      <c r="A8" s="187" t="s">
        <v>15</v>
      </c>
      <c r="B8" s="188" t="s">
        <v>121</v>
      </c>
      <c r="C8" s="190" t="s">
        <v>150</v>
      </c>
      <c r="D8" s="180" t="s">
        <v>156</v>
      </c>
      <c r="E8" s="180"/>
      <c r="F8" s="187" t="s">
        <v>13</v>
      </c>
      <c r="G8" s="187" t="s">
        <v>14</v>
      </c>
      <c r="H8" s="187"/>
    </row>
    <row r="9" spans="1:8" ht="26.25" customHeight="1">
      <c r="A9" s="187"/>
      <c r="B9" s="189"/>
      <c r="C9" s="191"/>
      <c r="D9" s="100" t="s">
        <v>158</v>
      </c>
      <c r="E9" s="100" t="s">
        <v>157</v>
      </c>
      <c r="F9" s="187"/>
      <c r="G9" s="160" t="s">
        <v>148</v>
      </c>
      <c r="H9" s="88" t="s">
        <v>12</v>
      </c>
    </row>
    <row r="10" spans="1:8">
      <c r="A10" s="6">
        <v>1</v>
      </c>
      <c r="B10" s="6">
        <v>2</v>
      </c>
      <c r="C10" s="6">
        <v>3</v>
      </c>
      <c r="D10" s="6">
        <v>4</v>
      </c>
      <c r="E10" s="6">
        <v>5</v>
      </c>
      <c r="F10" s="6">
        <v>6</v>
      </c>
      <c r="G10" s="6">
        <v>7</v>
      </c>
      <c r="H10" s="6">
        <v>8</v>
      </c>
    </row>
    <row r="11" spans="1:8" ht="17.25">
      <c r="A11" s="161" t="s">
        <v>31</v>
      </c>
      <c r="B11" s="95" t="s">
        <v>30</v>
      </c>
      <c r="C11" s="96">
        <v>9128.9</v>
      </c>
      <c r="D11" s="96">
        <v>9041.6</v>
      </c>
      <c r="E11" s="96">
        <v>87.299999999999983</v>
      </c>
      <c r="F11" s="96">
        <v>7670.2999999999993</v>
      </c>
      <c r="G11" s="96">
        <v>1458.6000000000004</v>
      </c>
      <c r="H11" s="96">
        <v>119.01620536354511</v>
      </c>
    </row>
    <row r="12" spans="1:8" ht="15" customHeight="1">
      <c r="A12" s="22" t="s">
        <v>1</v>
      </c>
      <c r="B12" s="95"/>
      <c r="C12" s="96"/>
      <c r="D12" s="96"/>
      <c r="E12" s="96"/>
      <c r="F12" s="97"/>
      <c r="G12" s="97"/>
      <c r="H12" s="97"/>
    </row>
    <row r="13" spans="1:8" ht="15.75">
      <c r="A13" s="51" t="s">
        <v>37</v>
      </c>
      <c r="B13" s="68" t="s">
        <v>35</v>
      </c>
      <c r="C13" s="66">
        <v>713.09999999999991</v>
      </c>
      <c r="D13" s="66">
        <v>703.6</v>
      </c>
      <c r="E13" s="66">
        <v>9.5</v>
      </c>
      <c r="F13" s="66">
        <v>667.1</v>
      </c>
      <c r="G13" s="66">
        <v>45.999999999999886</v>
      </c>
      <c r="H13" s="27">
        <v>106.8955179133563</v>
      </c>
    </row>
    <row r="14" spans="1:8" ht="15.75">
      <c r="A14" s="89" t="s">
        <v>109</v>
      </c>
      <c r="B14" s="90" t="s">
        <v>108</v>
      </c>
      <c r="C14" s="66"/>
      <c r="D14" s="60"/>
      <c r="E14" s="66">
        <v>0</v>
      </c>
      <c r="F14" s="66"/>
      <c r="G14" s="66"/>
      <c r="H14" s="27"/>
    </row>
    <row r="15" spans="1:8" ht="15.75">
      <c r="A15" s="89" t="s">
        <v>202</v>
      </c>
      <c r="B15" s="90" t="s">
        <v>201</v>
      </c>
      <c r="C15" s="60">
        <v>0</v>
      </c>
      <c r="D15" s="60">
        <v>0</v>
      </c>
      <c r="E15" s="60">
        <v>0</v>
      </c>
      <c r="F15" s="66">
        <v>0</v>
      </c>
      <c r="G15" s="60">
        <v>0</v>
      </c>
      <c r="H15" s="27" t="s">
        <v>0</v>
      </c>
    </row>
    <row r="16" spans="1:8" ht="15.75">
      <c r="A16" s="51" t="s">
        <v>38</v>
      </c>
      <c r="B16" s="68" t="s">
        <v>36</v>
      </c>
      <c r="C16" s="66">
        <v>51.1</v>
      </c>
      <c r="D16" s="66">
        <v>51</v>
      </c>
      <c r="E16" s="66">
        <v>0.1</v>
      </c>
      <c r="F16" s="66">
        <v>54.599999999999994</v>
      </c>
      <c r="G16" s="66">
        <v>-3.4999999999999929</v>
      </c>
      <c r="H16" s="27">
        <v>93.589743589743605</v>
      </c>
    </row>
    <row r="17" spans="1:10" ht="15.75">
      <c r="A17" s="51" t="s">
        <v>39</v>
      </c>
      <c r="B17" s="68" t="s">
        <v>40</v>
      </c>
      <c r="C17" s="66">
        <v>594.4</v>
      </c>
      <c r="D17" s="66">
        <v>594.4</v>
      </c>
      <c r="E17" s="66">
        <v>0</v>
      </c>
      <c r="F17" s="66">
        <v>445.7</v>
      </c>
      <c r="G17" s="66">
        <v>148.69999999999999</v>
      </c>
      <c r="H17" s="27">
        <v>133.36324882207762</v>
      </c>
    </row>
    <row r="18" spans="1:10" ht="15.75">
      <c r="A18" s="51" t="s">
        <v>34</v>
      </c>
      <c r="B18" s="68" t="s">
        <v>41</v>
      </c>
      <c r="C18" s="66">
        <v>587.29999999999995</v>
      </c>
      <c r="D18" s="66">
        <v>533.79999999999995</v>
      </c>
      <c r="E18" s="66">
        <v>53.5</v>
      </c>
      <c r="F18" s="66">
        <v>387.2</v>
      </c>
      <c r="G18" s="66">
        <v>200.09999999999997</v>
      </c>
      <c r="H18" s="27">
        <v>151.67871900826447</v>
      </c>
    </row>
    <row r="19" spans="1:10" ht="15.75">
      <c r="A19" s="89" t="s">
        <v>109</v>
      </c>
      <c r="B19" s="90" t="s">
        <v>108</v>
      </c>
      <c r="C19" s="66"/>
      <c r="D19" s="60">
        <v>0</v>
      </c>
      <c r="E19" s="60">
        <v>0</v>
      </c>
      <c r="F19" s="66"/>
      <c r="G19" s="66"/>
      <c r="H19" s="27"/>
    </row>
    <row r="20" spans="1:10" ht="15.75" customHeight="1">
      <c r="A20" s="51" t="s">
        <v>43</v>
      </c>
      <c r="B20" s="68" t="s">
        <v>42</v>
      </c>
      <c r="C20" s="66">
        <v>17.100000000000001</v>
      </c>
      <c r="D20" s="66">
        <v>16.900000000000002</v>
      </c>
      <c r="E20" s="66">
        <v>0.2</v>
      </c>
      <c r="F20" s="66">
        <v>17.899999999999999</v>
      </c>
      <c r="G20" s="66">
        <v>-0.79999999999999716</v>
      </c>
      <c r="H20" s="27">
        <v>95.530726256983257</v>
      </c>
      <c r="J20" s="108"/>
    </row>
    <row r="21" spans="1:10" ht="15.75" customHeight="1">
      <c r="A21" s="89" t="s">
        <v>109</v>
      </c>
      <c r="B21" s="68"/>
      <c r="C21" s="66"/>
      <c r="D21" s="66"/>
      <c r="E21" s="65">
        <v>0</v>
      </c>
      <c r="F21" s="66"/>
      <c r="G21" s="66"/>
      <c r="H21" s="27"/>
      <c r="J21" s="108"/>
    </row>
    <row r="22" spans="1:10" ht="31.5">
      <c r="A22" s="51" t="s">
        <v>45</v>
      </c>
      <c r="B22" s="68" t="s">
        <v>44</v>
      </c>
      <c r="C22" s="66">
        <v>79</v>
      </c>
      <c r="D22" s="66">
        <v>79</v>
      </c>
      <c r="E22" s="67">
        <v>0</v>
      </c>
      <c r="F22" s="66">
        <v>73.399999999999991</v>
      </c>
      <c r="G22" s="66">
        <v>5.6000000000000085</v>
      </c>
      <c r="H22" s="27">
        <v>107.62942779291554</v>
      </c>
    </row>
    <row r="23" spans="1:10" ht="15.75">
      <c r="A23" s="51" t="s">
        <v>46</v>
      </c>
      <c r="B23" s="68" t="s">
        <v>47</v>
      </c>
      <c r="C23" s="66">
        <v>1545.1000000000001</v>
      </c>
      <c r="D23" s="66">
        <v>1522.7</v>
      </c>
      <c r="E23" s="66">
        <v>22.4</v>
      </c>
      <c r="F23" s="66">
        <v>1088.8999999999999</v>
      </c>
      <c r="G23" s="66">
        <v>456.20000000000027</v>
      </c>
      <c r="H23" s="27">
        <v>141.89549086233816</v>
      </c>
    </row>
    <row r="24" spans="1:10" ht="15.75">
      <c r="A24" s="89" t="s">
        <v>202</v>
      </c>
      <c r="B24" s="90" t="s">
        <v>201</v>
      </c>
      <c r="C24" s="60">
        <v>0</v>
      </c>
      <c r="D24" s="60">
        <v>0</v>
      </c>
      <c r="E24" s="60">
        <v>0</v>
      </c>
      <c r="F24" s="60">
        <v>0</v>
      </c>
      <c r="G24" s="60">
        <v>0</v>
      </c>
      <c r="H24" s="27" t="s">
        <v>0</v>
      </c>
    </row>
    <row r="25" spans="1:10" ht="15.75">
      <c r="A25" s="51" t="s">
        <v>49</v>
      </c>
      <c r="B25" s="68" t="s">
        <v>48</v>
      </c>
      <c r="C25" s="66">
        <v>169</v>
      </c>
      <c r="D25" s="66">
        <v>169</v>
      </c>
      <c r="E25" s="66">
        <v>0</v>
      </c>
      <c r="F25" s="66">
        <v>152</v>
      </c>
      <c r="G25" s="66">
        <v>17</v>
      </c>
      <c r="H25" s="27">
        <v>111.18421052631579</v>
      </c>
    </row>
    <row r="26" spans="1:10" ht="15.75">
      <c r="A26" s="89" t="s">
        <v>109</v>
      </c>
      <c r="B26" s="90" t="s">
        <v>108</v>
      </c>
      <c r="C26" s="66"/>
      <c r="D26" s="60">
        <v>0</v>
      </c>
      <c r="E26" s="60">
        <v>0</v>
      </c>
      <c r="F26" s="66"/>
      <c r="G26" s="66"/>
      <c r="H26" s="27"/>
    </row>
    <row r="27" spans="1:10" ht="15.75">
      <c r="A27" s="51" t="s">
        <v>51</v>
      </c>
      <c r="B27" s="68" t="s">
        <v>50</v>
      </c>
      <c r="C27" s="66">
        <v>1145.8</v>
      </c>
      <c r="D27" s="66">
        <v>1144.2</v>
      </c>
      <c r="E27" s="66">
        <v>1.6</v>
      </c>
      <c r="F27" s="66">
        <v>999.30000000000007</v>
      </c>
      <c r="G27" s="66">
        <v>146.49999999999989</v>
      </c>
      <c r="H27" s="27">
        <v>114.66026218352845</v>
      </c>
    </row>
    <row r="28" spans="1:10" ht="15.75">
      <c r="A28" s="89" t="s">
        <v>109</v>
      </c>
      <c r="B28" s="90" t="s">
        <v>108</v>
      </c>
      <c r="C28" s="66"/>
      <c r="D28" s="60"/>
      <c r="E28" s="60"/>
      <c r="F28" s="66"/>
      <c r="G28" s="66"/>
      <c r="H28" s="27"/>
    </row>
    <row r="29" spans="1:10" ht="20.25" customHeight="1">
      <c r="A29" s="51" t="s">
        <v>53</v>
      </c>
      <c r="B29" s="68" t="s">
        <v>52</v>
      </c>
      <c r="C29" s="66">
        <v>4227</v>
      </c>
      <c r="D29" s="66">
        <v>4227</v>
      </c>
      <c r="E29" s="67">
        <v>0</v>
      </c>
      <c r="F29" s="66">
        <v>3784.2</v>
      </c>
      <c r="G29" s="66">
        <v>442.80000000000018</v>
      </c>
      <c r="H29" s="27">
        <v>111.70128428729984</v>
      </c>
    </row>
    <row r="30" spans="1:10" ht="23.25" customHeight="1">
      <c r="C30" s="108"/>
      <c r="D30" s="108"/>
    </row>
    <row r="31" spans="1:10" ht="15" customHeight="1">
      <c r="A31" s="186" t="s">
        <v>189</v>
      </c>
      <c r="B31" s="186"/>
      <c r="C31" s="186"/>
      <c r="D31" s="186"/>
      <c r="E31" s="186"/>
      <c r="F31" s="109"/>
      <c r="G31" s="87"/>
    </row>
    <row r="32" spans="1:10">
      <c r="A32" s="186"/>
      <c r="B32" s="186"/>
      <c r="C32" s="186"/>
      <c r="D32" s="186"/>
      <c r="E32" s="186"/>
      <c r="F32" s="109"/>
    </row>
    <row r="33" spans="1:6" ht="26.25" customHeight="1">
      <c r="A33" s="186"/>
      <c r="B33" s="186"/>
      <c r="C33" s="186"/>
      <c r="D33" s="186"/>
      <c r="E33" s="186"/>
      <c r="F33" s="109"/>
    </row>
  </sheetData>
  <mergeCells count="12">
    <mergeCell ref="F8:F9"/>
    <mergeCell ref="G8:H8"/>
    <mergeCell ref="A5:E5"/>
    <mergeCell ref="A4:E4"/>
    <mergeCell ref="A3:E3"/>
    <mergeCell ref="A2:E2"/>
    <mergeCell ref="A31:E33"/>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podval</vt:lpstr>
      <vt:lpstr>econ</vt:lpstr>
      <vt:lpstr>funcț</vt:lpstr>
      <vt:lpstr>econ!Заголовки_для_печати</vt:lpstr>
      <vt:lpstr>econ!Область_печати</vt:lpstr>
      <vt:lpstr>funcț!Область_печати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2025-03-10T08:28:28Z</dcterms:modified>
</cp:coreProperties>
</file>