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195" windowHeight="9060" firstSheet="1" activeTab="1"/>
  </bookViews>
  <sheets>
    <sheet name="podval" sheetId="27" state="hidden" r:id="rId1"/>
    <sheet name="econ" sheetId="7" r:id="rId2"/>
    <sheet name="funcț" sheetId="13" r:id="rId3"/>
  </sheets>
  <definedNames>
    <definedName name="_xlnm.Print_Titles" localSheetId="1">econ!$6:$9</definedName>
    <definedName name="_xlnm.Print_Area" localSheetId="1">econ!$A$1:$L$114</definedName>
    <definedName name="_xlnm.Print_Area" localSheetId="2">funcț!$A$1:$L$36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/>
  <c r="J18" i="27"/>
  <c r="J19" i="27"/>
  <c r="J17" i="27" s="1"/>
  <c r="E18" i="27"/>
  <c r="C18" i="27" s="1"/>
  <c r="E19" i="27"/>
  <c r="F15" i="27"/>
  <c r="I16" i="27"/>
  <c r="H16" i="27"/>
  <c r="I18" i="27"/>
  <c r="H18" i="27" s="1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D18" i="27"/>
  <c r="B12" i="27"/>
  <c r="D16" i="27"/>
  <c r="C16" i="27" s="1"/>
  <c r="I19" i="27"/>
  <c r="H19" i="27" s="1"/>
  <c r="H10" i="27"/>
  <c r="B10" i="27"/>
  <c r="C10" i="27"/>
  <c r="C7" i="27"/>
  <c r="D19" i="27"/>
  <c r="E3" i="27"/>
  <c r="D15" i="27"/>
  <c r="C15" i="27" s="1"/>
  <c r="F3" i="27"/>
  <c r="I3" i="27"/>
  <c r="F9" i="27"/>
  <c r="G3" i="27"/>
  <c r="J3" i="27"/>
  <c r="D3" i="27"/>
  <c r="I9" i="27"/>
  <c r="H9" i="27"/>
  <c r="I7" i="27"/>
  <c r="H7" i="27" s="1"/>
  <c r="G9" i="27"/>
  <c r="G7" i="27" s="1"/>
  <c r="J14" i="27" l="1"/>
  <c r="J6" i="27" s="1"/>
  <c r="J5" i="27" s="1"/>
  <c r="J4" i="27" s="1"/>
  <c r="C19" i="27"/>
  <c r="E17" i="27"/>
  <c r="E14" i="27" s="1"/>
  <c r="E6" i="27" s="1"/>
  <c r="E5" i="27" s="1"/>
  <c r="E4" i="27" s="1"/>
  <c r="D17" i="27"/>
  <c r="C17" i="27" s="1"/>
  <c r="H3" i="27"/>
  <c r="B18" i="27"/>
  <c r="B19" i="27"/>
  <c r="I17" i="27"/>
  <c r="H17" i="27" s="1"/>
  <c r="I14" i="27"/>
  <c r="H14" i="27" s="1"/>
  <c r="B16" i="27"/>
  <c r="G14" i="27"/>
  <c r="G6" i="27" s="1"/>
  <c r="G5" i="27" s="1"/>
  <c r="G4" i="27" s="1"/>
  <c r="B9" i="27"/>
  <c r="B15" i="27"/>
  <c r="C3" i="27"/>
  <c r="F7" i="27"/>
  <c r="D14" i="27"/>
  <c r="B17" i="27" l="1"/>
  <c r="B3" i="27"/>
  <c r="I6" i="27"/>
  <c r="F14" i="27"/>
  <c r="F6" i="27" s="1"/>
  <c r="F5" i="27" s="1"/>
  <c r="F4" i="27" s="1"/>
  <c r="B7" i="27"/>
  <c r="C14" i="27"/>
  <c r="B14" i="27" s="1"/>
  <c r="D6" i="27"/>
  <c r="I5" i="27" l="1"/>
  <c r="I4" i="27" s="1"/>
  <c r="H6" i="27"/>
  <c r="H5" i="27" s="1"/>
  <c r="H4" i="27" s="1"/>
  <c r="D5" i="27"/>
  <c r="D4" i="27" s="1"/>
  <c r="C6" i="27"/>
  <c r="B6" i="27" l="1"/>
  <c r="B5" i="27" s="1"/>
  <c r="B4" i="27" s="1"/>
  <c r="C5" i="27"/>
  <c r="C4" i="27" s="1"/>
</calcChain>
</file>

<file path=xl/sharedStrings.xml><?xml version="1.0" encoding="utf-8"?>
<sst xmlns="http://schemas.openxmlformats.org/spreadsheetml/2006/main" count="312" uniqueCount="215">
  <si>
    <t xml:space="preserve"> </t>
  </si>
  <si>
    <t xml:space="preserve">  </t>
  </si>
  <si>
    <t>inclusiv:</t>
  </si>
  <si>
    <t>Bugetul de stat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</si>
  <si>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</si>
  <si>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</si>
  <si>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</si>
  <si>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>TVA la marfurile importate</t>
  </si>
  <si>
    <t>Restituirea TVA</t>
  </si>
  <si>
    <t xml:space="preserve">       Accize, total</t>
  </si>
  <si>
    <t>Restituirea accizelor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</si>
  <si>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</si>
  <si>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</si>
  <si>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</si>
  <si>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</si>
  <si>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</si>
  <si>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</si>
  <si>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</si>
  <si>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</si>
  <si>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</si>
  <si>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</si>
  <si>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</si>
  <si>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</si>
  <si>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</si>
  <si>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</si>
  <si>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</si>
  <si>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</si>
  <si>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</si>
  <si>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</si>
  <si>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</si>
  <si>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</si>
  <si>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</si>
  <si>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</si>
  <si>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</si>
  <si>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</si>
  <si>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</si>
  <si>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</si>
  <si>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</si>
  <si>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</si>
  <si>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</si>
  <si>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</si>
  <si>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</si>
  <si>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</si>
  <si>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</si>
  <si>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</si>
  <si>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</si>
  <si>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</si>
  <si>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</si>
  <si>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</si>
  <si>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</si>
  <si>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</si>
  <si>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</si>
  <si>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</si>
  <si>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</si>
  <si>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</si>
  <si>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</si>
  <si>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</si>
  <si>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</si>
  <si>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</si>
  <si>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</si>
  <si>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</si>
  <si>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</si>
  <si>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</si>
  <si>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</si>
  <si>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</si>
  <si>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415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</si>
  <si>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</si>
  <si>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</si>
  <si>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</si>
  <si>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</si>
  <si>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</si>
  <si>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</si>
  <si>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</si>
  <si>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</si>
  <si>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</si>
  <si>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</si>
  <si>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</si>
  <si>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46</t>
  </si>
  <si>
    <t>461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</si>
  <si>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</si>
  <si>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</si>
  <si>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</si>
  <si>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</si>
  <si>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</si>
  <si>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</si>
  <si>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</si>
  <si>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</si>
  <si>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</si>
  <si>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</si>
  <si>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</si>
  <si>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</si>
  <si>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</si>
  <si>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</si>
  <si>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</si>
  <si>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</si>
  <si>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</si>
  <si>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</si>
  <si>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</si>
  <si>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</si>
  <si>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</si>
  <si>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</si>
  <si>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</si>
  <si>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</si>
  <si>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Împrumuturi interne de la instituțiile nefinanciare</t>
  </si>
  <si>
    <t>55</t>
  </si>
  <si>
    <t>551</t>
  </si>
  <si>
    <t>Împrumuturi interne de la instituțiile nefinanciare și financiare</t>
  </si>
  <si>
    <t>Împrumuturi din disponibilul mijloacelor temporar intrate în posesia instituțiilor</t>
  </si>
  <si>
    <t>555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</si>
  <si>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</si>
  <si>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</si>
  <si>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</si>
  <si>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</si>
  <si>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</si>
  <si>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</si>
  <si>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</si>
  <si>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</si>
  <si>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</si>
  <si>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</si>
  <si>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</si>
  <si>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</si>
  <si>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</si>
  <si>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</si>
  <si>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</si>
  <si>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</si>
  <si>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</si>
  <si>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</si>
  <si>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</si>
  <si>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</si>
  <si>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</si>
  <si>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</si>
  <si>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</si>
  <si>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</si>
  <si>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</si>
  <si>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Valori mobiliare de stat cu excepţia acţiunilor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</si>
  <si>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</si>
  <si>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</si>
  <si>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</si>
  <si>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</si>
  <si>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</si>
  <si>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</si>
  <si>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</si>
  <si>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</si>
  <si>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</si>
  <si>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</si>
  <si>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</si>
  <si>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</si>
  <si>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</si>
  <si>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</si>
  <si>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</si>
  <si>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 xml:space="preserve">Primirea împrumuturilor externe </t>
  </si>
  <si>
    <t xml:space="preserve">Rambursarea împrumuturilor externe 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</si>
  <si>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</si>
  <si>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</si>
  <si>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</si>
  <si>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</si>
  <si>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</si>
  <si>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</si>
  <si>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</si>
  <si>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</si>
  <si>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</si>
  <si>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</si>
  <si>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</si>
  <si>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</si>
  <si>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</si>
  <si>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</si>
  <si>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</si>
  <si>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</si>
  <si>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</si>
  <si>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</si>
  <si>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Alte impozite pe proprietate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</si>
  <si>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</si>
  <si>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</si>
  <si>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</si>
  <si>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</si>
  <si>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</si>
  <si>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</si>
  <si>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</si>
  <si>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</si>
  <si>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</si>
  <si>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</si>
  <si>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</si>
  <si>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</si>
  <si>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</si>
  <si>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</si>
  <si>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</si>
  <si>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</si>
  <si>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</si>
  <si>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</si>
  <si>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</si>
  <si>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</si>
  <si>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</si>
  <si>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</si>
  <si>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</si>
  <si>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</si>
  <si>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</si>
  <si>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92</t>
  </si>
  <si>
    <t>Corectarea soldului de mijloace bănești</t>
  </si>
  <si>
    <t>Aprobat</t>
  </si>
  <si>
    <t>Dobînzi încasate la împrumuturile în interiorul sistemului bugetar</t>
  </si>
  <si>
    <t>Impozite pe proprietate</t>
  </si>
  <si>
    <t>32+33</t>
  </si>
  <si>
    <t>34+35+36+37</t>
  </si>
  <si>
    <t xml:space="preserve">Stocuri de materiale </t>
  </si>
  <si>
    <t>Subvenții</t>
  </si>
  <si>
    <t>Dobînzi și alte plăți încasate</t>
  </si>
  <si>
    <t>2923</t>
  </si>
  <si>
    <t xml:space="preserve">* inclusiv transferuri între instituțiile  BS </t>
  </si>
  <si>
    <t>Cheltuieli și active nefinanciare**</t>
  </si>
  <si>
    <t>** Cu excluderea transferurilor între instituțiile bugetului de stat</t>
  </si>
  <si>
    <t>la situația din 31 ianuarie 2025</t>
  </si>
  <si>
    <t>bugetului consolidat central în anul 2025</t>
  </si>
  <si>
    <t xml:space="preserve"> bugetului consolidat central în anul 2025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</si>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</sst>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b/>
      <sz val="11"/>
      <color theme="1"/>
      <name val="Times"/>
      <family val="1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91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0" fontId="42" fillId="0" borderId="1" xfId="0" applyFont="1" applyFill="1" applyBorder="1" applyAlignment="1">
      <alignment horizontal="left" vertical="center" wrapText="1"/>
    </xf>
    <xf numFmtId="204" fontId="37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indent="1"/>
    </xf>
    <xf numFmtId="0" fontId="37" fillId="0" borderId="1" xfId="0" applyFont="1" applyFill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45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 indent="2"/>
    </xf>
    <xf numFmtId="0" fontId="23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 indent="1"/>
    </xf>
    <xf numFmtId="49" fontId="5" fillId="0" borderId="2" xfId="1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/>
    </xf>
    <xf numFmtId="206" fontId="44" fillId="2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Border="1" applyAlignment="1">
      <alignment horizontal="right" vertical="center"/>
    </xf>
    <xf numFmtId="206" fontId="41" fillId="0" borderId="1" xfId="0" applyNumberFormat="1" applyFont="1" applyBorder="1" applyAlignment="1">
      <alignment horizontal="right" vertical="center"/>
    </xf>
    <xf numFmtId="206" fontId="45" fillId="3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38" fillId="2" borderId="1" xfId="0" applyNumberFormat="1" applyFont="1" applyFill="1" applyBorder="1" applyAlignment="1">
      <alignment horizontal="right" vertical="center"/>
    </xf>
    <xf numFmtId="206" fontId="38" fillId="0" borderId="1" xfId="0" applyNumberFormat="1" applyFont="1" applyBorder="1" applyAlignment="1">
      <alignment horizontal="right" vertical="center"/>
    </xf>
    <xf numFmtId="206" fontId="50" fillId="0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Fill="1" applyBorder="1" applyAlignment="1">
      <alignment horizontal="right" vertical="center"/>
    </xf>
    <xf numFmtId="206" fontId="41" fillId="0" borderId="1" xfId="0" applyNumberFormat="1" applyFont="1" applyFill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 wrapText="1"/>
    </xf>
    <xf numFmtId="49" fontId="25" fillId="4" borderId="1" xfId="1" applyNumberFormat="1" applyFont="1" applyFill="1" applyBorder="1" applyAlignment="1">
      <alignment horizontal="center" vertical="center"/>
    </xf>
    <xf numFmtId="206" fontId="51" fillId="4" borderId="1" xfId="0" applyNumberFormat="1" applyFont="1" applyFill="1" applyBorder="1" applyAlignment="1">
      <alignment horizontal="right" vertical="center"/>
    </xf>
    <xf numFmtId="0" fontId="26" fillId="5" borderId="1" xfId="1" applyFont="1" applyFill="1" applyBorder="1" applyAlignment="1">
      <alignment horizontal="left" vertical="center" wrapText="1"/>
    </xf>
    <xf numFmtId="206" fontId="52" fillId="5" borderId="1" xfId="0" applyNumberFormat="1" applyFont="1" applyFill="1" applyBorder="1" applyAlignment="1">
      <alignment horizontal="right" vertical="center"/>
    </xf>
    <xf numFmtId="204" fontId="25" fillId="4" borderId="1" xfId="1" applyNumberFormat="1" applyFont="1" applyFill="1" applyBorder="1" applyAlignment="1">
      <alignment horizontal="left" vertical="center"/>
    </xf>
    <xf numFmtId="0" fontId="25" fillId="4" borderId="1" xfId="1" applyFont="1" applyFill="1" applyBorder="1" applyAlignment="1">
      <alignment horizontal="center" vertical="center"/>
    </xf>
    <xf numFmtId="49" fontId="25" fillId="6" borderId="1" xfId="1" applyNumberFormat="1" applyFont="1" applyFill="1" applyBorder="1" applyAlignment="1">
      <alignment horizontal="left" vertical="center"/>
    </xf>
    <xf numFmtId="206" fontId="51" fillId="6" borderId="1" xfId="0" applyNumberFormat="1" applyFont="1" applyFill="1" applyBorder="1" applyAlignment="1">
      <alignment horizontal="right" vertical="center"/>
    </xf>
    <xf numFmtId="204" fontId="26" fillId="4" borderId="1" xfId="1" applyNumberFormat="1" applyFont="1" applyFill="1" applyBorder="1" applyAlignment="1">
      <alignment horizontal="left"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52" fillId="4" borderId="1" xfId="0" applyNumberFormat="1" applyFont="1" applyFill="1" applyBorder="1" applyAlignment="1">
      <alignment horizontal="righ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49" fontId="25" fillId="6" borderId="1" xfId="1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53" fillId="0" borderId="0" xfId="0" applyFont="1"/>
    <xf numFmtId="49" fontId="23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21" fillId="0" borderId="1" xfId="1" applyFont="1" applyFill="1" applyBorder="1" applyAlignment="1">
      <alignment vertical="center" wrapText="1"/>
    </xf>
    <xf numFmtId="206" fontId="21" fillId="0" borderId="1" xfId="0" applyNumberFormat="1" applyFont="1" applyBorder="1" applyAlignment="1">
      <alignment horizontal="right"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49" fontId="25" fillId="5" borderId="1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206" fontId="51" fillId="0" borderId="1" xfId="0" applyNumberFormat="1" applyFont="1" applyFill="1" applyBorder="1" applyAlignment="1">
      <alignment horizontal="right" vertical="center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206" fontId="38" fillId="7" borderId="1" xfId="0" applyNumberFormat="1" applyFont="1" applyFill="1" applyBorder="1" applyAlignment="1">
      <alignment horizontal="right" vertical="center"/>
    </xf>
    <xf numFmtId="206" fontId="37" fillId="7" borderId="1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9" fillId="0" borderId="0" xfId="2" applyFont="1" applyFill="1" applyBorder="1" applyAlignment="1">
      <alignment vertical="center"/>
    </xf>
    <xf numFmtId="0" fontId="0" fillId="0" borderId="4" xfId="0" applyFill="1" applyBorder="1"/>
    <xf numFmtId="0" fontId="29" fillId="0" borderId="5" xfId="2" applyFont="1" applyFill="1" applyBorder="1" applyAlignment="1">
      <alignment horizontal="center" vertical="center" wrapText="1"/>
    </xf>
    <xf numFmtId="0" fontId="29" fillId="0" borderId="6" xfId="2" applyFont="1" applyFill="1" applyBorder="1" applyAlignment="1">
      <alignment horizontal="left" vertical="center" wrapText="1"/>
    </xf>
    <xf numFmtId="204" fontId="54" fillId="0" borderId="7" xfId="0" applyNumberFormat="1" applyFont="1" applyFill="1" applyBorder="1"/>
    <xf numFmtId="0" fontId="55" fillId="0" borderId="4" xfId="2" applyFont="1" applyFill="1" applyBorder="1" applyAlignment="1">
      <alignment horizontal="center" vertical="center" wrapText="1"/>
    </xf>
    <xf numFmtId="204" fontId="56" fillId="0" borderId="5" xfId="0" applyNumberFormat="1" applyFont="1" applyFill="1" applyBorder="1"/>
    <xf numFmtId="0" fontId="30" fillId="0" borderId="6" xfId="2" applyFont="1" applyFill="1" applyBorder="1" applyAlignment="1">
      <alignment horizontal="left" vertical="center"/>
    </xf>
    <xf numFmtId="204" fontId="57" fillId="0" borderId="7" xfId="0" applyNumberFormat="1" applyFont="1" applyFill="1" applyBorder="1"/>
    <xf numFmtId="0" fontId="31" fillId="0" borderId="4" xfId="2" applyFont="1" applyFill="1" applyBorder="1" applyAlignment="1">
      <alignment vertical="center"/>
    </xf>
    <xf numFmtId="204" fontId="58" fillId="0" borderId="5" xfId="0" applyNumberFormat="1" applyFont="1" applyFill="1" applyBorder="1"/>
    <xf numFmtId="0" fontId="32" fillId="0" borderId="6" xfId="2" applyFont="1" applyFill="1" applyBorder="1" applyAlignment="1">
      <alignment horizontal="left" vertical="center" indent="1"/>
    </xf>
    <xf numFmtId="204" fontId="36" fillId="0" borderId="7" xfId="0" applyNumberFormat="1" applyFont="1" applyFill="1" applyBorder="1"/>
    <xf numFmtId="0" fontId="33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33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1" fillId="0" borderId="8" xfId="2" applyFont="1" applyFill="1" applyBorder="1" applyAlignment="1">
      <alignment horizontal="left" vertical="center" indent="1"/>
    </xf>
    <xf numFmtId="204" fontId="58" fillId="0" borderId="9" xfId="0" applyNumberFormat="1" applyFont="1" applyFill="1" applyBorder="1"/>
    <xf numFmtId="0" fontId="34" fillId="0" borderId="10" xfId="2" applyFont="1" applyFill="1" applyBorder="1" applyAlignment="1">
      <alignment horizontal="left" vertical="center" wrapText="1"/>
    </xf>
    <xf numFmtId="0" fontId="31" fillId="0" borderId="6" xfId="2" applyFont="1" applyFill="1" applyBorder="1" applyAlignment="1">
      <alignment vertical="center"/>
    </xf>
    <xf numFmtId="0" fontId="35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59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204" fontId="0" fillId="8" borderId="11" xfId="0" applyNumberFormat="1" applyFill="1" applyBorder="1"/>
    <xf numFmtId="204" fontId="0" fillId="8" borderId="9" xfId="0" applyNumberFormat="1" applyFill="1" applyBorder="1"/>
    <xf numFmtId="204" fontId="36" fillId="8" borderId="7" xfId="0" applyNumberFormat="1" applyFont="1" applyFill="1" applyBorder="1"/>
    <xf numFmtId="204" fontId="36" fillId="3" borderId="7" xfId="0" applyNumberFormat="1" applyFont="1" applyFill="1" applyBorder="1"/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204" fontId="0" fillId="8" borderId="0" xfId="0" applyNumberFormat="1" applyFill="1" applyBorder="1" applyAlignment="1">
      <alignment horizontal="center"/>
    </xf>
    <xf numFmtId="204" fontId="40" fillId="4" borderId="1" xfId="0" applyNumberFormat="1" applyFont="1" applyFill="1" applyBorder="1" applyAlignment="1">
      <alignment horizontal="right" vertical="center"/>
    </xf>
    <xf numFmtId="204" fontId="41" fillId="3" borderId="1" xfId="0" applyNumberFormat="1" applyFont="1" applyFill="1" applyBorder="1" applyAlignment="1">
      <alignment horizontal="right" vertical="center"/>
    </xf>
    <xf numFmtId="204" fontId="45" fillId="7" borderId="1" xfId="0" applyNumberFormat="1" applyFont="1" applyFill="1" applyBorder="1" applyAlignment="1">
      <alignment horizontal="right" vertical="center"/>
    </xf>
    <xf numFmtId="206" fontId="40" fillId="4" borderId="1" xfId="0" applyNumberFormat="1" applyFont="1" applyFill="1" applyBorder="1" applyAlignment="1">
      <alignment horizontal="right" vertical="center"/>
    </xf>
    <xf numFmtId="204" fontId="44" fillId="2" borderId="1" xfId="0" applyNumberFormat="1" applyFont="1" applyFill="1" applyBorder="1" applyAlignment="1">
      <alignment horizontal="right" vertical="center"/>
    </xf>
    <xf numFmtId="204" fontId="37" fillId="7" borderId="1" xfId="0" applyNumberFormat="1" applyFont="1" applyFill="1" applyBorder="1" applyAlignment="1">
      <alignment horizontal="right" vertical="center"/>
    </xf>
    <xf numFmtId="204" fontId="41" fillId="7" borderId="1" xfId="0" applyNumberFormat="1" applyFont="1" applyFill="1" applyBorder="1" applyAlignment="1">
      <alignment horizontal="right" vertical="center"/>
    </xf>
    <xf numFmtId="204" fontId="39" fillId="7" borderId="1" xfId="0" applyNumberFormat="1" applyFont="1" applyFill="1" applyBorder="1" applyAlignment="1">
      <alignment horizontal="right" vertical="center"/>
    </xf>
    <xf numFmtId="204" fontId="40" fillId="7" borderId="1" xfId="0" applyNumberFormat="1" applyFont="1" applyFill="1" applyBorder="1" applyAlignment="1">
      <alignment horizontal="right" vertical="center"/>
    </xf>
    <xf numFmtId="204" fontId="38" fillId="7" borderId="1" xfId="0" applyNumberFormat="1" applyFont="1" applyFill="1" applyBorder="1" applyAlignment="1">
      <alignment horizontal="right" vertical="center"/>
    </xf>
    <xf numFmtId="204" fontId="51" fillId="4" borderId="1" xfId="0" applyNumberFormat="1" applyFont="1" applyFill="1" applyBorder="1" applyAlignment="1">
      <alignment horizontal="right" vertical="center"/>
    </xf>
    <xf numFmtId="204" fontId="52" fillId="4" borderId="1" xfId="0" applyNumberFormat="1" applyFont="1" applyFill="1" applyBorder="1" applyAlignment="1">
      <alignment horizontal="right" vertical="center"/>
    </xf>
    <xf numFmtId="204" fontId="37" fillId="4" borderId="1" xfId="0" applyNumberFormat="1" applyFont="1" applyFill="1" applyBorder="1" applyAlignment="1">
      <alignment horizontal="right" vertical="center"/>
    </xf>
    <xf numFmtId="204" fontId="52" fillId="5" borderId="1" xfId="0" applyNumberFormat="1" applyFont="1" applyFill="1" applyBorder="1" applyAlignment="1">
      <alignment horizontal="right" vertical="center"/>
    </xf>
    <xf numFmtId="204" fontId="51" fillId="6" borderId="1" xfId="0" applyNumberFormat="1" applyFont="1" applyFill="1" applyBorder="1" applyAlignment="1">
      <alignment horizontal="right" vertical="center"/>
    </xf>
    <xf numFmtId="0" fontId="36" fillId="0" borderId="0" xfId="0" applyFont="1"/>
    <xf numFmtId="0" fontId="11" fillId="0" borderId="1" xfId="0" applyFont="1" applyFill="1" applyBorder="1" applyAlignment="1">
      <alignment horizontal="center" wrapText="1"/>
    </xf>
    <xf numFmtId="0" fontId="24" fillId="0" borderId="1" xfId="1" applyFont="1" applyFill="1" applyBorder="1" applyAlignment="1">
      <alignment vertical="center" wrapText="1"/>
    </xf>
    <xf numFmtId="0" fontId="24" fillId="9" borderId="1" xfId="1" applyFont="1" applyFill="1" applyBorder="1" applyAlignment="1">
      <alignment vertical="center" wrapText="1"/>
    </xf>
    <xf numFmtId="0" fontId="25" fillId="9" borderId="2" xfId="1" applyFont="1" applyFill="1" applyBorder="1" applyAlignment="1">
      <alignment horizontal="center" vertical="center"/>
    </xf>
    <xf numFmtId="0" fontId="27" fillId="9" borderId="1" xfId="1" applyFont="1" applyFill="1" applyBorder="1" applyAlignment="1">
      <alignment vertical="center" wrapText="1"/>
    </xf>
    <xf numFmtId="0" fontId="26" fillId="9" borderId="2" xfId="1" applyFont="1" applyFill="1" applyBorder="1" applyAlignment="1">
      <alignment horizontal="center" vertical="center"/>
    </xf>
    <xf numFmtId="0" fontId="26" fillId="9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horizontal="center" vertical="center"/>
    </xf>
    <xf numFmtId="206" fontId="44" fillId="7" borderId="1" xfId="0" applyNumberFormat="1" applyFont="1" applyFill="1" applyBorder="1" applyAlignment="1">
      <alignment horizontal="right" vertical="center"/>
    </xf>
    <xf numFmtId="206" fontId="45" fillId="7" borderId="1" xfId="0" applyNumberFormat="1" applyFont="1" applyFill="1" applyBorder="1" applyAlignment="1">
      <alignment horizontal="right" vertical="center"/>
    </xf>
    <xf numFmtId="206" fontId="50" fillId="7" borderId="1" xfId="0" applyNumberFormat="1" applyFont="1" applyFill="1" applyBorder="1" applyAlignment="1">
      <alignment horizontal="right" vertical="center"/>
    </xf>
    <xf numFmtId="206" fontId="41" fillId="7" borderId="1" xfId="0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 wrapText="1"/>
    </xf>
    <xf numFmtId="206" fontId="41" fillId="3" borderId="1" xfId="0" applyNumberFormat="1" applyFont="1" applyFill="1" applyBorder="1" applyAlignment="1">
      <alignment horizontal="right" vertical="center"/>
    </xf>
    <xf numFmtId="206" fontId="39" fillId="7" borderId="1" xfId="0" applyNumberFormat="1" applyFont="1" applyFill="1" applyBorder="1" applyAlignment="1">
      <alignment horizontal="right" vertical="center"/>
    </xf>
    <xf numFmtId="206" fontId="38" fillId="4" borderId="1" xfId="0" applyNumberFormat="1" applyFont="1" applyFill="1" applyBorder="1" applyAlignment="1">
      <alignment horizontal="right" vertical="center"/>
    </xf>
    <xf numFmtId="0" fontId="29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13" xfId="2" applyFont="1" applyFill="1" applyBorder="1" applyAlignment="1">
      <alignment horizontal="center" vertical="center" wrapText="1"/>
    </xf>
    <xf numFmtId="0" fontId="28" fillId="0" borderId="11" xfId="2" applyFont="1" applyFill="1" applyBorder="1" applyAlignment="1">
      <alignment horizontal="center" vertical="center" wrapText="1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29" fillId="0" borderId="18" xfId="2" applyFont="1" applyFill="1" applyBorder="1" applyAlignment="1">
      <alignment horizontal="center" vertical="center" wrapText="1"/>
    </xf>
    <xf numFmtId="0" fontId="29" fillId="0" borderId="5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top"/>
    </xf>
    <xf numFmtId="0" fontId="17" fillId="0" borderId="1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02"/>
      <c r="B1" s="171" t="s">
        <v>171</v>
      </c>
      <c r="C1" s="173" t="s">
        <v>3</v>
      </c>
      <c r="D1" s="169" t="s">
        <v>172</v>
      </c>
      <c r="E1" s="169"/>
      <c r="F1" s="175" t="s">
        <v>173</v>
      </c>
      <c r="G1" s="175" t="s">
        <v>174</v>
      </c>
      <c r="H1" s="175" t="s">
        <v>136</v>
      </c>
      <c r="I1" s="169" t="s">
        <v>172</v>
      </c>
      <c r="J1" s="169"/>
      <c r="K1" s="103"/>
      <c r="L1" s="103"/>
    </row>
    <row r="2" spans="1:12" ht="15.75" thickBot="1">
      <c r="A2" s="104"/>
      <c r="B2" s="172"/>
      <c r="C2" s="174"/>
      <c r="D2" s="105" t="s">
        <v>175</v>
      </c>
      <c r="E2" s="105" t="s">
        <v>176</v>
      </c>
      <c r="F2" s="176"/>
      <c r="G2" s="176"/>
      <c r="H2" s="176"/>
      <c r="I2" s="105" t="s">
        <v>175</v>
      </c>
      <c r="J2" s="105" t="s">
        <v>176</v>
      </c>
    </row>
    <row r="3" spans="1:12" ht="17.25" thickBot="1">
      <c r="A3" s="106" t="s">
        <v>177</v>
      </c>
      <c r="B3" s="107" t="e">
        <f t="shared" ref="B3:B18" si="0">C3+F3+G3+H3</f>
        <v>#REF!</v>
      </c>
      <c r="C3" s="107" t="e">
        <f>D3+E3</f>
        <v>#REF!</v>
      </c>
      <c r="D3" s="107" t="e">
        <f>#REF!</f>
        <v>#REF!</v>
      </c>
      <c r="E3" s="107" t="e">
        <f>#REF!</f>
        <v>#REF!</v>
      </c>
      <c r="F3" s="107" t="e">
        <f>#REF!</f>
        <v>#REF!</v>
      </c>
      <c r="G3" s="107" t="e">
        <f>#REF!</f>
        <v>#REF!</v>
      </c>
      <c r="H3" s="107" t="e">
        <f>I3+J3</f>
        <v>#REF!</v>
      </c>
      <c r="I3" s="107" t="e">
        <f>#REF!</f>
        <v>#REF!</v>
      </c>
      <c r="J3" s="107" t="e">
        <f>#REF!</f>
        <v>#REF!</v>
      </c>
    </row>
    <row r="4" spans="1:12" ht="15.75" thickBot="1">
      <c r="A4" s="108" t="s">
        <v>178</v>
      </c>
      <c r="B4" s="109" t="e">
        <f>B3+B5</f>
        <v>#REF!</v>
      </c>
      <c r="C4" s="109" t="e">
        <f t="shared" ref="C4:J4" si="1">C3+C5</f>
        <v>#REF!</v>
      </c>
      <c r="D4" s="109" t="e">
        <f t="shared" si="1"/>
        <v>#REF!</v>
      </c>
      <c r="E4" s="109" t="e">
        <f t="shared" si="1"/>
        <v>#REF!</v>
      </c>
      <c r="F4" s="109" t="e">
        <f t="shared" si="1"/>
        <v>#REF!</v>
      </c>
      <c r="G4" s="109" t="e">
        <f t="shared" si="1"/>
        <v>#REF!</v>
      </c>
      <c r="H4" s="109" t="e">
        <f t="shared" si="1"/>
        <v>#REF!</v>
      </c>
      <c r="I4" s="109" t="e">
        <f t="shared" si="1"/>
        <v>#REF!</v>
      </c>
      <c r="J4" s="109" t="e">
        <f t="shared" si="1"/>
        <v>#REF!</v>
      </c>
    </row>
    <row r="5" spans="1:12" ht="15.75" thickBot="1">
      <c r="A5" s="110" t="s">
        <v>179</v>
      </c>
      <c r="B5" s="111" t="e">
        <f t="shared" ref="B5:J5" si="2">B6+B16+B17</f>
        <v>#REF!</v>
      </c>
      <c r="C5" s="111" t="e">
        <f t="shared" si="2"/>
        <v>#REF!</v>
      </c>
      <c r="D5" s="111" t="e">
        <f t="shared" si="2"/>
        <v>#REF!</v>
      </c>
      <c r="E5" s="111" t="e">
        <f t="shared" si="2"/>
        <v>#REF!</v>
      </c>
      <c r="F5" s="111" t="e">
        <f>F6+F16+F17</f>
        <v>#REF!</v>
      </c>
      <c r="G5" s="111" t="e">
        <f t="shared" si="2"/>
        <v>#REF!</v>
      </c>
      <c r="H5" s="111" t="e">
        <f t="shared" si="2"/>
        <v>#REF!</v>
      </c>
      <c r="I5" s="111" t="e">
        <f t="shared" si="2"/>
        <v>#REF!</v>
      </c>
      <c r="J5" s="111" t="e">
        <f t="shared" si="2"/>
        <v>#REF!</v>
      </c>
    </row>
    <row r="6" spans="1:12" ht="15.75" thickBot="1">
      <c r="A6" s="112" t="s">
        <v>180</v>
      </c>
      <c r="B6" s="113" t="e">
        <f t="shared" si="0"/>
        <v>#REF!</v>
      </c>
      <c r="C6" s="113" t="e">
        <f>D6+E6</f>
        <v>#REF!</v>
      </c>
      <c r="D6" s="113" t="e">
        <f>D7+D10+D13+D14</f>
        <v>#REF!</v>
      </c>
      <c r="E6" s="113" t="e">
        <f>E7+E10+E13+E14</f>
        <v>#REF!</v>
      </c>
      <c r="F6" s="113" t="e">
        <f>F7+F10+F13+F14</f>
        <v>#REF!</v>
      </c>
      <c r="G6" s="113" t="e">
        <f>G7+G10+G13+G14</f>
        <v>#REF!</v>
      </c>
      <c r="H6" s="113" t="e">
        <f>I6+J6</f>
        <v>#REF!</v>
      </c>
      <c r="I6" s="113" t="e">
        <f>I7+I10+I13+I14</f>
        <v>#REF!</v>
      </c>
      <c r="J6" s="113" t="e">
        <f>J7+J10+J13+J14</f>
        <v>#REF!</v>
      </c>
    </row>
    <row r="7" spans="1:12" ht="15.75" thickBot="1">
      <c r="A7" s="114" t="s">
        <v>181</v>
      </c>
      <c r="B7" s="133" t="e">
        <f t="shared" si="0"/>
        <v>#REF!</v>
      </c>
      <c r="C7" s="115">
        <f t="shared" ref="C7:C19" si="3">D7+E7</f>
        <v>0</v>
      </c>
      <c r="D7" s="115">
        <f>D8+D9</f>
        <v>0</v>
      </c>
      <c r="E7" s="115">
        <f>E8+E9</f>
        <v>0</v>
      </c>
      <c r="F7" s="115" t="e">
        <f>F8+F9</f>
        <v>#REF!</v>
      </c>
      <c r="G7" s="115" t="e">
        <f>G8+G9</f>
        <v>#REF!</v>
      </c>
      <c r="H7" s="115" t="e">
        <f>I7+J7</f>
        <v>#REF!</v>
      </c>
      <c r="I7" s="115" t="e">
        <f>I8+I9</f>
        <v>#REF!</v>
      </c>
      <c r="J7" s="115">
        <f>J8+J9</f>
        <v>0</v>
      </c>
    </row>
    <row r="8" spans="1:12">
      <c r="A8" s="116" t="s">
        <v>182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2" ht="15.75" thickBot="1">
      <c r="A9" s="118" t="s">
        <v>183</v>
      </c>
      <c r="B9" s="119" t="e">
        <f t="shared" si="0"/>
        <v>#REF!</v>
      </c>
      <c r="C9" s="119">
        <f t="shared" si="3"/>
        <v>0</v>
      </c>
      <c r="D9" s="130"/>
      <c r="E9" s="130"/>
      <c r="F9" s="119" t="e">
        <f>#REF!-podval!F12</f>
        <v>#REF!</v>
      </c>
      <c r="G9" s="119" t="e">
        <f>#REF!</f>
        <v>#REF!</v>
      </c>
      <c r="H9" s="117" t="e">
        <f>I9+J9</f>
        <v>#REF!</v>
      </c>
      <c r="I9" s="119" t="e">
        <f>#REF!</f>
        <v>#REF!</v>
      </c>
      <c r="J9" s="130"/>
    </row>
    <row r="10" spans="1:12" ht="15.75" thickBot="1">
      <c r="A10" s="114" t="s">
        <v>184</v>
      </c>
      <c r="B10" s="133">
        <f t="shared" si="0"/>
        <v>0</v>
      </c>
      <c r="C10" s="115">
        <f t="shared" si="3"/>
        <v>0</v>
      </c>
      <c r="D10" s="115">
        <f>D11+D12</f>
        <v>0</v>
      </c>
      <c r="E10" s="115">
        <f>E11+E12</f>
        <v>0</v>
      </c>
      <c r="F10" s="115">
        <f>F11+F12</f>
        <v>0</v>
      </c>
      <c r="G10" s="115">
        <f>G11+G12</f>
        <v>0</v>
      </c>
      <c r="H10" s="115">
        <f>I10+J10</f>
        <v>0</v>
      </c>
      <c r="I10" s="115">
        <f>I11+I12</f>
        <v>0</v>
      </c>
      <c r="J10" s="115">
        <f>J11+J12</f>
        <v>0</v>
      </c>
    </row>
    <row r="11" spans="1:12">
      <c r="A11" s="116" t="s">
        <v>185</v>
      </c>
      <c r="B11" s="117">
        <f t="shared" si="0"/>
        <v>0</v>
      </c>
      <c r="C11" s="117">
        <f t="shared" si="3"/>
        <v>0</v>
      </c>
      <c r="D11" s="131"/>
      <c r="E11" s="117"/>
      <c r="F11" s="117"/>
      <c r="G11" s="117"/>
      <c r="H11" s="117"/>
      <c r="I11" s="117"/>
      <c r="J11" s="117"/>
    </row>
    <row r="12" spans="1:12" ht="15.75" thickBot="1">
      <c r="A12" s="118" t="s">
        <v>186</v>
      </c>
      <c r="B12" s="119">
        <f t="shared" si="0"/>
        <v>0</v>
      </c>
      <c r="C12" s="119">
        <f t="shared" si="3"/>
        <v>0</v>
      </c>
      <c r="D12" s="130"/>
      <c r="E12" s="130"/>
      <c r="F12" s="130"/>
      <c r="G12" s="119"/>
      <c r="H12" s="119">
        <f>I12+J12</f>
        <v>0</v>
      </c>
      <c r="I12" s="130"/>
      <c r="J12" s="130"/>
    </row>
    <row r="13" spans="1:12" ht="15.75" thickBot="1">
      <c r="A13" s="114" t="s">
        <v>187</v>
      </c>
      <c r="B13" s="115">
        <f t="shared" si="0"/>
        <v>0</v>
      </c>
      <c r="C13" s="115">
        <f t="shared" si="3"/>
        <v>0</v>
      </c>
      <c r="D13" s="132"/>
      <c r="E13" s="115"/>
      <c r="F13" s="115"/>
      <c r="G13" s="115"/>
      <c r="H13" s="115"/>
      <c r="I13" s="115"/>
      <c r="J13" s="115"/>
    </row>
    <row r="14" spans="1:12">
      <c r="A14" s="120" t="s">
        <v>188</v>
      </c>
      <c r="B14" s="121" t="e">
        <f t="shared" si="0"/>
        <v>#REF!</v>
      </c>
      <c r="C14" s="121" t="e">
        <f t="shared" si="3"/>
        <v>#REF!</v>
      </c>
      <c r="D14" s="121" t="e">
        <f>-D3-D7-D10-D13-D16-D17</f>
        <v>#REF!</v>
      </c>
      <c r="E14" s="121" t="e">
        <f>-E3-E7-E10-E13-E16-E17</f>
        <v>#REF!</v>
      </c>
      <c r="F14" s="121" t="e">
        <f>-F3-F7-F10-F13-F16-F17</f>
        <v>#REF!</v>
      </c>
      <c r="G14" s="121" t="e">
        <f>-G3-G7-G10-G13-G16-G17</f>
        <v>#REF!</v>
      </c>
      <c r="H14" s="113" t="e">
        <f t="shared" ref="H14:H19" si="4">I14+J14</f>
        <v>#REF!</v>
      </c>
      <c r="I14" s="121" t="e">
        <f>-I3-I7-I10-I13-I16-I17</f>
        <v>#REF!</v>
      </c>
      <c r="J14" s="121" t="e">
        <f>-J3-J7-J10-J13-J16-J17</f>
        <v>#REF!</v>
      </c>
    </row>
    <row r="15" spans="1:12" ht="15.75" thickBot="1">
      <c r="A15" s="122" t="s">
        <v>189</v>
      </c>
      <c r="B15" s="119" t="e">
        <f t="shared" si="0"/>
        <v>#REF!</v>
      </c>
      <c r="C15" s="119" t="e">
        <f t="shared" si="3"/>
        <v>#REF!</v>
      </c>
      <c r="D15" s="119" t="e">
        <f>#REF!+#REF!</f>
        <v>#REF!</v>
      </c>
      <c r="E15" s="119"/>
      <c r="F15" s="119" t="e">
        <f>#REF!</f>
        <v>#REF!</v>
      </c>
      <c r="G15" s="119"/>
      <c r="H15" s="119" t="e">
        <f t="shared" si="4"/>
        <v>#REF!</v>
      </c>
      <c r="I15" s="119" t="e">
        <f>#REF!</f>
        <v>#REF!</v>
      </c>
      <c r="J15" s="119"/>
    </row>
    <row r="16" spans="1:12" ht="15.75" thickBot="1">
      <c r="A16" s="114" t="s">
        <v>190</v>
      </c>
      <c r="B16" s="115" t="e">
        <f t="shared" si="0"/>
        <v>#REF!</v>
      </c>
      <c r="C16" s="115" t="e">
        <f t="shared" si="3"/>
        <v>#REF!</v>
      </c>
      <c r="D16" s="115" t="e">
        <f>#REF!</f>
        <v>#REF!</v>
      </c>
      <c r="E16" s="115"/>
      <c r="F16" s="115"/>
      <c r="G16" s="115"/>
      <c r="H16" s="115" t="e">
        <f t="shared" si="4"/>
        <v>#REF!</v>
      </c>
      <c r="I16" s="115" t="e">
        <f>#REF!</f>
        <v>#REF!</v>
      </c>
      <c r="J16" s="115"/>
    </row>
    <row r="17" spans="1:10" ht="15.75" thickBot="1">
      <c r="A17" s="123" t="s">
        <v>191</v>
      </c>
      <c r="B17" s="115" t="e">
        <f t="shared" si="0"/>
        <v>#REF!</v>
      </c>
      <c r="C17" s="115" t="e">
        <f t="shared" si="3"/>
        <v>#REF!</v>
      </c>
      <c r="D17" s="115" t="e">
        <f>D18+D19</f>
        <v>#REF!</v>
      </c>
      <c r="E17" s="115" t="e">
        <f>E18+E19</f>
        <v>#REF!</v>
      </c>
      <c r="F17" s="115"/>
      <c r="G17" s="115"/>
      <c r="H17" s="115" t="e">
        <f t="shared" si="4"/>
        <v>#REF!</v>
      </c>
      <c r="I17" s="115" t="e">
        <f>I18+I19</f>
        <v>#REF!</v>
      </c>
      <c r="J17" s="115" t="e">
        <f>J18+J19</f>
        <v>#REF!</v>
      </c>
    </row>
    <row r="18" spans="1:10">
      <c r="A18" s="124" t="s">
        <v>150</v>
      </c>
      <c r="B18" s="125" t="e">
        <f t="shared" si="0"/>
        <v>#REF!</v>
      </c>
      <c r="C18" s="117" t="e">
        <f t="shared" si="3"/>
        <v>#REF!</v>
      </c>
      <c r="D18" s="117" t="e">
        <f>#REF!</f>
        <v>#REF!</v>
      </c>
      <c r="E18" s="117" t="e">
        <f>#REF!</f>
        <v>#REF!</v>
      </c>
      <c r="F18" s="117"/>
      <c r="G18" s="117"/>
      <c r="H18" s="117" t="e">
        <f t="shared" si="4"/>
        <v>#REF!</v>
      </c>
      <c r="I18" s="117" t="e">
        <f>#REF!</f>
        <v>#REF!</v>
      </c>
      <c r="J18" s="117" t="e">
        <f>#REF!</f>
        <v>#REF!</v>
      </c>
    </row>
    <row r="19" spans="1:10" ht="15.75" thickBot="1">
      <c r="A19" s="126" t="s">
        <v>151</v>
      </c>
      <c r="B19" s="127" t="e">
        <f>C19+F19+G19+H19</f>
        <v>#REF!</v>
      </c>
      <c r="C19" s="127" t="e">
        <f t="shared" si="3"/>
        <v>#REF!</v>
      </c>
      <c r="D19" s="127" t="e">
        <f>#REF!</f>
        <v>#REF!</v>
      </c>
      <c r="E19" s="127" t="e">
        <f>#REF!</f>
        <v>#REF!</v>
      </c>
      <c r="F19" s="127"/>
      <c r="G19" s="127"/>
      <c r="H19" s="127" t="e">
        <f t="shared" si="4"/>
        <v>#REF!</v>
      </c>
      <c r="I19" s="127" t="e">
        <f>#REF!</f>
        <v>#REF!</v>
      </c>
      <c r="J19" s="127" t="e">
        <f>#REF!</f>
        <v>#REF!</v>
      </c>
    </row>
    <row r="20" spans="1:10" s="99" customFormat="1"/>
    <row r="21" spans="1:10" s="99" customFormat="1">
      <c r="B21" s="136"/>
      <c r="C21" s="170" t="s">
        <v>192</v>
      </c>
      <c r="D21" s="170"/>
      <c r="E21" s="170"/>
      <c r="F21" s="170"/>
    </row>
    <row r="22" spans="1:10" s="99" customFormat="1"/>
    <row r="23" spans="1:10" s="99" customFormat="1"/>
    <row r="24" spans="1:10" s="99" customFormat="1"/>
    <row r="25" spans="1:10" s="99" customFormat="1"/>
    <row r="26" spans="1:10" s="99" customFormat="1"/>
    <row r="27" spans="1:10" s="9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Zeros="0" tabSelected="1" view="pageBreakPreview" zoomScaleNormal="100" zoomScaleSheetLayoutView="100" workbookViewId="0">
      <selection activeCell="A6" sqref="A6"/>
    </sheetView>
  </sheetViews>
  <sheetFormatPr defaultRowHeight="1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5" width="11.5703125" customWidth="1"/>
    <col min="6" max="6" width="12.42578125" customWidth="1"/>
    <col min="7" max="7" width="10.42578125" customWidth="1"/>
    <col min="8" max="8" width="12.7109375" customWidth="1"/>
    <col min="9" max="9" width="9.5703125" customWidth="1"/>
    <col min="10" max="10" width="11.42578125" customWidth="1"/>
    <col min="11" max="11" width="11.85546875" customWidth="1"/>
    <col min="12" max="12" width="10.140625" bestFit="1" customWidth="1"/>
  </cols>
  <sheetData>
    <row r="1" spans="1:12">
      <c r="D1" s="2"/>
      <c r="E1" s="2"/>
      <c r="F1" s="2"/>
      <c r="G1" s="2"/>
      <c r="H1" s="2"/>
      <c r="J1" s="2"/>
      <c r="K1" s="185" t="s">
        <v>13</v>
      </c>
      <c r="L1" s="185"/>
    </row>
    <row r="2" spans="1:12" ht="20.25">
      <c r="A2" s="180" t="s">
        <v>12</v>
      </c>
      <c r="B2" s="180"/>
      <c r="C2" s="180"/>
      <c r="D2" s="180"/>
      <c r="E2" s="180"/>
      <c r="F2" s="180"/>
      <c r="G2" s="180"/>
      <c r="H2" s="180"/>
      <c r="I2" s="180"/>
      <c r="J2" s="5"/>
      <c r="K2" s="5"/>
      <c r="L2" s="5"/>
    </row>
    <row r="3" spans="1:12" ht="20.25">
      <c r="A3" s="180" t="s">
        <v>211</v>
      </c>
      <c r="B3" s="180"/>
      <c r="C3" s="180"/>
      <c r="D3" s="180"/>
      <c r="E3" s="180"/>
      <c r="F3" s="180"/>
      <c r="G3" s="180"/>
      <c r="H3" s="180"/>
      <c r="I3" s="180"/>
      <c r="J3" s="5"/>
      <c r="K3" s="5"/>
      <c r="L3" s="5"/>
    </row>
    <row r="4" spans="1:12" ht="18.75" customHeight="1">
      <c r="A4" s="177" t="s">
        <v>210</v>
      </c>
      <c r="B4" s="177"/>
      <c r="C4" s="177"/>
      <c r="D4" s="177"/>
      <c r="E4" s="177"/>
      <c r="F4" s="177"/>
      <c r="G4" s="177"/>
      <c r="H4" s="177"/>
      <c r="I4" s="177"/>
      <c r="J4" s="4"/>
      <c r="K4" s="4"/>
      <c r="L4" s="4"/>
    </row>
    <row r="5" spans="1:12" ht="15.75">
      <c r="A5" s="184"/>
      <c r="B5" s="184"/>
      <c r="C5" s="184"/>
      <c r="D5" s="184"/>
      <c r="E5" s="184"/>
      <c r="F5" s="184"/>
      <c r="G5" s="184"/>
      <c r="H5" s="184"/>
      <c r="I5" s="184"/>
      <c r="J5" s="4"/>
      <c r="K5" s="4"/>
      <c r="L5" s="4"/>
    </row>
    <row r="6" spans="1:12" ht="21" customHeight="1">
      <c r="A6" s="3"/>
      <c r="B6" s="3"/>
      <c r="C6" s="3"/>
      <c r="D6" s="1"/>
      <c r="E6" s="1"/>
      <c r="F6" s="1"/>
      <c r="G6" s="1"/>
      <c r="H6" s="1" t="s">
        <v>1</v>
      </c>
      <c r="J6" s="1"/>
      <c r="K6" s="1"/>
      <c r="L6" s="54" t="s">
        <v>11</v>
      </c>
    </row>
    <row r="7" spans="1:12" ht="23.25" customHeight="1">
      <c r="A7" s="179" t="s">
        <v>20</v>
      </c>
      <c r="B7" s="183" t="s">
        <v>132</v>
      </c>
      <c r="C7" s="181" t="s">
        <v>198</v>
      </c>
      <c r="D7" s="179" t="s">
        <v>14</v>
      </c>
      <c r="E7" s="179" t="s">
        <v>21</v>
      </c>
      <c r="F7" s="178" t="s">
        <v>167</v>
      </c>
      <c r="G7" s="178"/>
      <c r="H7" s="179" t="s">
        <v>15</v>
      </c>
      <c r="I7" s="179"/>
      <c r="J7" s="179" t="s">
        <v>18</v>
      </c>
      <c r="K7" s="179" t="s">
        <v>19</v>
      </c>
      <c r="L7" s="179"/>
    </row>
    <row r="8" spans="1:12" ht="25.5">
      <c r="A8" s="179"/>
      <c r="B8" s="183"/>
      <c r="C8" s="182"/>
      <c r="D8" s="179"/>
      <c r="E8" s="179"/>
      <c r="F8" s="98" t="s">
        <v>169</v>
      </c>
      <c r="G8" s="98" t="s">
        <v>168</v>
      </c>
      <c r="H8" s="6" t="s">
        <v>157</v>
      </c>
      <c r="I8" s="6" t="s">
        <v>16</v>
      </c>
      <c r="J8" s="179"/>
      <c r="K8" s="6" t="s">
        <v>17</v>
      </c>
      <c r="L8" s="6" t="s">
        <v>16</v>
      </c>
    </row>
    <row r="9" spans="1:12">
      <c r="A9" s="8">
        <v>1</v>
      </c>
      <c r="B9" s="47">
        <v>2</v>
      </c>
      <c r="C9" s="47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7">
        <v>10</v>
      </c>
      <c r="K9" s="7">
        <v>11</v>
      </c>
      <c r="L9" s="7">
        <v>12</v>
      </c>
    </row>
    <row r="10" spans="1:12" ht="17.25">
      <c r="A10" s="66" t="s">
        <v>67</v>
      </c>
      <c r="B10" s="72">
        <v>1</v>
      </c>
      <c r="C10" s="68">
        <v>110182.5</v>
      </c>
      <c r="D10" s="68">
        <v>110182.5</v>
      </c>
      <c r="E10" s="68">
        <v>8213.7000000000007</v>
      </c>
      <c r="F10" s="68">
        <v>8172.6000000000013</v>
      </c>
      <c r="G10" s="68">
        <v>41.1</v>
      </c>
      <c r="H10" s="68">
        <v>-101968.8</v>
      </c>
      <c r="I10" s="68">
        <v>7.4546320876727261</v>
      </c>
      <c r="J10" s="140">
        <v>6984.9999999999991</v>
      </c>
      <c r="K10" s="140">
        <v>1228.7000000000016</v>
      </c>
      <c r="L10" s="137">
        <v>117.5905511811024</v>
      </c>
    </row>
    <row r="11" spans="1:12" ht="15.75">
      <c r="A11" s="10" t="s">
        <v>22</v>
      </c>
      <c r="B11" s="28">
        <v>11</v>
      </c>
      <c r="C11" s="55">
        <v>66434.899999999994</v>
      </c>
      <c r="D11" s="55">
        <v>66434.899999999994</v>
      </c>
      <c r="E11" s="55">
        <v>4962.5000000000009</v>
      </c>
      <c r="F11" s="55">
        <v>4962.5000000000009</v>
      </c>
      <c r="G11" s="55">
        <v>0</v>
      </c>
      <c r="H11" s="55">
        <v>-61472.399999999994</v>
      </c>
      <c r="I11" s="55">
        <v>7.4697184762827993</v>
      </c>
      <c r="J11" s="55">
        <v>4272.5</v>
      </c>
      <c r="K11" s="55">
        <v>690.00000000000091</v>
      </c>
      <c r="L11" s="141">
        <v>116.14979520187245</v>
      </c>
    </row>
    <row r="12" spans="1:12" ht="15.75" customHeight="1">
      <c r="A12" s="13" t="s">
        <v>23</v>
      </c>
      <c r="B12" s="44">
        <v>111</v>
      </c>
      <c r="C12" s="56">
        <v>12899.6</v>
      </c>
      <c r="D12" s="56">
        <v>12899.6</v>
      </c>
      <c r="E12" s="56">
        <v>748.5</v>
      </c>
      <c r="F12" s="56">
        <v>748.5</v>
      </c>
      <c r="G12" s="56">
        <v>0</v>
      </c>
      <c r="H12" s="56">
        <v>-12151.1</v>
      </c>
      <c r="I12" s="56">
        <v>5.8025055040466373</v>
      </c>
      <c r="J12" s="56">
        <v>649.6</v>
      </c>
      <c r="K12" s="101">
        <v>98.899999999999977</v>
      </c>
      <c r="L12" s="21">
        <v>115.22475369458127</v>
      </c>
    </row>
    <row r="13" spans="1:12" ht="15" hidden="1" customHeight="1">
      <c r="A13" s="23" t="s">
        <v>2</v>
      </c>
      <c r="B13" s="39"/>
      <c r="C13" s="39"/>
      <c r="D13" s="56"/>
      <c r="E13" s="56"/>
      <c r="F13" s="56"/>
      <c r="G13" s="56"/>
      <c r="H13" s="56"/>
      <c r="I13" s="56"/>
      <c r="J13" s="56">
        <v>0</v>
      </c>
      <c r="K13" s="101">
        <v>0</v>
      </c>
      <c r="L13" s="21">
        <v>0</v>
      </c>
    </row>
    <row r="14" spans="1:12">
      <c r="A14" s="24" t="s">
        <v>143</v>
      </c>
      <c r="B14" s="45">
        <v>1111</v>
      </c>
      <c r="C14" s="57">
        <v>3393.6</v>
      </c>
      <c r="D14" s="57">
        <v>3393.6</v>
      </c>
      <c r="E14" s="57">
        <v>257.3</v>
      </c>
      <c r="F14" s="57">
        <v>257.3</v>
      </c>
      <c r="G14" s="57">
        <v>0</v>
      </c>
      <c r="H14" s="57">
        <v>-3136.2999999999997</v>
      </c>
      <c r="I14" s="57">
        <v>7.5819189061763321</v>
      </c>
      <c r="J14" s="57">
        <v>222</v>
      </c>
      <c r="K14" s="164">
        <v>35.300000000000011</v>
      </c>
      <c r="L14" s="143">
        <v>115.90090090090091</v>
      </c>
    </row>
    <row r="15" spans="1:12">
      <c r="A15" s="24" t="s">
        <v>144</v>
      </c>
      <c r="B15" s="45">
        <v>1112</v>
      </c>
      <c r="C15" s="57">
        <v>9506</v>
      </c>
      <c r="D15" s="57">
        <v>9506</v>
      </c>
      <c r="E15" s="57">
        <v>491.2</v>
      </c>
      <c r="F15" s="57">
        <v>491.2</v>
      </c>
      <c r="G15" s="57">
        <v>0</v>
      </c>
      <c r="H15" s="57">
        <v>-9014.7999999999993</v>
      </c>
      <c r="I15" s="57">
        <v>5.1672627814012202</v>
      </c>
      <c r="J15" s="57">
        <v>427.6</v>
      </c>
      <c r="K15" s="164">
        <v>63.599999999999966</v>
      </c>
      <c r="L15" s="143">
        <v>114.8737137511693</v>
      </c>
    </row>
    <row r="16" spans="1:12">
      <c r="A16" s="13" t="s">
        <v>200</v>
      </c>
      <c r="B16" s="39">
        <v>113</v>
      </c>
      <c r="C16" s="56">
        <v>37</v>
      </c>
      <c r="D16" s="56">
        <v>37</v>
      </c>
      <c r="E16" s="56">
        <v>2.1</v>
      </c>
      <c r="F16" s="56">
        <v>2.1</v>
      </c>
      <c r="G16" s="56">
        <v>0</v>
      </c>
      <c r="H16" s="56">
        <v>-34.9</v>
      </c>
      <c r="I16" s="56">
        <v>5.6756756756756763</v>
      </c>
      <c r="J16" s="56">
        <v>2.4</v>
      </c>
      <c r="K16" s="101">
        <v>-0.29999999999999982</v>
      </c>
      <c r="L16" s="143">
        <v>87.500000000000014</v>
      </c>
    </row>
    <row r="17" spans="1:12" ht="15" hidden="1" customHeight="1">
      <c r="A17" s="11" t="s">
        <v>4</v>
      </c>
      <c r="B17" s="39"/>
      <c r="C17" s="39"/>
      <c r="D17" s="56"/>
      <c r="E17" s="56"/>
      <c r="F17" s="56"/>
      <c r="G17" s="56"/>
      <c r="H17" s="56"/>
      <c r="I17" s="56"/>
      <c r="J17" s="56">
        <v>0</v>
      </c>
      <c r="K17" s="101">
        <v>0</v>
      </c>
      <c r="L17" s="143">
        <v>0</v>
      </c>
    </row>
    <row r="18" spans="1:12" ht="15" hidden="1" customHeight="1">
      <c r="A18" s="30" t="s">
        <v>129</v>
      </c>
      <c r="B18" s="37">
        <v>1131</v>
      </c>
      <c r="C18" s="37"/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 t="s">
        <v>0</v>
      </c>
      <c r="J18" s="56">
        <v>0</v>
      </c>
      <c r="K18" s="101">
        <v>0</v>
      </c>
      <c r="L18" s="143">
        <v>0</v>
      </c>
    </row>
    <row r="19" spans="1:12" ht="15.75" hidden="1" customHeight="1">
      <c r="A19" s="30" t="s">
        <v>130</v>
      </c>
      <c r="B19" s="37">
        <v>1132</v>
      </c>
      <c r="C19" s="37"/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 t="s">
        <v>0</v>
      </c>
      <c r="J19" s="56">
        <v>0</v>
      </c>
      <c r="K19" s="101">
        <v>0</v>
      </c>
      <c r="L19" s="143">
        <v>0</v>
      </c>
    </row>
    <row r="20" spans="1:12" ht="15.75" customHeight="1">
      <c r="A20" s="30" t="s">
        <v>137</v>
      </c>
      <c r="B20" s="37">
        <v>1133</v>
      </c>
      <c r="C20" s="57">
        <v>2</v>
      </c>
      <c r="D20" s="57">
        <v>2</v>
      </c>
      <c r="E20" s="57">
        <v>0.2</v>
      </c>
      <c r="F20" s="57">
        <v>0.2</v>
      </c>
      <c r="G20" s="57">
        <v>0</v>
      </c>
      <c r="H20" s="57">
        <v>-1.8</v>
      </c>
      <c r="I20" s="57">
        <v>10</v>
      </c>
      <c r="J20" s="57">
        <v>0</v>
      </c>
      <c r="K20" s="164">
        <v>0.2</v>
      </c>
      <c r="L20" s="143" t="s">
        <v>0</v>
      </c>
    </row>
    <row r="21" spans="1:12" ht="15.75" customHeight="1">
      <c r="A21" s="30" t="s">
        <v>170</v>
      </c>
      <c r="B21" s="37">
        <v>1136</v>
      </c>
      <c r="C21" s="57">
        <v>35</v>
      </c>
      <c r="D21" s="57">
        <v>35</v>
      </c>
      <c r="E21" s="57">
        <v>1.9</v>
      </c>
      <c r="F21" s="57">
        <v>1.9</v>
      </c>
      <c r="G21" s="57">
        <v>0</v>
      </c>
      <c r="H21" s="57">
        <v>-33.1</v>
      </c>
      <c r="I21" s="57">
        <v>5.4285714285714288</v>
      </c>
      <c r="J21" s="57">
        <v>2.4</v>
      </c>
      <c r="K21" s="164">
        <v>-0.5</v>
      </c>
      <c r="L21" s="143">
        <v>79.166666666666657</v>
      </c>
    </row>
    <row r="22" spans="1:12">
      <c r="A22" s="16" t="s">
        <v>24</v>
      </c>
      <c r="B22" s="39">
        <v>114</v>
      </c>
      <c r="C22" s="56">
        <v>50692.4</v>
      </c>
      <c r="D22" s="56">
        <v>50692.4</v>
      </c>
      <c r="E22" s="56">
        <v>4026.9000000000005</v>
      </c>
      <c r="F22" s="56">
        <v>4026.9000000000005</v>
      </c>
      <c r="G22" s="56">
        <v>0</v>
      </c>
      <c r="H22" s="56">
        <v>-46665.5</v>
      </c>
      <c r="I22" s="56">
        <v>7.9437943360345944</v>
      </c>
      <c r="J22" s="56">
        <v>3479.0000000000005</v>
      </c>
      <c r="K22" s="101">
        <v>547.90000000000009</v>
      </c>
      <c r="L22" s="143">
        <v>115.74877838459328</v>
      </c>
    </row>
    <row r="23" spans="1:12" ht="15.75">
      <c r="A23" s="23" t="s">
        <v>4</v>
      </c>
      <c r="B23" s="29"/>
      <c r="C23" s="29"/>
      <c r="D23" s="56"/>
      <c r="E23" s="56"/>
      <c r="F23" s="56"/>
      <c r="G23" s="56"/>
      <c r="H23" s="56"/>
      <c r="I23" s="56"/>
      <c r="J23" s="56"/>
      <c r="K23" s="161"/>
      <c r="L23" s="143">
        <v>0</v>
      </c>
    </row>
    <row r="24" spans="1:12" ht="15.75" customHeight="1">
      <c r="A24" s="31" t="s">
        <v>166</v>
      </c>
      <c r="B24" s="46">
        <v>1141</v>
      </c>
      <c r="C24" s="58">
        <v>36433</v>
      </c>
      <c r="D24" s="58">
        <v>36433</v>
      </c>
      <c r="E24" s="58">
        <v>2931.3</v>
      </c>
      <c r="F24" s="58">
        <v>2931.3</v>
      </c>
      <c r="G24" s="58">
        <v>0</v>
      </c>
      <c r="H24" s="58">
        <v>-33501.699999999997</v>
      </c>
      <c r="I24" s="58">
        <v>8.0457277742705795</v>
      </c>
      <c r="J24" s="58">
        <v>2519.9</v>
      </c>
      <c r="K24" s="58">
        <v>411.40000000000009</v>
      </c>
      <c r="L24" s="138">
        <v>116.32604468431286</v>
      </c>
    </row>
    <row r="25" spans="1:12">
      <c r="A25" s="25" t="s">
        <v>2</v>
      </c>
      <c r="B25" s="29"/>
      <c r="C25" s="29"/>
      <c r="D25" s="56"/>
      <c r="E25" s="56"/>
      <c r="F25" s="56"/>
      <c r="G25" s="56"/>
      <c r="H25" s="56"/>
      <c r="I25" s="56"/>
      <c r="J25" s="101"/>
      <c r="K25" s="101"/>
      <c r="L25" s="143"/>
    </row>
    <row r="26" spans="1:12" ht="25.5">
      <c r="A26" s="11" t="s">
        <v>25</v>
      </c>
      <c r="B26" s="40">
        <v>11411</v>
      </c>
      <c r="C26" s="59">
        <v>14060</v>
      </c>
      <c r="D26" s="59">
        <v>14060</v>
      </c>
      <c r="E26" s="59">
        <v>1469.9</v>
      </c>
      <c r="F26" s="59">
        <v>1469.9</v>
      </c>
      <c r="G26" s="59">
        <v>0</v>
      </c>
      <c r="H26" s="59">
        <v>-12590.1</v>
      </c>
      <c r="I26" s="59">
        <v>10.45448079658606</v>
      </c>
      <c r="J26" s="163">
        <v>1288.5</v>
      </c>
      <c r="K26" s="163">
        <v>181.40000000000009</v>
      </c>
      <c r="L26" s="143">
        <v>114.07838571982927</v>
      </c>
    </row>
    <row r="27" spans="1:12">
      <c r="A27" s="11" t="s">
        <v>7</v>
      </c>
      <c r="B27" s="40">
        <v>11412</v>
      </c>
      <c r="C27" s="59">
        <v>27430</v>
      </c>
      <c r="D27" s="59">
        <v>27430</v>
      </c>
      <c r="E27" s="59">
        <v>1770.7</v>
      </c>
      <c r="F27" s="59">
        <v>1770.7</v>
      </c>
      <c r="G27" s="59">
        <v>0</v>
      </c>
      <c r="H27" s="59">
        <v>-25659.3</v>
      </c>
      <c r="I27" s="59">
        <v>6.4553408676631427</v>
      </c>
      <c r="J27" s="163">
        <v>1559.1</v>
      </c>
      <c r="K27" s="163">
        <v>211.60000000000014</v>
      </c>
      <c r="L27" s="143">
        <v>113.57193252517479</v>
      </c>
    </row>
    <row r="28" spans="1:12">
      <c r="A28" s="11" t="s">
        <v>8</v>
      </c>
      <c r="B28" s="40">
        <v>11413</v>
      </c>
      <c r="C28" s="59">
        <v>-5057</v>
      </c>
      <c r="D28" s="59">
        <v>-5057</v>
      </c>
      <c r="E28" s="59">
        <v>-309.3</v>
      </c>
      <c r="F28" s="59">
        <v>-309.3</v>
      </c>
      <c r="G28" s="59">
        <v>0</v>
      </c>
      <c r="H28" s="59">
        <v>4747.7</v>
      </c>
      <c r="I28" s="59">
        <v>6.1162744710302555</v>
      </c>
      <c r="J28" s="163">
        <v>-327.7</v>
      </c>
      <c r="K28" s="163">
        <v>18.399999999999977</v>
      </c>
      <c r="L28" s="143">
        <v>94.385108330790374</v>
      </c>
    </row>
    <row r="29" spans="1:12">
      <c r="A29" s="31" t="s">
        <v>9</v>
      </c>
      <c r="B29" s="42">
        <v>1142</v>
      </c>
      <c r="C29" s="58">
        <v>12689.9</v>
      </c>
      <c r="D29" s="58">
        <v>12689.9</v>
      </c>
      <c r="E29" s="58">
        <v>962.5</v>
      </c>
      <c r="F29" s="58">
        <v>962.5</v>
      </c>
      <c r="G29" s="58">
        <v>0</v>
      </c>
      <c r="H29" s="58">
        <v>-11727.4</v>
      </c>
      <c r="I29" s="58">
        <v>7.584772141624442</v>
      </c>
      <c r="J29" s="58">
        <v>814.7</v>
      </c>
      <c r="K29" s="58">
        <v>147.79999999999995</v>
      </c>
      <c r="L29" s="138">
        <v>118.14164723210997</v>
      </c>
    </row>
    <row r="30" spans="1:12">
      <c r="A30" s="25" t="s">
        <v>2</v>
      </c>
      <c r="B30" s="9"/>
      <c r="C30" s="9"/>
      <c r="D30" s="62"/>
      <c r="E30" s="59"/>
      <c r="F30" s="59"/>
      <c r="G30" s="59"/>
      <c r="H30" s="59"/>
      <c r="I30" s="59"/>
      <c r="J30" s="101">
        <v>0</v>
      </c>
      <c r="K30" s="162"/>
      <c r="L30" s="139"/>
    </row>
    <row r="31" spans="1:12" ht="17.25" customHeight="1">
      <c r="A31" s="11" t="s">
        <v>154</v>
      </c>
      <c r="B31" s="9"/>
      <c r="C31" s="62">
        <v>1304.9000000000001</v>
      </c>
      <c r="D31" s="62">
        <v>1304.9000000000001</v>
      </c>
      <c r="E31" s="59">
        <v>189.5</v>
      </c>
      <c r="F31" s="59">
        <v>189.5</v>
      </c>
      <c r="G31" s="59">
        <v>0</v>
      </c>
      <c r="H31" s="59">
        <v>-1115.4000000000001</v>
      </c>
      <c r="I31" s="59">
        <v>14.522185608092572</v>
      </c>
      <c r="J31" s="163">
        <v>164.4</v>
      </c>
      <c r="K31" s="163">
        <v>25.099999999999994</v>
      </c>
      <c r="L31" s="143">
        <v>115.26763990267639</v>
      </c>
    </row>
    <row r="32" spans="1:12" ht="16.5" customHeight="1">
      <c r="A32" s="11" t="s">
        <v>155</v>
      </c>
      <c r="B32" s="9"/>
      <c r="C32" s="62">
        <v>11417</v>
      </c>
      <c r="D32" s="62">
        <v>11417</v>
      </c>
      <c r="E32" s="59">
        <v>782</v>
      </c>
      <c r="F32" s="59">
        <v>782</v>
      </c>
      <c r="G32" s="59">
        <v>0</v>
      </c>
      <c r="H32" s="59">
        <v>-10635</v>
      </c>
      <c r="I32" s="59">
        <v>6.8494350529911543</v>
      </c>
      <c r="J32" s="163">
        <v>653.70000000000005</v>
      </c>
      <c r="K32" s="163">
        <v>128.29999999999995</v>
      </c>
      <c r="L32" s="143">
        <v>119.62674009484473</v>
      </c>
    </row>
    <row r="33" spans="1:12" ht="18" customHeight="1">
      <c r="A33" s="11" t="s">
        <v>10</v>
      </c>
      <c r="B33" s="40">
        <v>11429</v>
      </c>
      <c r="C33" s="62">
        <v>-32</v>
      </c>
      <c r="D33" s="62">
        <v>-32</v>
      </c>
      <c r="E33" s="62">
        <v>-9</v>
      </c>
      <c r="F33" s="62">
        <v>-9</v>
      </c>
      <c r="G33" s="62">
        <v>0</v>
      </c>
      <c r="H33" s="62">
        <v>23</v>
      </c>
      <c r="I33" s="62">
        <v>28.125</v>
      </c>
      <c r="J33" s="163">
        <v>-3.4</v>
      </c>
      <c r="K33" s="164">
        <v>-5.6</v>
      </c>
      <c r="L33" s="143" t="s">
        <v>213</v>
      </c>
    </row>
    <row r="34" spans="1:12">
      <c r="A34" s="41" t="s">
        <v>138</v>
      </c>
      <c r="B34" s="42">
        <v>1144</v>
      </c>
      <c r="C34" s="58">
        <v>10.199999999999999</v>
      </c>
      <c r="D34" s="58">
        <v>10.199999999999999</v>
      </c>
      <c r="E34" s="58">
        <v>0.9</v>
      </c>
      <c r="F34" s="58">
        <v>0.9</v>
      </c>
      <c r="G34" s="58">
        <v>0</v>
      </c>
      <c r="H34" s="58">
        <v>-9.2999999999999989</v>
      </c>
      <c r="I34" s="58">
        <v>8.8235294117647065</v>
      </c>
      <c r="J34" s="166">
        <v>0.9</v>
      </c>
      <c r="K34" s="58">
        <v>0</v>
      </c>
      <c r="L34" s="38">
        <v>100</v>
      </c>
    </row>
    <row r="35" spans="1:12" ht="32.25" customHeight="1">
      <c r="A35" s="41" t="s">
        <v>139</v>
      </c>
      <c r="B35" s="42">
        <v>1145</v>
      </c>
      <c r="C35" s="58">
        <v>382</v>
      </c>
      <c r="D35" s="58">
        <v>382</v>
      </c>
      <c r="E35" s="58">
        <v>23.3</v>
      </c>
      <c r="F35" s="58">
        <v>23.3</v>
      </c>
      <c r="G35" s="58">
        <v>0</v>
      </c>
      <c r="H35" s="58">
        <v>-358.7</v>
      </c>
      <c r="I35" s="58">
        <v>6.0994764397905765</v>
      </c>
      <c r="J35" s="166">
        <v>28.5</v>
      </c>
      <c r="K35" s="58">
        <v>-5.1999999999999993</v>
      </c>
      <c r="L35" s="38">
        <v>81.754385964912274</v>
      </c>
    </row>
    <row r="36" spans="1:12">
      <c r="A36" s="41" t="s">
        <v>140</v>
      </c>
      <c r="B36" s="42">
        <v>1146</v>
      </c>
      <c r="C36" s="58">
        <v>1177.3</v>
      </c>
      <c r="D36" s="58">
        <v>1177.3</v>
      </c>
      <c r="E36" s="58">
        <v>108.9</v>
      </c>
      <c r="F36" s="58">
        <v>108.9</v>
      </c>
      <c r="G36" s="58">
        <v>0</v>
      </c>
      <c r="H36" s="58">
        <v>-1068.3999999999999</v>
      </c>
      <c r="I36" s="58">
        <v>9.249978764970697</v>
      </c>
      <c r="J36" s="166">
        <v>115</v>
      </c>
      <c r="K36" s="58">
        <v>-6.0999999999999943</v>
      </c>
      <c r="L36" s="38">
        <v>94.695652173913047</v>
      </c>
    </row>
    <row r="37" spans="1:12">
      <c r="A37" s="16" t="s">
        <v>152</v>
      </c>
      <c r="B37" s="39">
        <v>115</v>
      </c>
      <c r="C37" s="63">
        <v>2805.9</v>
      </c>
      <c r="D37" s="63">
        <v>2805.9</v>
      </c>
      <c r="E37" s="63">
        <v>185</v>
      </c>
      <c r="F37" s="63">
        <v>185</v>
      </c>
      <c r="G37" s="63">
        <v>0</v>
      </c>
      <c r="H37" s="63">
        <v>-2620.9</v>
      </c>
      <c r="I37" s="63">
        <v>6.5932499376314198</v>
      </c>
      <c r="J37" s="101">
        <v>141.5</v>
      </c>
      <c r="K37" s="101">
        <v>43.5</v>
      </c>
      <c r="L37" s="142">
        <v>130.74204946996466</v>
      </c>
    </row>
    <row r="38" spans="1:12" ht="15" hidden="1" customHeight="1">
      <c r="A38" s="43" t="s">
        <v>2</v>
      </c>
      <c r="B38" s="39"/>
      <c r="C38" s="39"/>
      <c r="D38" s="63">
        <v>0</v>
      </c>
      <c r="E38" s="63"/>
      <c r="F38" s="63"/>
      <c r="G38" s="63"/>
      <c r="H38" s="63"/>
      <c r="I38" s="63"/>
      <c r="J38" s="101">
        <v>0</v>
      </c>
      <c r="K38" s="101">
        <v>0</v>
      </c>
      <c r="L38" s="142" t="s">
        <v>0</v>
      </c>
    </row>
    <row r="39" spans="1:12">
      <c r="A39" s="48" t="s">
        <v>141</v>
      </c>
      <c r="B39" s="37">
        <v>1151</v>
      </c>
      <c r="C39" s="64">
        <v>2691</v>
      </c>
      <c r="D39" s="64">
        <v>2691</v>
      </c>
      <c r="E39" s="64">
        <v>177.7</v>
      </c>
      <c r="F39" s="64">
        <v>177.7</v>
      </c>
      <c r="G39" s="64">
        <v>0</v>
      </c>
      <c r="H39" s="64">
        <v>-2513.3000000000002</v>
      </c>
      <c r="I39" s="64">
        <v>6.603493125232256</v>
      </c>
      <c r="J39" s="164">
        <v>132.4</v>
      </c>
      <c r="K39" s="164">
        <v>45.299999999999983</v>
      </c>
      <c r="L39" s="143">
        <v>134.21450151057402</v>
      </c>
    </row>
    <row r="40" spans="1:12" ht="25.5">
      <c r="A40" s="48" t="s">
        <v>142</v>
      </c>
      <c r="B40" s="37">
        <v>1156</v>
      </c>
      <c r="C40" s="64">
        <v>114.9</v>
      </c>
      <c r="D40" s="64">
        <v>114.9</v>
      </c>
      <c r="E40" s="64">
        <v>7.3</v>
      </c>
      <c r="F40" s="64">
        <v>7.3</v>
      </c>
      <c r="G40" s="64">
        <v>0</v>
      </c>
      <c r="H40" s="64">
        <v>-107.60000000000001</v>
      </c>
      <c r="I40" s="64">
        <v>6.353350739773715</v>
      </c>
      <c r="J40" s="164">
        <v>9.1</v>
      </c>
      <c r="K40" s="164">
        <v>-1.7999999999999998</v>
      </c>
      <c r="L40" s="143">
        <v>80.219780219780219</v>
      </c>
    </row>
    <row r="41" spans="1:12" ht="15.75">
      <c r="A41" s="14" t="s">
        <v>40</v>
      </c>
      <c r="B41" s="32">
        <v>12</v>
      </c>
      <c r="C41" s="55">
        <v>37644.6</v>
      </c>
      <c r="D41" s="55">
        <v>37644.6</v>
      </c>
      <c r="E41" s="55">
        <v>2890.3</v>
      </c>
      <c r="F41" s="55">
        <v>2890.3</v>
      </c>
      <c r="G41" s="55">
        <v>0</v>
      </c>
      <c r="H41" s="55">
        <v>-34754.299999999996</v>
      </c>
      <c r="I41" s="55">
        <v>7.6778608352858058</v>
      </c>
      <c r="J41" s="55">
        <v>2446</v>
      </c>
      <c r="K41" s="55">
        <v>444.30000000000018</v>
      </c>
      <c r="L41" s="141">
        <v>118.16434995911693</v>
      </c>
    </row>
    <row r="42" spans="1:12">
      <c r="A42" s="13" t="s">
        <v>5</v>
      </c>
      <c r="B42" s="39">
        <v>121</v>
      </c>
      <c r="C42" s="56">
        <v>27822.6</v>
      </c>
      <c r="D42" s="56">
        <v>27822.6</v>
      </c>
      <c r="E42" s="56">
        <v>2086.1</v>
      </c>
      <c r="F42" s="56">
        <v>2086.1</v>
      </c>
      <c r="G42" s="56">
        <v>0</v>
      </c>
      <c r="H42" s="56">
        <v>-25736.5</v>
      </c>
      <c r="I42" s="56">
        <v>7.4978614507630494</v>
      </c>
      <c r="J42" s="101">
        <v>1790.6</v>
      </c>
      <c r="K42" s="163">
        <v>295.5</v>
      </c>
      <c r="L42" s="142">
        <v>116.50284820730481</v>
      </c>
    </row>
    <row r="43" spans="1:12">
      <c r="A43" s="13" t="s">
        <v>6</v>
      </c>
      <c r="B43" s="39">
        <v>122</v>
      </c>
      <c r="C43" s="56">
        <v>9822</v>
      </c>
      <c r="D43" s="56">
        <v>9822</v>
      </c>
      <c r="E43" s="56">
        <v>804.2</v>
      </c>
      <c r="F43" s="56">
        <v>804.2</v>
      </c>
      <c r="G43" s="56">
        <v>0</v>
      </c>
      <c r="H43" s="56">
        <v>-9017.7999999999993</v>
      </c>
      <c r="I43" s="56">
        <v>8.1877418041132159</v>
      </c>
      <c r="J43" s="101">
        <v>655.4</v>
      </c>
      <c r="K43" s="163">
        <v>148.80000000000007</v>
      </c>
      <c r="L43" s="142">
        <v>122.70369240158684</v>
      </c>
    </row>
    <row r="44" spans="1:12" ht="15.75">
      <c r="A44" s="15" t="s">
        <v>30</v>
      </c>
      <c r="B44" s="28">
        <v>13</v>
      </c>
      <c r="C44" s="55">
        <v>1238</v>
      </c>
      <c r="D44" s="55">
        <v>1238</v>
      </c>
      <c r="E44" s="55">
        <v>35.200000000000003</v>
      </c>
      <c r="F44" s="55">
        <v>0</v>
      </c>
      <c r="G44" s="55">
        <v>35.200000000000003</v>
      </c>
      <c r="H44" s="55">
        <v>-1202.8</v>
      </c>
      <c r="I44" s="55">
        <v>2.8432956381260097</v>
      </c>
      <c r="J44" s="55">
        <v>32.400000000000006</v>
      </c>
      <c r="K44" s="55">
        <v>2.7999999999999972</v>
      </c>
      <c r="L44" s="141">
        <v>108.64197530864197</v>
      </c>
    </row>
    <row r="45" spans="1:12">
      <c r="A45" s="16" t="s">
        <v>31</v>
      </c>
      <c r="B45" s="39">
        <v>131</v>
      </c>
      <c r="C45" s="56">
        <v>231.2</v>
      </c>
      <c r="D45" s="56">
        <v>231.2</v>
      </c>
      <c r="E45" s="56">
        <v>0</v>
      </c>
      <c r="F45" s="56">
        <v>0</v>
      </c>
      <c r="G45" s="56">
        <v>0</v>
      </c>
      <c r="H45" s="56">
        <v>-231.2</v>
      </c>
      <c r="I45" s="56">
        <v>0</v>
      </c>
      <c r="J45" s="101">
        <v>0.2</v>
      </c>
      <c r="K45" s="101">
        <v>-0.2</v>
      </c>
      <c r="L45" s="142">
        <v>0</v>
      </c>
    </row>
    <row r="46" spans="1:12">
      <c r="A46" s="17" t="s">
        <v>34</v>
      </c>
      <c r="B46" s="39">
        <v>132</v>
      </c>
      <c r="C46" s="56">
        <v>1006.8</v>
      </c>
      <c r="D46" s="56">
        <v>1006.8</v>
      </c>
      <c r="E46" s="56">
        <v>35.200000000000003</v>
      </c>
      <c r="F46" s="56">
        <v>0</v>
      </c>
      <c r="G46" s="56">
        <v>35.200000000000003</v>
      </c>
      <c r="H46" s="56">
        <v>-971.59999999999991</v>
      </c>
      <c r="I46" s="56">
        <v>3.4962256654747716</v>
      </c>
      <c r="J46" s="101">
        <v>32.200000000000003</v>
      </c>
      <c r="K46" s="101">
        <v>3</v>
      </c>
      <c r="L46" s="142">
        <v>109.3167701863354</v>
      </c>
    </row>
    <row r="47" spans="1:12" ht="15.75">
      <c r="A47" s="18" t="s">
        <v>26</v>
      </c>
      <c r="B47" s="28">
        <v>14</v>
      </c>
      <c r="C47" s="55">
        <v>4836.5999999999995</v>
      </c>
      <c r="D47" s="55">
        <v>4836.5999999999995</v>
      </c>
      <c r="E47" s="55">
        <v>325.69999999999993</v>
      </c>
      <c r="F47" s="55">
        <v>319.79999999999995</v>
      </c>
      <c r="G47" s="55">
        <v>5.9</v>
      </c>
      <c r="H47" s="55">
        <v>-4510.8999999999996</v>
      </c>
      <c r="I47" s="55">
        <v>6.7340693875863211</v>
      </c>
      <c r="J47" s="55">
        <v>234.10000000000002</v>
      </c>
      <c r="K47" s="55">
        <v>91.599999999999909</v>
      </c>
      <c r="L47" s="141">
        <v>139.12857753096964</v>
      </c>
    </row>
    <row r="48" spans="1:12" ht="15.75">
      <c r="A48" s="16" t="s">
        <v>27</v>
      </c>
      <c r="B48" s="39">
        <v>141</v>
      </c>
      <c r="C48" s="56">
        <v>1175.1000000000001</v>
      </c>
      <c r="D48" s="56">
        <v>1175.1000000000001</v>
      </c>
      <c r="E48" s="56">
        <v>6.7</v>
      </c>
      <c r="F48" s="56">
        <v>6.7</v>
      </c>
      <c r="G48" s="56">
        <v>0</v>
      </c>
      <c r="H48" s="56">
        <v>-1168.4000000000001</v>
      </c>
      <c r="I48" s="56">
        <v>0.57016424134116239</v>
      </c>
      <c r="J48" s="101">
        <v>9.8999999999999986</v>
      </c>
      <c r="K48" s="167">
        <v>-3.1999999999999984</v>
      </c>
      <c r="L48" s="142">
        <v>67.676767676767696</v>
      </c>
    </row>
    <row r="49" spans="1:12">
      <c r="A49" s="30" t="s">
        <v>205</v>
      </c>
      <c r="B49" s="37">
        <v>1411</v>
      </c>
      <c r="C49" s="57">
        <v>692.7</v>
      </c>
      <c r="D49" s="57">
        <v>692.7</v>
      </c>
      <c r="E49" s="57">
        <v>0.8</v>
      </c>
      <c r="F49" s="57">
        <v>0.8</v>
      </c>
      <c r="G49" s="57">
        <v>0</v>
      </c>
      <c r="H49" s="57">
        <v>-691.90000000000009</v>
      </c>
      <c r="I49" s="57">
        <v>0.11549011115923198</v>
      </c>
      <c r="J49" s="164">
        <v>1.3</v>
      </c>
      <c r="K49" s="164">
        <v>-0.5</v>
      </c>
      <c r="L49" s="143">
        <v>61.53846153846154</v>
      </c>
    </row>
    <row r="50" spans="1:12" ht="25.5">
      <c r="A50" s="30" t="s">
        <v>199</v>
      </c>
      <c r="B50" s="37"/>
      <c r="C50" s="57">
        <v>5.0999999999999996</v>
      </c>
      <c r="D50" s="57">
        <v>5.0999999999999996</v>
      </c>
      <c r="E50" s="57">
        <v>0</v>
      </c>
      <c r="F50" s="57">
        <v>0</v>
      </c>
      <c r="G50" s="57">
        <v>0</v>
      </c>
      <c r="H50" s="57">
        <v>-5.0999999999999996</v>
      </c>
      <c r="I50" s="57">
        <v>0</v>
      </c>
      <c r="J50" s="164">
        <v>0</v>
      </c>
      <c r="K50" s="164">
        <v>0</v>
      </c>
      <c r="L50" s="143" t="s">
        <v>0</v>
      </c>
    </row>
    <row r="51" spans="1:12">
      <c r="A51" s="30" t="s">
        <v>145</v>
      </c>
      <c r="B51" s="37">
        <v>1412</v>
      </c>
      <c r="C51" s="57">
        <v>310</v>
      </c>
      <c r="D51" s="57">
        <v>310</v>
      </c>
      <c r="E51" s="57">
        <v>0</v>
      </c>
      <c r="F51" s="57">
        <v>0</v>
      </c>
      <c r="G51" s="57">
        <v>0</v>
      </c>
      <c r="H51" s="57">
        <v>-310</v>
      </c>
      <c r="I51" s="57">
        <v>0</v>
      </c>
      <c r="J51" s="164">
        <v>3</v>
      </c>
      <c r="K51" s="164">
        <v>-3</v>
      </c>
      <c r="L51" s="143">
        <v>0</v>
      </c>
    </row>
    <row r="52" spans="1:12">
      <c r="A52" s="30" t="s">
        <v>165</v>
      </c>
      <c r="B52" s="37">
        <v>1415</v>
      </c>
      <c r="C52" s="57">
        <v>172.4</v>
      </c>
      <c r="D52" s="57">
        <v>172.4</v>
      </c>
      <c r="E52" s="57">
        <v>5.9</v>
      </c>
      <c r="F52" s="57">
        <v>5.9</v>
      </c>
      <c r="G52" s="57">
        <v>0</v>
      </c>
      <c r="H52" s="57">
        <v>-166.5</v>
      </c>
      <c r="I52" s="57">
        <v>3.4222737819025526</v>
      </c>
      <c r="J52" s="164">
        <v>5.6</v>
      </c>
      <c r="K52" s="164">
        <v>0.30000000000000071</v>
      </c>
      <c r="L52" s="142">
        <v>105.35714285714286</v>
      </c>
    </row>
    <row r="53" spans="1:12" ht="15.75">
      <c r="A53" s="16" t="s">
        <v>36</v>
      </c>
      <c r="B53" s="39">
        <v>142</v>
      </c>
      <c r="C53" s="56">
        <v>1587.2</v>
      </c>
      <c r="D53" s="56">
        <v>1587.2</v>
      </c>
      <c r="E53" s="56">
        <v>132.1</v>
      </c>
      <c r="F53" s="56">
        <v>132.1</v>
      </c>
      <c r="G53" s="56">
        <v>0</v>
      </c>
      <c r="H53" s="56">
        <v>-1455.1000000000001</v>
      </c>
      <c r="I53" s="56">
        <v>8.3228326612903221</v>
      </c>
      <c r="J53" s="101">
        <v>92.199999999999989</v>
      </c>
      <c r="K53" s="167">
        <v>39.900000000000006</v>
      </c>
      <c r="L53" s="142">
        <v>143.27548806941434</v>
      </c>
    </row>
    <row r="54" spans="1:12">
      <c r="A54" s="30" t="s">
        <v>146</v>
      </c>
      <c r="B54" s="37">
        <v>1422</v>
      </c>
      <c r="C54" s="57">
        <v>516.79999999999995</v>
      </c>
      <c r="D54" s="57">
        <v>516.79999999999995</v>
      </c>
      <c r="E54" s="57">
        <v>38.5</v>
      </c>
      <c r="F54" s="57">
        <v>38.5</v>
      </c>
      <c r="G54" s="57">
        <v>0</v>
      </c>
      <c r="H54" s="57">
        <v>-478.29999999999995</v>
      </c>
      <c r="I54" s="57">
        <v>7.4496904024767803</v>
      </c>
      <c r="J54" s="164">
        <v>36.4</v>
      </c>
      <c r="K54" s="164">
        <v>2.1000000000000014</v>
      </c>
      <c r="L54" s="143">
        <v>105.76923076923077</v>
      </c>
    </row>
    <row r="55" spans="1:12" ht="25.5">
      <c r="A55" s="30" t="s">
        <v>147</v>
      </c>
      <c r="B55" s="37">
        <v>1423</v>
      </c>
      <c r="C55" s="57">
        <v>1070.4000000000001</v>
      </c>
      <c r="D55" s="57">
        <v>1070.4000000000001</v>
      </c>
      <c r="E55" s="57">
        <v>93.6</v>
      </c>
      <c r="F55" s="57">
        <v>93.6</v>
      </c>
      <c r="G55" s="57">
        <v>0</v>
      </c>
      <c r="H55" s="57">
        <v>-976.80000000000007</v>
      </c>
      <c r="I55" s="57">
        <v>8.7443946188340789</v>
      </c>
      <c r="J55" s="164">
        <v>55.8</v>
      </c>
      <c r="K55" s="164">
        <v>37.799999999999997</v>
      </c>
      <c r="L55" s="143">
        <v>167.74193548387098</v>
      </c>
    </row>
    <row r="56" spans="1:12">
      <c r="A56" s="16" t="s">
        <v>35</v>
      </c>
      <c r="B56" s="39">
        <v>143</v>
      </c>
      <c r="C56" s="56">
        <v>426.09999999999997</v>
      </c>
      <c r="D56" s="56">
        <v>426.09999999999997</v>
      </c>
      <c r="E56" s="56">
        <v>39.5</v>
      </c>
      <c r="F56" s="56">
        <v>39.5</v>
      </c>
      <c r="G56" s="56">
        <v>0</v>
      </c>
      <c r="H56" s="56">
        <v>-386.59999999999997</v>
      </c>
      <c r="I56" s="56">
        <v>9.2701243839474312</v>
      </c>
      <c r="J56" s="101">
        <v>28.6</v>
      </c>
      <c r="K56" s="101">
        <v>10.899999999999999</v>
      </c>
      <c r="L56" s="142">
        <v>138.11188811188811</v>
      </c>
    </row>
    <row r="57" spans="1:12">
      <c r="A57" s="16" t="s">
        <v>28</v>
      </c>
      <c r="B57" s="39">
        <v>144</v>
      </c>
      <c r="C57" s="56">
        <v>15.8</v>
      </c>
      <c r="D57" s="56">
        <v>15.8</v>
      </c>
      <c r="E57" s="56">
        <v>7.2</v>
      </c>
      <c r="F57" s="56">
        <v>7.2</v>
      </c>
      <c r="G57" s="56">
        <v>0</v>
      </c>
      <c r="H57" s="56">
        <v>-8.6000000000000014</v>
      </c>
      <c r="I57" s="56">
        <v>45.569620253164558</v>
      </c>
      <c r="J57" s="101">
        <v>0.6</v>
      </c>
      <c r="K57" s="101">
        <v>6.6000000000000005</v>
      </c>
      <c r="L57" s="142" t="s">
        <v>213</v>
      </c>
    </row>
    <row r="58" spans="1:12">
      <c r="A58" s="16" t="s">
        <v>29</v>
      </c>
      <c r="B58" s="39">
        <v>145</v>
      </c>
      <c r="C58" s="56">
        <v>1632.3999999999999</v>
      </c>
      <c r="D58" s="56">
        <v>1632.3999999999999</v>
      </c>
      <c r="E58" s="56">
        <v>140.19999999999999</v>
      </c>
      <c r="F58" s="56">
        <v>134.29999999999998</v>
      </c>
      <c r="G58" s="56">
        <v>5.9</v>
      </c>
      <c r="H58" s="56">
        <v>-1492.1999999999998</v>
      </c>
      <c r="I58" s="56">
        <v>8.5885812300906643</v>
      </c>
      <c r="J58" s="101">
        <v>102.8</v>
      </c>
      <c r="K58" s="101">
        <v>37.399999999999991</v>
      </c>
      <c r="L58" s="142">
        <v>136.38132295719842</v>
      </c>
    </row>
    <row r="59" spans="1:12" ht="24" customHeight="1">
      <c r="A59" s="10" t="s">
        <v>32</v>
      </c>
      <c r="B59" s="28">
        <v>19</v>
      </c>
      <c r="C59" s="60">
        <v>28.4</v>
      </c>
      <c r="D59" s="60">
        <v>28.4</v>
      </c>
      <c r="E59" s="60">
        <v>0</v>
      </c>
      <c r="F59" s="60">
        <v>0</v>
      </c>
      <c r="G59" s="55">
        <v>0</v>
      </c>
      <c r="H59" s="55">
        <v>-28.4</v>
      </c>
      <c r="I59" s="55">
        <v>0</v>
      </c>
      <c r="J59" s="55">
        <v>0</v>
      </c>
      <c r="K59" s="55">
        <v>0</v>
      </c>
      <c r="L59" s="55" t="s">
        <v>0</v>
      </c>
    </row>
    <row r="60" spans="1:12" ht="18" customHeight="1">
      <c r="A60" s="27" t="s">
        <v>33</v>
      </c>
      <c r="B60" s="29">
        <v>191</v>
      </c>
      <c r="C60" s="56">
        <v>28.4</v>
      </c>
      <c r="D60" s="56">
        <v>28.4</v>
      </c>
      <c r="E60" s="56">
        <v>0</v>
      </c>
      <c r="F60" s="56">
        <v>0</v>
      </c>
      <c r="G60" s="56">
        <v>0</v>
      </c>
      <c r="H60" s="56">
        <v>-28.4</v>
      </c>
      <c r="I60" s="56">
        <v>0</v>
      </c>
      <c r="J60" s="101">
        <v>0</v>
      </c>
      <c r="K60" s="167">
        <v>0</v>
      </c>
      <c r="L60" s="144" t="s">
        <v>0</v>
      </c>
    </row>
    <row r="61" spans="1:12" s="83" customFormat="1" ht="16.5" customHeight="1">
      <c r="A61" s="155" t="s">
        <v>38</v>
      </c>
      <c r="B61" s="156" t="s">
        <v>37</v>
      </c>
      <c r="C61" s="68">
        <v>124076.49999999997</v>
      </c>
      <c r="D61" s="68">
        <v>124076.49999999997</v>
      </c>
      <c r="E61" s="68">
        <v>8944.1999999999989</v>
      </c>
      <c r="F61" s="68">
        <v>8857.5</v>
      </c>
      <c r="G61" s="68">
        <v>86.699999999999989</v>
      </c>
      <c r="H61" s="68">
        <v>-115132.29999999997</v>
      </c>
      <c r="I61" s="68">
        <v>7.2086172643490114</v>
      </c>
      <c r="J61" s="68">
        <v>7414.5999999999995</v>
      </c>
      <c r="K61" s="68">
        <v>1529.5999999999995</v>
      </c>
      <c r="L61" s="68">
        <v>120.62956868880318</v>
      </c>
    </row>
    <row r="62" spans="1:12" s="83" customFormat="1" ht="16.5" customHeight="1">
      <c r="A62" s="97" t="s">
        <v>156</v>
      </c>
      <c r="B62" s="89"/>
      <c r="C62" s="87"/>
      <c r="D62" s="87"/>
      <c r="E62" s="87"/>
      <c r="F62" s="87"/>
      <c r="G62" s="87"/>
      <c r="H62" s="87"/>
      <c r="I62" s="87"/>
      <c r="J62" s="164"/>
      <c r="K62" s="164"/>
      <c r="L62" s="143"/>
    </row>
    <row r="63" spans="1:12" s="83" customFormat="1" ht="16.5" customHeight="1">
      <c r="A63" s="157" t="s">
        <v>39</v>
      </c>
      <c r="B63" s="158">
        <v>2</v>
      </c>
      <c r="C63" s="68">
        <v>118426.6</v>
      </c>
      <c r="D63" s="68">
        <v>118530.19999999998</v>
      </c>
      <c r="E63" s="68">
        <v>8905.5</v>
      </c>
      <c r="F63" s="68">
        <v>8845.0999999999985</v>
      </c>
      <c r="G63" s="68">
        <v>60.399999999999991</v>
      </c>
      <c r="H63" s="68">
        <v>-109624.69999999998</v>
      </c>
      <c r="I63" s="68">
        <v>7.5132750978231719</v>
      </c>
      <c r="J63" s="68">
        <v>7364.1000000000013</v>
      </c>
      <c r="K63" s="68">
        <v>1541.3999999999987</v>
      </c>
      <c r="L63" s="68">
        <v>120.93127469751903</v>
      </c>
    </row>
    <row r="64" spans="1:12" s="83" customFormat="1" ht="16.5" customHeight="1">
      <c r="A64" s="19" t="s">
        <v>127</v>
      </c>
      <c r="B64" s="90">
        <v>21</v>
      </c>
      <c r="C64" s="85">
        <v>13397.2</v>
      </c>
      <c r="D64" s="85">
        <v>13391.4</v>
      </c>
      <c r="E64" s="85">
        <v>1174.6999999999998</v>
      </c>
      <c r="F64" s="85">
        <v>1174.6999999999998</v>
      </c>
      <c r="G64" s="85">
        <v>0</v>
      </c>
      <c r="H64" s="85">
        <v>-12216.7</v>
      </c>
      <c r="I64" s="85">
        <v>8.7720477321265875</v>
      </c>
      <c r="J64" s="85">
        <v>762.50000000000011</v>
      </c>
      <c r="K64" s="85">
        <v>412.1999999999997</v>
      </c>
      <c r="L64" s="85">
        <v>154.05901639344256</v>
      </c>
    </row>
    <row r="65" spans="1:12" s="83" customFormat="1" ht="16.5" customHeight="1">
      <c r="A65" s="19" t="s">
        <v>126</v>
      </c>
      <c r="B65" s="90">
        <v>22</v>
      </c>
      <c r="C65" s="85">
        <v>21267.300000000003</v>
      </c>
      <c r="D65" s="85">
        <v>21263.200000000001</v>
      </c>
      <c r="E65" s="85">
        <v>1546.2</v>
      </c>
      <c r="F65" s="85">
        <v>1528.5</v>
      </c>
      <c r="G65" s="85">
        <v>17.7</v>
      </c>
      <c r="H65" s="85">
        <v>-19717</v>
      </c>
      <c r="I65" s="85">
        <v>7.2717182738252006</v>
      </c>
      <c r="J65" s="85">
        <v>1129.5</v>
      </c>
      <c r="K65" s="85">
        <v>416.70000000000005</v>
      </c>
      <c r="L65" s="85">
        <v>136.89243027888446</v>
      </c>
    </row>
    <row r="66" spans="1:12" s="83" customFormat="1" ht="16.5" customHeight="1">
      <c r="A66" s="19" t="s">
        <v>193</v>
      </c>
      <c r="B66" s="90">
        <v>24</v>
      </c>
      <c r="C66" s="85">
        <v>4674.6000000000004</v>
      </c>
      <c r="D66" s="85">
        <v>4674.6000000000004</v>
      </c>
      <c r="E66" s="85">
        <v>278.7</v>
      </c>
      <c r="F66" s="85">
        <v>278.7</v>
      </c>
      <c r="G66" s="85">
        <v>0</v>
      </c>
      <c r="H66" s="85">
        <v>-4395.9000000000005</v>
      </c>
      <c r="I66" s="85">
        <v>5.9620074444872282</v>
      </c>
      <c r="J66" s="85">
        <v>292.89999999999998</v>
      </c>
      <c r="K66" s="85">
        <v>-14.199999999999989</v>
      </c>
      <c r="L66" s="85">
        <v>95.151928986002048</v>
      </c>
    </row>
    <row r="67" spans="1:12" s="83" customFormat="1" ht="16.5" customHeight="1">
      <c r="A67" s="26" t="s">
        <v>194</v>
      </c>
      <c r="B67" s="160">
        <v>241</v>
      </c>
      <c r="C67" s="87">
        <v>2080</v>
      </c>
      <c r="D67" s="87">
        <v>2080</v>
      </c>
      <c r="E67" s="87">
        <v>107.7</v>
      </c>
      <c r="F67" s="87">
        <v>107.7</v>
      </c>
      <c r="G67" s="87">
        <v>0</v>
      </c>
      <c r="H67" s="87">
        <v>-1972.3</v>
      </c>
      <c r="I67" s="87">
        <v>5.1778846153846159</v>
      </c>
      <c r="J67" s="87">
        <v>86</v>
      </c>
      <c r="K67" s="87">
        <v>21.700000000000003</v>
      </c>
      <c r="L67" s="87">
        <v>125.23255813953489</v>
      </c>
    </row>
    <row r="68" spans="1:12" s="83" customFormat="1" ht="16.5" customHeight="1">
      <c r="A68" s="26" t="s">
        <v>195</v>
      </c>
      <c r="B68" s="160">
        <v>242</v>
      </c>
      <c r="C68" s="87">
        <v>2594.6</v>
      </c>
      <c r="D68" s="87">
        <v>2594.6</v>
      </c>
      <c r="E68" s="87">
        <v>171</v>
      </c>
      <c r="F68" s="87">
        <v>171</v>
      </c>
      <c r="G68" s="87">
        <v>0</v>
      </c>
      <c r="H68" s="87">
        <v>-2423.6</v>
      </c>
      <c r="I68" s="87">
        <v>6.5906112695598553</v>
      </c>
      <c r="J68" s="87">
        <v>206.9</v>
      </c>
      <c r="K68" s="87">
        <v>-35.900000000000006</v>
      </c>
      <c r="L68" s="87">
        <v>82.64862252295795</v>
      </c>
    </row>
    <row r="69" spans="1:12" s="83" customFormat="1" ht="16.5" customHeight="1">
      <c r="A69" s="19" t="s">
        <v>204</v>
      </c>
      <c r="B69" s="90">
        <v>25</v>
      </c>
      <c r="C69" s="85">
        <v>2585.6999999999998</v>
      </c>
      <c r="D69" s="85">
        <v>2582.5</v>
      </c>
      <c r="E69" s="85">
        <v>449</v>
      </c>
      <c r="F69" s="85">
        <v>420.1</v>
      </c>
      <c r="G69" s="85">
        <v>28.9</v>
      </c>
      <c r="H69" s="85">
        <v>-2133.5</v>
      </c>
      <c r="I69" s="85">
        <v>17.386253630203292</v>
      </c>
      <c r="J69" s="85">
        <v>236.6</v>
      </c>
      <c r="K69" s="85">
        <v>212.4</v>
      </c>
      <c r="L69" s="85">
        <v>189.77176669484362</v>
      </c>
    </row>
    <row r="70" spans="1:12" s="83" customFormat="1" ht="16.5" customHeight="1">
      <c r="A70" s="19" t="s">
        <v>164</v>
      </c>
      <c r="B70" s="90">
        <v>26</v>
      </c>
      <c r="C70" s="85">
        <v>3987.4</v>
      </c>
      <c r="D70" s="85">
        <v>4118.7</v>
      </c>
      <c r="E70" s="85">
        <v>57.5</v>
      </c>
      <c r="F70" s="85">
        <v>56.7</v>
      </c>
      <c r="G70" s="85">
        <v>0.8</v>
      </c>
      <c r="H70" s="85">
        <v>-4061.2</v>
      </c>
      <c r="I70" s="85">
        <v>1.3960715759827131</v>
      </c>
      <c r="J70" s="85">
        <v>31.9</v>
      </c>
      <c r="K70" s="85">
        <v>25.6</v>
      </c>
      <c r="L70" s="85">
        <v>180.25078369905958</v>
      </c>
    </row>
    <row r="71" spans="1:12" s="83" customFormat="1" ht="16.5" customHeight="1">
      <c r="A71" s="19" t="s">
        <v>125</v>
      </c>
      <c r="B71" s="90">
        <v>27</v>
      </c>
      <c r="C71" s="85">
        <v>46758.8</v>
      </c>
      <c r="D71" s="85">
        <v>46758.5</v>
      </c>
      <c r="E71" s="85">
        <v>4007.5</v>
      </c>
      <c r="F71" s="85">
        <v>4007.5</v>
      </c>
      <c r="G71" s="85">
        <v>0</v>
      </c>
      <c r="H71" s="85">
        <v>-42751</v>
      </c>
      <c r="I71" s="85">
        <v>8.5706342162387585</v>
      </c>
      <c r="J71" s="85">
        <v>3699.2999999999997</v>
      </c>
      <c r="K71" s="85">
        <v>308.20000000000027</v>
      </c>
      <c r="L71" s="85">
        <v>108.33130592274213</v>
      </c>
    </row>
    <row r="72" spans="1:12" s="83" customFormat="1" ht="16.5" customHeight="1">
      <c r="A72" s="19" t="s">
        <v>124</v>
      </c>
      <c r="B72" s="90">
        <v>28</v>
      </c>
      <c r="C72" s="85">
        <v>5661.3</v>
      </c>
      <c r="D72" s="85">
        <v>5643.9</v>
      </c>
      <c r="E72" s="85">
        <v>7.4</v>
      </c>
      <c r="F72" s="85">
        <v>-5.6</v>
      </c>
      <c r="G72" s="85">
        <v>13</v>
      </c>
      <c r="H72" s="85">
        <v>-5636.5</v>
      </c>
      <c r="I72" s="85">
        <v>0.13111500912489593</v>
      </c>
      <c r="J72" s="85">
        <v>20</v>
      </c>
      <c r="K72" s="85">
        <v>-12.6</v>
      </c>
      <c r="L72" s="85">
        <v>37</v>
      </c>
    </row>
    <row r="73" spans="1:12" s="83" customFormat="1" ht="16.5" customHeight="1">
      <c r="A73" s="12" t="s">
        <v>123</v>
      </c>
      <c r="B73" s="90">
        <v>29</v>
      </c>
      <c r="C73" s="85">
        <v>20094.3</v>
      </c>
      <c r="D73" s="85">
        <v>20097.400000000001</v>
      </c>
      <c r="E73" s="85">
        <v>1384.5</v>
      </c>
      <c r="F73" s="85">
        <v>1384.5</v>
      </c>
      <c r="G73" s="85">
        <v>0</v>
      </c>
      <c r="H73" s="85">
        <v>-18712.900000000001</v>
      </c>
      <c r="I73" s="85">
        <v>6.8889508095574552</v>
      </c>
      <c r="J73" s="85">
        <v>1191.4000000000001</v>
      </c>
      <c r="K73" s="85">
        <v>193.09999999999991</v>
      </c>
      <c r="L73" s="85">
        <v>116.20782272956185</v>
      </c>
    </row>
    <row r="74" spans="1:12" s="83" customFormat="1" ht="27" customHeight="1">
      <c r="A74" s="92" t="s">
        <v>133</v>
      </c>
      <c r="B74" s="91">
        <v>291</v>
      </c>
      <c r="C74" s="87">
        <v>20094.3</v>
      </c>
      <c r="D74" s="87">
        <v>20097.400000000001</v>
      </c>
      <c r="E74" s="87">
        <v>1384.5</v>
      </c>
      <c r="F74" s="87">
        <v>1384.5</v>
      </c>
      <c r="G74" s="87">
        <v>0</v>
      </c>
      <c r="H74" s="87">
        <v>-18712.900000000001</v>
      </c>
      <c r="I74" s="87">
        <v>6.8889508095574552</v>
      </c>
      <c r="J74" s="87">
        <v>1191.4000000000001</v>
      </c>
      <c r="K74" s="87">
        <v>193.09999999999991</v>
      </c>
      <c r="L74" s="87">
        <v>116.20782272956185</v>
      </c>
    </row>
    <row r="75" spans="1:12" s="83" customFormat="1" ht="16.5" customHeight="1">
      <c r="A75" s="159" t="s">
        <v>121</v>
      </c>
      <c r="B75" s="158">
        <v>3</v>
      </c>
      <c r="C75" s="68">
        <v>5649.8999999999987</v>
      </c>
      <c r="D75" s="68">
        <v>5546.3</v>
      </c>
      <c r="E75" s="68">
        <v>38.700000000000003</v>
      </c>
      <c r="F75" s="68">
        <v>12.399999999999999</v>
      </c>
      <c r="G75" s="68">
        <v>26.3</v>
      </c>
      <c r="H75" s="68">
        <v>-5507.6</v>
      </c>
      <c r="I75" s="68">
        <v>0.69776247227881649</v>
      </c>
      <c r="J75" s="68">
        <v>50.499999999999993</v>
      </c>
      <c r="K75" s="68">
        <v>-11.79999999999999</v>
      </c>
      <c r="L75" s="68">
        <v>76.633663366336648</v>
      </c>
    </row>
    <row r="76" spans="1:12" s="83" customFormat="1" ht="16.5" customHeight="1">
      <c r="A76" s="19" t="s">
        <v>122</v>
      </c>
      <c r="B76" s="90">
        <v>31</v>
      </c>
      <c r="C76" s="85">
        <v>4296.3999999999996</v>
      </c>
      <c r="D76" s="85">
        <v>4193.8999999999996</v>
      </c>
      <c r="E76" s="85">
        <v>27.5</v>
      </c>
      <c r="F76" s="85">
        <v>3.3000000000000007</v>
      </c>
      <c r="G76" s="85">
        <v>24.2</v>
      </c>
      <c r="H76" s="85">
        <v>-4166.3999999999996</v>
      </c>
      <c r="I76" s="85">
        <v>0.65571425165120767</v>
      </c>
      <c r="J76" s="85">
        <v>39.299999999999997</v>
      </c>
      <c r="K76" s="85">
        <v>-11.799999999999997</v>
      </c>
      <c r="L76" s="85">
        <v>69.974554707379141</v>
      </c>
    </row>
    <row r="77" spans="1:12" s="83" customFormat="1" ht="16.5" customHeight="1">
      <c r="A77" s="22" t="s">
        <v>4</v>
      </c>
      <c r="B77" s="90"/>
      <c r="C77" s="87"/>
      <c r="D77" s="87"/>
      <c r="E77" s="87"/>
      <c r="F77" s="87"/>
      <c r="G77" s="87"/>
      <c r="H77" s="87"/>
      <c r="I77" s="87"/>
      <c r="J77" s="164"/>
      <c r="K77" s="164"/>
      <c r="L77" s="143"/>
    </row>
    <row r="78" spans="1:12" s="83" customFormat="1" ht="16.5" customHeight="1">
      <c r="A78" s="50" t="s">
        <v>131</v>
      </c>
      <c r="B78" s="91">
        <v>319</v>
      </c>
      <c r="C78" s="87">
        <v>2208.9</v>
      </c>
      <c r="D78" s="87">
        <v>2208.9</v>
      </c>
      <c r="E78" s="87">
        <v>13.6</v>
      </c>
      <c r="F78" s="87">
        <v>0</v>
      </c>
      <c r="G78" s="87">
        <v>13.6</v>
      </c>
      <c r="H78" s="87">
        <v>-2195.3000000000002</v>
      </c>
      <c r="I78" s="87">
        <v>0.61569106795237438</v>
      </c>
      <c r="J78" s="87">
        <v>16.399999999999999</v>
      </c>
      <c r="K78" s="87">
        <v>-2.7999999999999989</v>
      </c>
      <c r="L78" s="87">
        <v>82.926829268292693</v>
      </c>
    </row>
    <row r="79" spans="1:12" s="83" customFormat="1" ht="16.5" customHeight="1">
      <c r="A79" s="135" t="s">
        <v>203</v>
      </c>
      <c r="B79" s="93" t="s">
        <v>201</v>
      </c>
      <c r="C79" s="85">
        <v>1349.0000000000002</v>
      </c>
      <c r="D79" s="85">
        <v>1347.9</v>
      </c>
      <c r="E79" s="85">
        <v>10.6</v>
      </c>
      <c r="F79" s="85">
        <v>8.5</v>
      </c>
      <c r="G79" s="85">
        <v>2.1</v>
      </c>
      <c r="H79" s="85">
        <v>-1337.3000000000002</v>
      </c>
      <c r="I79" s="85">
        <v>0.78640848727650414</v>
      </c>
      <c r="J79" s="85">
        <v>11.5</v>
      </c>
      <c r="K79" s="85">
        <v>-0.90000000000000036</v>
      </c>
      <c r="L79" s="85">
        <v>92.173913043478265</v>
      </c>
    </row>
    <row r="80" spans="1:12" s="83" customFormat="1" ht="27.75" customHeight="1">
      <c r="A80" s="134" t="s">
        <v>153</v>
      </c>
      <c r="B80" s="65" t="s">
        <v>202</v>
      </c>
      <c r="C80" s="85">
        <v>4.5</v>
      </c>
      <c r="D80" s="85">
        <v>4.5</v>
      </c>
      <c r="E80" s="85">
        <v>0.6</v>
      </c>
      <c r="F80" s="85">
        <v>0.6</v>
      </c>
      <c r="G80" s="85">
        <v>0</v>
      </c>
      <c r="H80" s="85">
        <v>-3.9</v>
      </c>
      <c r="I80" s="85">
        <v>13.333333333333334</v>
      </c>
      <c r="J80" s="85">
        <v>-0.29999999999999993</v>
      </c>
      <c r="K80" s="85">
        <v>0.89999999999999991</v>
      </c>
      <c r="L80" s="85" t="s">
        <v>214</v>
      </c>
    </row>
    <row r="81" spans="1:12" ht="20.25" customHeight="1">
      <c r="A81" s="66" t="s">
        <v>135</v>
      </c>
      <c r="B81" s="67" t="s">
        <v>128</v>
      </c>
      <c r="C81" s="68">
        <v>-13894</v>
      </c>
      <c r="D81" s="68">
        <v>-13894</v>
      </c>
      <c r="E81" s="68">
        <v>-730.49999999999852</v>
      </c>
      <c r="F81" s="68">
        <v>-684.89999999999861</v>
      </c>
      <c r="G81" s="68">
        <v>-45.599999999999987</v>
      </c>
      <c r="H81" s="68">
        <v>13163.500000000002</v>
      </c>
      <c r="I81" s="68">
        <v>5.2576651792140385</v>
      </c>
      <c r="J81" s="77">
        <v>-429.6</v>
      </c>
      <c r="K81" s="77">
        <v>-300.8999999999985</v>
      </c>
      <c r="L81" s="148">
        <v>170.04189944134043</v>
      </c>
    </row>
    <row r="82" spans="1:12" ht="21.75" customHeight="1">
      <c r="A82" s="69" t="s">
        <v>118</v>
      </c>
      <c r="B82" s="94" t="s">
        <v>162</v>
      </c>
      <c r="C82" s="70">
        <v>13894</v>
      </c>
      <c r="D82" s="70">
        <v>13894</v>
      </c>
      <c r="E82" s="70">
        <v>730.49999999999852</v>
      </c>
      <c r="F82" s="70">
        <v>684.89999999999861</v>
      </c>
      <c r="G82" s="70">
        <v>45.599999999999987</v>
      </c>
      <c r="H82" s="70">
        <v>-13163.500000000002</v>
      </c>
      <c r="I82" s="70">
        <v>5.2576651792140385</v>
      </c>
      <c r="J82" s="70">
        <v>429.6</v>
      </c>
      <c r="K82" s="70">
        <v>300.8999999999985</v>
      </c>
      <c r="L82" s="150">
        <v>170.04189944134043</v>
      </c>
    </row>
    <row r="83" spans="1:12" ht="17.25">
      <c r="A83" s="71" t="s">
        <v>61</v>
      </c>
      <c r="B83" s="67" t="s">
        <v>62</v>
      </c>
      <c r="C83" s="68">
        <v>4032.7</v>
      </c>
      <c r="D83" s="68">
        <v>4032.7</v>
      </c>
      <c r="E83" s="68">
        <v>48.6</v>
      </c>
      <c r="F83" s="68">
        <v>50.4</v>
      </c>
      <c r="G83" s="68">
        <v>-1.8000000000000007</v>
      </c>
      <c r="H83" s="68">
        <v>-3984.1</v>
      </c>
      <c r="I83" s="68">
        <v>1.2051479157884297</v>
      </c>
      <c r="J83" s="68">
        <v>11.000000000000002</v>
      </c>
      <c r="K83" s="68">
        <v>37.6</v>
      </c>
      <c r="L83" s="147" t="s">
        <v>213</v>
      </c>
    </row>
    <row r="84" spans="1:12">
      <c r="A84" s="35" t="s">
        <v>64</v>
      </c>
      <c r="B84" s="33" t="s">
        <v>63</v>
      </c>
      <c r="C84" s="61">
        <v>-163.69999999999999</v>
      </c>
      <c r="D84" s="61">
        <v>-163.69999999999999</v>
      </c>
      <c r="E84" s="61">
        <v>23</v>
      </c>
      <c r="F84" s="61">
        <v>23</v>
      </c>
      <c r="G84" s="61">
        <v>0</v>
      </c>
      <c r="H84" s="61">
        <v>186.7</v>
      </c>
      <c r="I84" s="61" t="s">
        <v>214</v>
      </c>
      <c r="J84" s="100">
        <v>8.9</v>
      </c>
      <c r="K84" s="100">
        <v>14.1</v>
      </c>
      <c r="L84" s="146" t="s">
        <v>213</v>
      </c>
    </row>
    <row r="85" spans="1:12" ht="14.25" customHeight="1">
      <c r="A85" s="17" t="s">
        <v>68</v>
      </c>
      <c r="B85" s="34" t="s">
        <v>65</v>
      </c>
      <c r="C85" s="56">
        <v>-363.7</v>
      </c>
      <c r="D85" s="56">
        <v>-363.7</v>
      </c>
      <c r="E85" s="56">
        <v>17.5</v>
      </c>
      <c r="F85" s="56">
        <v>17.5</v>
      </c>
      <c r="G85" s="56">
        <v>0</v>
      </c>
      <c r="H85" s="56">
        <v>381.2</v>
      </c>
      <c r="I85" s="56" t="s">
        <v>214</v>
      </c>
      <c r="J85" s="101">
        <v>0</v>
      </c>
      <c r="K85" s="101">
        <v>17.5</v>
      </c>
      <c r="L85" s="142" t="s">
        <v>0</v>
      </c>
    </row>
    <row r="86" spans="1:12">
      <c r="A86" s="17" t="s">
        <v>69</v>
      </c>
      <c r="B86" s="34" t="s">
        <v>70</v>
      </c>
      <c r="C86" s="56">
        <v>200</v>
      </c>
      <c r="D86" s="56">
        <v>200</v>
      </c>
      <c r="E86" s="56">
        <v>5.5</v>
      </c>
      <c r="F86" s="56">
        <v>5.5</v>
      </c>
      <c r="G86" s="56">
        <v>0</v>
      </c>
      <c r="H86" s="56">
        <v>-194.5</v>
      </c>
      <c r="I86" s="56">
        <v>2.75</v>
      </c>
      <c r="J86" s="101">
        <v>8.9</v>
      </c>
      <c r="K86" s="101">
        <v>-3.4000000000000004</v>
      </c>
      <c r="L86" s="142">
        <v>61.797752808988761</v>
      </c>
    </row>
    <row r="87" spans="1:12">
      <c r="A87" s="36" t="s">
        <v>74</v>
      </c>
      <c r="B87" s="33" t="s">
        <v>73</v>
      </c>
      <c r="C87" s="61">
        <v>0</v>
      </c>
      <c r="D87" s="61">
        <v>0</v>
      </c>
      <c r="E87" s="61">
        <v>22</v>
      </c>
      <c r="F87" s="61">
        <v>17.899999999999999</v>
      </c>
      <c r="G87" s="61">
        <v>4.0999999999999996</v>
      </c>
      <c r="H87" s="61">
        <v>22</v>
      </c>
      <c r="I87" s="61" t="s">
        <v>0</v>
      </c>
      <c r="J87" s="100">
        <v>9.1000000000000014</v>
      </c>
      <c r="K87" s="100">
        <v>12.899999999999999</v>
      </c>
      <c r="L87" s="146" t="s">
        <v>213</v>
      </c>
    </row>
    <row r="88" spans="1:12">
      <c r="A88" s="17" t="s">
        <v>72</v>
      </c>
      <c r="B88" s="34" t="s">
        <v>148</v>
      </c>
      <c r="C88" s="56">
        <v>0</v>
      </c>
      <c r="D88" s="56">
        <v>0</v>
      </c>
      <c r="E88" s="56">
        <v>77.8</v>
      </c>
      <c r="F88" s="56">
        <v>64.099999999999994</v>
      </c>
      <c r="G88" s="56">
        <v>13.7</v>
      </c>
      <c r="H88" s="56">
        <v>77.8</v>
      </c>
      <c r="I88" s="56" t="s">
        <v>0</v>
      </c>
      <c r="J88" s="101">
        <v>37.6</v>
      </c>
      <c r="K88" s="101">
        <v>40.199999999999996</v>
      </c>
      <c r="L88" s="142" t="s">
        <v>213</v>
      </c>
    </row>
    <row r="89" spans="1:12">
      <c r="A89" s="17" t="s">
        <v>75</v>
      </c>
      <c r="B89" s="34" t="s">
        <v>149</v>
      </c>
      <c r="C89" s="56">
        <v>0</v>
      </c>
      <c r="D89" s="56">
        <v>0</v>
      </c>
      <c r="E89" s="56">
        <v>-55.8</v>
      </c>
      <c r="F89" s="56">
        <v>-46.199999999999996</v>
      </c>
      <c r="G89" s="56">
        <v>-9.6</v>
      </c>
      <c r="H89" s="56">
        <v>-55.8</v>
      </c>
      <c r="I89" s="56" t="s">
        <v>0</v>
      </c>
      <c r="J89" s="101">
        <v>-28.5</v>
      </c>
      <c r="K89" s="101">
        <v>-27.299999999999997</v>
      </c>
      <c r="L89" s="142">
        <v>195.78947368421052</v>
      </c>
    </row>
    <row r="90" spans="1:12">
      <c r="A90" s="53" t="s">
        <v>79</v>
      </c>
      <c r="B90" s="33" t="s">
        <v>77</v>
      </c>
      <c r="C90" s="61">
        <v>54.2</v>
      </c>
      <c r="D90" s="61">
        <v>54.2</v>
      </c>
      <c r="E90" s="61">
        <v>1</v>
      </c>
      <c r="F90" s="61">
        <v>1</v>
      </c>
      <c r="G90" s="61">
        <v>0</v>
      </c>
      <c r="H90" s="61">
        <v>-53.2</v>
      </c>
      <c r="I90" s="61">
        <v>1.8450184501845017</v>
      </c>
      <c r="J90" s="100">
        <v>1.6</v>
      </c>
      <c r="K90" s="100">
        <v>-0.60000000000000009</v>
      </c>
      <c r="L90" s="146">
        <v>62.5</v>
      </c>
    </row>
    <row r="91" spans="1:12" ht="30">
      <c r="A91" s="17" t="s">
        <v>76</v>
      </c>
      <c r="B91" s="34" t="s">
        <v>78</v>
      </c>
      <c r="C91" s="63">
        <v>54.2</v>
      </c>
      <c r="D91" s="63">
        <v>54.2</v>
      </c>
      <c r="E91" s="63">
        <v>1</v>
      </c>
      <c r="F91" s="63">
        <v>1</v>
      </c>
      <c r="G91" s="63">
        <v>0</v>
      </c>
      <c r="H91" s="56">
        <v>-53.2</v>
      </c>
      <c r="I91" s="56">
        <v>1.8450184501845017</v>
      </c>
      <c r="J91" s="101">
        <v>1.6</v>
      </c>
      <c r="K91" s="101">
        <v>-0.60000000000000009</v>
      </c>
      <c r="L91" s="142">
        <v>62.5</v>
      </c>
    </row>
    <row r="92" spans="1:12" ht="28.5">
      <c r="A92" s="52" t="s">
        <v>83</v>
      </c>
      <c r="B92" s="33" t="s">
        <v>81</v>
      </c>
      <c r="C92" s="61">
        <v>4232.8999999999996</v>
      </c>
      <c r="D92" s="61">
        <v>4232.8999999999996</v>
      </c>
      <c r="E92" s="61">
        <v>2.6</v>
      </c>
      <c r="F92" s="61">
        <v>8.5</v>
      </c>
      <c r="G92" s="61">
        <v>-5.9</v>
      </c>
      <c r="H92" s="61">
        <v>-4230.2999999999993</v>
      </c>
      <c r="I92" s="61">
        <v>6.1423610290817179E-2</v>
      </c>
      <c r="J92" s="100">
        <v>-8.6</v>
      </c>
      <c r="K92" s="100">
        <v>11.2</v>
      </c>
      <c r="L92" s="146" t="s">
        <v>214</v>
      </c>
    </row>
    <row r="93" spans="1:12" ht="19.5" customHeight="1">
      <c r="A93" s="17" t="s">
        <v>80</v>
      </c>
      <c r="B93" s="34" t="s">
        <v>82</v>
      </c>
      <c r="C93" s="56">
        <v>3917.4</v>
      </c>
      <c r="D93" s="56">
        <v>3917.4</v>
      </c>
      <c r="E93" s="56">
        <v>0.2</v>
      </c>
      <c r="F93" s="56">
        <v>0.2</v>
      </c>
      <c r="G93" s="56">
        <v>0</v>
      </c>
      <c r="H93" s="56">
        <v>-3917.2000000000003</v>
      </c>
      <c r="I93" s="56">
        <v>5.1054270689743202E-3</v>
      </c>
      <c r="J93" s="101">
        <v>0.4</v>
      </c>
      <c r="K93" s="101">
        <v>-0.2</v>
      </c>
      <c r="L93" s="142">
        <v>50</v>
      </c>
    </row>
    <row r="94" spans="1:12" ht="20.25" customHeight="1">
      <c r="A94" s="17" t="s">
        <v>84</v>
      </c>
      <c r="B94" s="34" t="s">
        <v>85</v>
      </c>
      <c r="C94" s="56">
        <v>315.5</v>
      </c>
      <c r="D94" s="56">
        <v>315.5</v>
      </c>
      <c r="E94" s="56">
        <v>2.4</v>
      </c>
      <c r="F94" s="56">
        <v>8.3000000000000007</v>
      </c>
      <c r="G94" s="56">
        <v>-5.9</v>
      </c>
      <c r="H94" s="56">
        <v>-313.10000000000002</v>
      </c>
      <c r="I94" s="56">
        <v>0.76069730586370832</v>
      </c>
      <c r="J94" s="101">
        <v>-9</v>
      </c>
      <c r="K94" s="101">
        <v>11.4</v>
      </c>
      <c r="L94" s="142" t="s">
        <v>214</v>
      </c>
    </row>
    <row r="95" spans="1:12">
      <c r="A95" s="35" t="s">
        <v>87</v>
      </c>
      <c r="B95" s="33" t="s">
        <v>88</v>
      </c>
      <c r="C95" s="61">
        <v>-90.7</v>
      </c>
      <c r="D95" s="61">
        <v>-90.7</v>
      </c>
      <c r="E95" s="61">
        <v>0</v>
      </c>
      <c r="F95" s="61">
        <v>0</v>
      </c>
      <c r="G95" s="61">
        <v>0</v>
      </c>
      <c r="H95" s="61">
        <v>90.7</v>
      </c>
      <c r="I95" s="61">
        <v>0</v>
      </c>
      <c r="J95" s="100">
        <v>0</v>
      </c>
      <c r="K95" s="100">
        <v>0</v>
      </c>
      <c r="L95" s="146" t="s">
        <v>0</v>
      </c>
    </row>
    <row r="96" spans="1:12" ht="18" customHeight="1">
      <c r="A96" s="17" t="s">
        <v>86</v>
      </c>
      <c r="B96" s="34" t="s">
        <v>89</v>
      </c>
      <c r="C96" s="34"/>
      <c r="D96" s="56">
        <v>0</v>
      </c>
      <c r="E96" s="56">
        <v>0</v>
      </c>
      <c r="F96" s="56">
        <v>0</v>
      </c>
      <c r="G96" s="56">
        <v>0</v>
      </c>
      <c r="H96" s="56">
        <v>0</v>
      </c>
      <c r="I96" s="56" t="s">
        <v>0</v>
      </c>
      <c r="J96" s="100">
        <v>0</v>
      </c>
      <c r="K96" s="101"/>
      <c r="L96" s="146" t="s">
        <v>0</v>
      </c>
    </row>
    <row r="97" spans="1:12">
      <c r="A97" s="17" t="s">
        <v>90</v>
      </c>
      <c r="B97" s="34" t="s">
        <v>91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I97" s="56" t="s">
        <v>0</v>
      </c>
      <c r="J97" s="100">
        <v>0</v>
      </c>
      <c r="K97" s="101">
        <v>0</v>
      </c>
      <c r="L97" s="146" t="s">
        <v>0</v>
      </c>
    </row>
    <row r="98" spans="1:12" ht="15.75" customHeight="1">
      <c r="A98" s="17" t="s">
        <v>93</v>
      </c>
      <c r="B98" s="34" t="s">
        <v>92</v>
      </c>
      <c r="C98" s="56">
        <v>-90.7</v>
      </c>
      <c r="D98" s="56">
        <v>-90.7</v>
      </c>
      <c r="E98" s="56">
        <v>0</v>
      </c>
      <c r="F98" s="56">
        <v>0</v>
      </c>
      <c r="G98" s="56">
        <v>0</v>
      </c>
      <c r="H98" s="56">
        <v>90.7</v>
      </c>
      <c r="I98" s="56">
        <v>0</v>
      </c>
      <c r="J98" s="100"/>
      <c r="K98" s="100"/>
      <c r="L98" s="146"/>
    </row>
    <row r="99" spans="1:12" ht="15.75" customHeight="1">
      <c r="A99" s="17" t="s">
        <v>94</v>
      </c>
      <c r="B99" s="34" t="s">
        <v>95</v>
      </c>
      <c r="C99" s="34"/>
      <c r="D99" s="56">
        <v>0</v>
      </c>
      <c r="E99" s="56">
        <v>0</v>
      </c>
      <c r="F99" s="56">
        <v>0</v>
      </c>
      <c r="G99" s="56">
        <v>0</v>
      </c>
      <c r="H99" s="56">
        <v>0</v>
      </c>
      <c r="I99" s="56" t="s">
        <v>0</v>
      </c>
      <c r="J99" s="100"/>
      <c r="K99" s="100"/>
      <c r="L99" s="146"/>
    </row>
    <row r="100" spans="1:12" ht="17.25">
      <c r="A100" s="66" t="s">
        <v>96</v>
      </c>
      <c r="B100" s="67" t="s">
        <v>71</v>
      </c>
      <c r="C100" s="68">
        <v>9025.9000000000015</v>
      </c>
      <c r="D100" s="68">
        <v>9025.9000000000015</v>
      </c>
      <c r="E100" s="68">
        <v>2244.6</v>
      </c>
      <c r="F100" s="68">
        <v>2180.6</v>
      </c>
      <c r="G100" s="68">
        <v>64</v>
      </c>
      <c r="H100" s="68">
        <v>-6781.3000000000011</v>
      </c>
      <c r="I100" s="68">
        <v>24.868434172769469</v>
      </c>
      <c r="J100" s="68">
        <v>1464.8999999999999</v>
      </c>
      <c r="K100" s="68">
        <v>779.7</v>
      </c>
      <c r="L100" s="148">
        <v>153.22547614171617</v>
      </c>
    </row>
    <row r="101" spans="1:12" ht="18.75" customHeight="1">
      <c r="A101" s="35" t="s">
        <v>97</v>
      </c>
      <c r="B101" s="33" t="s">
        <v>98</v>
      </c>
      <c r="C101" s="61">
        <v>8130</v>
      </c>
      <c r="D101" s="61">
        <v>8130</v>
      </c>
      <c r="E101" s="61">
        <v>496.90000000000009</v>
      </c>
      <c r="F101" s="61">
        <v>496.90000000000009</v>
      </c>
      <c r="G101" s="61">
        <v>0</v>
      </c>
      <c r="H101" s="61">
        <v>-7633.1</v>
      </c>
      <c r="I101" s="61">
        <v>6.1119311193111949</v>
      </c>
      <c r="J101" s="100">
        <v>420.59999999999997</v>
      </c>
      <c r="K101" s="100">
        <v>76.300000000000125</v>
      </c>
      <c r="L101" s="146">
        <v>118.14075130765576</v>
      </c>
    </row>
    <row r="102" spans="1:12" ht="17.25" customHeight="1">
      <c r="A102" s="17" t="s">
        <v>134</v>
      </c>
      <c r="B102" s="34" t="s">
        <v>99</v>
      </c>
      <c r="C102" s="56">
        <v>8140</v>
      </c>
      <c r="D102" s="56">
        <v>8140</v>
      </c>
      <c r="E102" s="56">
        <v>312.60000000000002</v>
      </c>
      <c r="F102" s="56">
        <v>312.60000000000002</v>
      </c>
      <c r="G102" s="56">
        <v>0</v>
      </c>
      <c r="H102" s="56">
        <v>-7827.4</v>
      </c>
      <c r="I102" s="56">
        <v>3.8402948402948405</v>
      </c>
      <c r="J102" s="101">
        <v>261.39999999999998</v>
      </c>
      <c r="K102" s="101">
        <v>51.200000000000045</v>
      </c>
      <c r="L102" s="142">
        <v>119.58684009181333</v>
      </c>
    </row>
    <row r="103" spans="1:12" ht="15" customHeight="1">
      <c r="A103" s="17" t="s">
        <v>66</v>
      </c>
      <c r="B103" s="34" t="s">
        <v>100</v>
      </c>
      <c r="C103" s="34"/>
      <c r="D103" s="56">
        <v>-10</v>
      </c>
      <c r="E103" s="56">
        <v>0.3</v>
      </c>
      <c r="F103" s="56">
        <v>0.3</v>
      </c>
      <c r="G103" s="56">
        <v>0</v>
      </c>
      <c r="H103" s="56">
        <v>10.3</v>
      </c>
      <c r="I103" s="56" t="s">
        <v>214</v>
      </c>
      <c r="J103" s="101">
        <v>0</v>
      </c>
      <c r="K103" s="162"/>
      <c r="L103" s="142" t="s">
        <v>0</v>
      </c>
    </row>
    <row r="104" spans="1:12" ht="17.25" customHeight="1">
      <c r="A104" s="17" t="s">
        <v>101</v>
      </c>
      <c r="B104" s="34" t="s">
        <v>102</v>
      </c>
      <c r="C104" s="56">
        <v>0</v>
      </c>
      <c r="D104" s="56">
        <v>0</v>
      </c>
      <c r="E104" s="56">
        <v>184</v>
      </c>
      <c r="F104" s="56">
        <v>184</v>
      </c>
      <c r="G104" s="56">
        <v>0</v>
      </c>
      <c r="H104" s="56">
        <v>184</v>
      </c>
      <c r="I104" s="56" t="s">
        <v>0</v>
      </c>
      <c r="J104" s="101">
        <v>159.20000000000002</v>
      </c>
      <c r="K104" s="101">
        <v>24.799999999999983</v>
      </c>
      <c r="L104" s="142">
        <v>115.57788944723617</v>
      </c>
    </row>
    <row r="105" spans="1:12" ht="28.5">
      <c r="A105" s="53" t="s">
        <v>106</v>
      </c>
      <c r="B105" s="33" t="s">
        <v>104</v>
      </c>
      <c r="C105" s="61">
        <v>0</v>
      </c>
      <c r="D105" s="61">
        <v>0</v>
      </c>
      <c r="E105" s="61">
        <v>2000</v>
      </c>
      <c r="F105" s="61">
        <v>2000</v>
      </c>
      <c r="G105" s="61">
        <v>0</v>
      </c>
      <c r="H105" s="61">
        <v>2000</v>
      </c>
      <c r="I105" s="61" t="s">
        <v>0</v>
      </c>
      <c r="J105" s="100">
        <v>1500</v>
      </c>
      <c r="K105" s="100">
        <v>500</v>
      </c>
      <c r="L105" s="146">
        <v>133.33333333333331</v>
      </c>
    </row>
    <row r="106" spans="1:12" ht="18.75" customHeight="1">
      <c r="A106" s="20" t="s">
        <v>103</v>
      </c>
      <c r="B106" s="34" t="s">
        <v>105</v>
      </c>
      <c r="C106" s="56">
        <v>0</v>
      </c>
      <c r="D106" s="56">
        <v>0</v>
      </c>
      <c r="E106" s="56">
        <v>1750</v>
      </c>
      <c r="F106" s="56">
        <v>1750</v>
      </c>
      <c r="G106" s="56">
        <v>0</v>
      </c>
      <c r="H106" s="56">
        <v>1750</v>
      </c>
      <c r="I106" s="56" t="s">
        <v>0</v>
      </c>
      <c r="J106" s="101">
        <v>1300</v>
      </c>
      <c r="K106" s="101">
        <v>450</v>
      </c>
      <c r="L106" s="142">
        <v>134.61538461538461</v>
      </c>
    </row>
    <row r="107" spans="1:12" ht="30" customHeight="1">
      <c r="A107" s="17" t="s">
        <v>107</v>
      </c>
      <c r="B107" s="34" t="s">
        <v>108</v>
      </c>
      <c r="C107" s="34"/>
      <c r="D107" s="56">
        <v>0</v>
      </c>
      <c r="E107" s="56">
        <v>250</v>
      </c>
      <c r="F107" s="56">
        <v>250</v>
      </c>
      <c r="G107" s="56">
        <v>0</v>
      </c>
      <c r="H107" s="56">
        <v>250</v>
      </c>
      <c r="I107" s="56" t="s">
        <v>0</v>
      </c>
      <c r="J107" s="100">
        <v>200</v>
      </c>
      <c r="K107" s="100"/>
      <c r="L107" s="146"/>
    </row>
    <row r="108" spans="1:12" ht="18" customHeight="1">
      <c r="A108" s="35" t="s">
        <v>110</v>
      </c>
      <c r="B108" s="33" t="s">
        <v>109</v>
      </c>
      <c r="C108" s="61">
        <v>895.90000000000146</v>
      </c>
      <c r="D108" s="61">
        <v>895.90000000000146</v>
      </c>
      <c r="E108" s="61">
        <v>-252.30000000000007</v>
      </c>
      <c r="F108" s="61">
        <v>-316.30000000000007</v>
      </c>
      <c r="G108" s="61">
        <v>64</v>
      </c>
      <c r="H108" s="61">
        <v>-1148.2000000000016</v>
      </c>
      <c r="I108" s="61" t="s">
        <v>214</v>
      </c>
      <c r="J108" s="100">
        <v>-455.70000000000005</v>
      </c>
      <c r="K108" s="100">
        <v>203.39999999999998</v>
      </c>
      <c r="L108" s="146">
        <v>55.365371955233712</v>
      </c>
    </row>
    <row r="109" spans="1:12" ht="18.75" customHeight="1">
      <c r="A109" s="49" t="s">
        <v>150</v>
      </c>
      <c r="B109" s="51" t="s">
        <v>111</v>
      </c>
      <c r="C109" s="56">
        <v>10351.700000000001</v>
      </c>
      <c r="D109" s="56">
        <v>10351.700000000001</v>
      </c>
      <c r="E109" s="56">
        <v>324.39999999999998</v>
      </c>
      <c r="F109" s="56">
        <v>260.39999999999998</v>
      </c>
      <c r="G109" s="56">
        <v>64</v>
      </c>
      <c r="H109" s="56">
        <v>-10027.300000000001</v>
      </c>
      <c r="I109" s="56">
        <v>3.1337847889718593</v>
      </c>
      <c r="J109" s="101">
        <v>92.9</v>
      </c>
      <c r="K109" s="101">
        <v>231.49999999999997</v>
      </c>
      <c r="L109" s="146">
        <v>0</v>
      </c>
    </row>
    <row r="110" spans="1:12" ht="18.75" customHeight="1">
      <c r="A110" s="17" t="s">
        <v>151</v>
      </c>
      <c r="B110" s="51" t="s">
        <v>111</v>
      </c>
      <c r="C110" s="56">
        <v>-9455.7999999999993</v>
      </c>
      <c r="D110" s="56">
        <v>-9455.7999999999993</v>
      </c>
      <c r="E110" s="56">
        <v>-576.70000000000005</v>
      </c>
      <c r="F110" s="56">
        <v>-576.70000000000005</v>
      </c>
      <c r="G110" s="56">
        <v>0</v>
      </c>
      <c r="H110" s="56">
        <v>8879.0999999999985</v>
      </c>
      <c r="I110" s="56">
        <v>6.0989022610461312</v>
      </c>
      <c r="J110" s="101">
        <v>-548.6</v>
      </c>
      <c r="K110" s="101">
        <v>-28.100000000000023</v>
      </c>
      <c r="L110" s="142">
        <v>105.12212905577836</v>
      </c>
    </row>
    <row r="111" spans="1:12" ht="22.5" customHeight="1">
      <c r="A111" s="73" t="s">
        <v>115</v>
      </c>
      <c r="B111" s="80" t="s">
        <v>112</v>
      </c>
      <c r="C111" s="74">
        <v>835.39999999999782</v>
      </c>
      <c r="D111" s="74">
        <v>835.39999999999782</v>
      </c>
      <c r="E111" s="74">
        <v>-1562.7000000000012</v>
      </c>
      <c r="F111" s="74">
        <v>-1546.1000000000013</v>
      </c>
      <c r="G111" s="74">
        <v>-16.600000000000009</v>
      </c>
      <c r="H111" s="74">
        <v>-2398.099999999999</v>
      </c>
      <c r="I111" s="74" t="s">
        <v>214</v>
      </c>
      <c r="J111" s="74">
        <v>-1046.2999999999997</v>
      </c>
      <c r="K111" s="74">
        <v>-516.40000000000146</v>
      </c>
      <c r="L111" s="151">
        <v>149.35486954028497</v>
      </c>
    </row>
    <row r="112" spans="1:12" ht="21" customHeight="1">
      <c r="A112" s="75" t="s">
        <v>116</v>
      </c>
      <c r="B112" s="76" t="s">
        <v>113</v>
      </c>
      <c r="C112" s="77">
        <v>4625.3</v>
      </c>
      <c r="D112" s="77">
        <v>4625.3</v>
      </c>
      <c r="E112" s="77">
        <v>8450</v>
      </c>
      <c r="F112" s="77">
        <v>7588.1</v>
      </c>
      <c r="G112" s="77">
        <v>861.9</v>
      </c>
      <c r="H112" s="77">
        <v>3824.7</v>
      </c>
      <c r="I112" s="77">
        <v>182.69085248524419</v>
      </c>
      <c r="J112" s="77">
        <v>5628.8</v>
      </c>
      <c r="K112" s="77">
        <v>2821.2</v>
      </c>
      <c r="L112" s="148">
        <v>150.12080727686185</v>
      </c>
    </row>
    <row r="113" spans="1:12" ht="21" customHeight="1">
      <c r="A113" s="75" t="s">
        <v>197</v>
      </c>
      <c r="B113" s="76" t="s">
        <v>196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 t="s">
        <v>0</v>
      </c>
      <c r="J113" s="77">
        <v>0</v>
      </c>
      <c r="K113" s="168">
        <v>0</v>
      </c>
      <c r="L113" s="149">
        <v>0</v>
      </c>
    </row>
    <row r="114" spans="1:12" ht="22.5" customHeight="1">
      <c r="A114" s="78" t="s">
        <v>117</v>
      </c>
      <c r="B114" s="79" t="s">
        <v>114</v>
      </c>
      <c r="C114" s="77">
        <v>-3789.9000000000024</v>
      </c>
      <c r="D114" s="77">
        <v>-3789.9000000000024</v>
      </c>
      <c r="E114" s="77">
        <v>-10012.700000000001</v>
      </c>
      <c r="F114" s="77">
        <v>-9134.2000000000007</v>
      </c>
      <c r="G114" s="77">
        <v>-878.5</v>
      </c>
      <c r="H114" s="77">
        <v>-6222.7999999999984</v>
      </c>
      <c r="I114" s="77" t="s">
        <v>213</v>
      </c>
      <c r="J114" s="77">
        <v>-6675.1</v>
      </c>
      <c r="K114" s="77">
        <v>-3337.6000000000004</v>
      </c>
      <c r="L114" s="148">
        <v>150.00074905244864</v>
      </c>
    </row>
    <row r="118" spans="1:12">
      <c r="B118" s="152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  <rowBreaks count="1" manualBreakCount="1">
    <brk id="8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view="pageBreakPreview" zoomScaleNormal="100" zoomScaleSheetLayoutView="100" workbookViewId="0">
      <selection activeCell="A2" sqref="A2:I2"/>
    </sheetView>
  </sheetViews>
  <sheetFormatPr defaultRowHeight="1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>
      <c r="J1" s="187" t="s">
        <v>159</v>
      </c>
      <c r="K1" s="187"/>
    </row>
    <row r="2" spans="1:12" ht="20.25">
      <c r="A2" s="180" t="s">
        <v>161</v>
      </c>
      <c r="B2" s="180"/>
      <c r="C2" s="180"/>
      <c r="D2" s="180"/>
      <c r="E2" s="180"/>
      <c r="F2" s="180"/>
      <c r="G2" s="180"/>
      <c r="H2" s="180"/>
      <c r="I2" s="180"/>
    </row>
    <row r="3" spans="1:12" ht="20.25">
      <c r="A3" s="180" t="s">
        <v>212</v>
      </c>
      <c r="B3" s="180"/>
      <c r="C3" s="180"/>
      <c r="D3" s="180"/>
      <c r="E3" s="180"/>
      <c r="F3" s="180"/>
      <c r="G3" s="180"/>
      <c r="H3" s="180"/>
      <c r="I3" s="180"/>
    </row>
    <row r="4" spans="1:12" ht="20.25">
      <c r="A4" s="180" t="s">
        <v>163</v>
      </c>
      <c r="B4" s="180"/>
      <c r="C4" s="180"/>
      <c r="D4" s="180"/>
      <c r="E4" s="180"/>
      <c r="F4" s="180"/>
      <c r="G4" s="180"/>
      <c r="H4" s="180"/>
      <c r="I4" s="180"/>
    </row>
    <row r="5" spans="1:12" ht="15.75">
      <c r="A5" s="177" t="s">
        <v>210</v>
      </c>
      <c r="B5" s="177"/>
      <c r="C5" s="177"/>
      <c r="D5" s="177"/>
      <c r="E5" s="177"/>
      <c r="F5" s="177"/>
      <c r="G5" s="177"/>
      <c r="H5" s="177"/>
      <c r="I5" s="177"/>
    </row>
    <row r="6" spans="1:12" ht="15.75">
      <c r="A6" s="184"/>
      <c r="B6" s="184"/>
      <c r="C6" s="184"/>
      <c r="D6" s="184"/>
      <c r="E6" s="184"/>
      <c r="F6" s="184"/>
      <c r="G6" s="184"/>
      <c r="H6" s="184"/>
      <c r="I6" s="184"/>
    </row>
    <row r="7" spans="1:12" ht="20.25" customHeight="1">
      <c r="L7" s="81" t="s">
        <v>11</v>
      </c>
    </row>
    <row r="8" spans="1:12" ht="30" customHeight="1">
      <c r="A8" s="188" t="s">
        <v>20</v>
      </c>
      <c r="B8" s="128" t="s">
        <v>132</v>
      </c>
      <c r="C8" s="189" t="s">
        <v>198</v>
      </c>
      <c r="D8" s="186" t="s">
        <v>14</v>
      </c>
      <c r="E8" s="186" t="s">
        <v>21</v>
      </c>
      <c r="F8" s="178" t="s">
        <v>167</v>
      </c>
      <c r="G8" s="178"/>
      <c r="H8" s="186" t="s">
        <v>15</v>
      </c>
      <c r="I8" s="186"/>
      <c r="J8" s="186" t="s">
        <v>18</v>
      </c>
      <c r="K8" s="186" t="s">
        <v>19</v>
      </c>
      <c r="L8" s="186"/>
    </row>
    <row r="9" spans="1:12" ht="29.25">
      <c r="A9" s="188"/>
      <c r="B9" s="129"/>
      <c r="C9" s="190"/>
      <c r="D9" s="186"/>
      <c r="E9" s="186"/>
      <c r="F9" s="98" t="s">
        <v>169</v>
      </c>
      <c r="G9" s="98" t="s">
        <v>168</v>
      </c>
      <c r="H9" s="82" t="s">
        <v>160</v>
      </c>
      <c r="I9" s="82" t="s">
        <v>16</v>
      </c>
      <c r="J9" s="186"/>
      <c r="K9" s="153" t="s">
        <v>158</v>
      </c>
      <c r="L9" s="82" t="s">
        <v>16</v>
      </c>
    </row>
    <row r="10" spans="1:1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</row>
    <row r="11" spans="1:12" ht="20.100000000000001" customHeight="1">
      <c r="A11" s="154" t="s">
        <v>208</v>
      </c>
      <c r="B11" s="95" t="s">
        <v>37</v>
      </c>
      <c r="C11" s="96">
        <v>124076.49999999997</v>
      </c>
      <c r="D11" s="96">
        <v>124076.49999999997</v>
      </c>
      <c r="E11" s="96">
        <v>8944.1999999999989</v>
      </c>
      <c r="F11" s="96">
        <v>8857.5</v>
      </c>
      <c r="G11" s="96">
        <v>86.699999999999989</v>
      </c>
      <c r="H11" s="96">
        <v>-115132.29999999997</v>
      </c>
      <c r="I11" s="96">
        <v>7.2086172643490114</v>
      </c>
      <c r="J11" s="96">
        <v>7414.5999999999995</v>
      </c>
      <c r="K11" s="96">
        <v>1529.5999999999995</v>
      </c>
      <c r="L11" s="96">
        <v>120.62956868880318</v>
      </c>
    </row>
    <row r="12" spans="1:12" ht="17.25" customHeight="1">
      <c r="A12" s="24" t="s">
        <v>172</v>
      </c>
      <c r="B12" s="95"/>
      <c r="C12" s="95"/>
      <c r="D12" s="96"/>
      <c r="E12" s="96"/>
      <c r="F12" s="96"/>
      <c r="G12" s="96"/>
      <c r="H12" s="96"/>
      <c r="I12" s="96"/>
      <c r="J12" s="145"/>
      <c r="K12" s="145"/>
      <c r="L12" s="145"/>
    </row>
    <row r="13" spans="1:12" ht="20.100000000000001" customHeight="1">
      <c r="A13" s="49" t="s">
        <v>44</v>
      </c>
      <c r="B13" s="84" t="s">
        <v>42</v>
      </c>
      <c r="C13" s="85">
        <v>13624.2</v>
      </c>
      <c r="D13" s="85">
        <v>13624.2</v>
      </c>
      <c r="E13" s="85">
        <v>814.3</v>
      </c>
      <c r="F13" s="85">
        <v>805</v>
      </c>
      <c r="G13" s="85">
        <v>9.3000000000000007</v>
      </c>
      <c r="H13" s="85">
        <v>-12809.900000000001</v>
      </c>
      <c r="I13" s="85">
        <v>5.9768646966427381</v>
      </c>
      <c r="J13" s="85">
        <v>749.6</v>
      </c>
      <c r="K13" s="85">
        <v>64.699999999999932</v>
      </c>
      <c r="L13" s="85">
        <v>108.63127001067234</v>
      </c>
    </row>
    <row r="14" spans="1:12" ht="16.5" customHeight="1">
      <c r="A14" s="86" t="s">
        <v>120</v>
      </c>
      <c r="B14" s="88" t="s">
        <v>119</v>
      </c>
      <c r="C14" s="87">
        <v>2838.8</v>
      </c>
      <c r="D14" s="87">
        <v>2841.9</v>
      </c>
      <c r="E14" s="87">
        <v>280.10000000000002</v>
      </c>
      <c r="F14" s="87">
        <v>280.10000000000002</v>
      </c>
      <c r="G14" s="87">
        <v>0</v>
      </c>
      <c r="H14" s="87">
        <v>-2561.8000000000002</v>
      </c>
      <c r="I14" s="87">
        <v>9.8560821985291529</v>
      </c>
      <c r="J14" s="87">
        <v>252.9</v>
      </c>
      <c r="K14" s="87">
        <v>27.200000000000017</v>
      </c>
      <c r="L14" s="87">
        <v>110.75523922499013</v>
      </c>
    </row>
    <row r="15" spans="1:12" ht="16.5" customHeight="1">
      <c r="A15" s="86" t="s">
        <v>207</v>
      </c>
      <c r="B15" s="88" t="s">
        <v>206</v>
      </c>
      <c r="C15" s="87">
        <v>29.2</v>
      </c>
      <c r="D15" s="87">
        <v>29.2</v>
      </c>
      <c r="E15" s="87">
        <v>0</v>
      </c>
      <c r="F15" s="87">
        <v>0</v>
      </c>
      <c r="G15" s="87">
        <v>0</v>
      </c>
      <c r="H15" s="87">
        <v>-29.2</v>
      </c>
      <c r="I15" s="87">
        <v>0</v>
      </c>
      <c r="J15" s="87">
        <v>0</v>
      </c>
      <c r="K15" s="87">
        <v>0</v>
      </c>
      <c r="L15" s="87" t="s">
        <v>0</v>
      </c>
    </row>
    <row r="16" spans="1:12" ht="20.100000000000001" customHeight="1">
      <c r="A16" s="49" t="s">
        <v>45</v>
      </c>
      <c r="B16" s="84" t="s">
        <v>43</v>
      </c>
      <c r="C16" s="85">
        <v>1763.8</v>
      </c>
      <c r="D16" s="85">
        <v>1763.8</v>
      </c>
      <c r="E16" s="85">
        <v>50.4</v>
      </c>
      <c r="F16" s="85">
        <v>50.3</v>
      </c>
      <c r="G16" s="85">
        <v>0.1</v>
      </c>
      <c r="H16" s="85">
        <v>-1713.3999999999999</v>
      </c>
      <c r="I16" s="85">
        <v>2.8574668329742603</v>
      </c>
      <c r="J16" s="85">
        <v>53.8</v>
      </c>
      <c r="K16" s="85">
        <v>-3.3999999999999986</v>
      </c>
      <c r="L16" s="85">
        <v>93.680297397769522</v>
      </c>
    </row>
    <row r="17" spans="1:12" ht="15" customHeight="1">
      <c r="A17" s="86" t="s">
        <v>120</v>
      </c>
      <c r="B17" s="88" t="s">
        <v>119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 t="s">
        <v>0</v>
      </c>
      <c r="J17" s="87">
        <v>0</v>
      </c>
      <c r="K17" s="87">
        <v>0</v>
      </c>
      <c r="L17" s="87" t="s">
        <v>0</v>
      </c>
    </row>
    <row r="18" spans="1:12" ht="20.100000000000001" customHeight="1">
      <c r="A18" s="49" t="s">
        <v>46</v>
      </c>
      <c r="B18" s="84" t="s">
        <v>47</v>
      </c>
      <c r="C18" s="85">
        <v>7926.7</v>
      </c>
      <c r="D18" s="85">
        <v>7926.7</v>
      </c>
      <c r="E18" s="85">
        <v>592.79999999999995</v>
      </c>
      <c r="F18" s="85">
        <v>592.79999999999995</v>
      </c>
      <c r="G18" s="85">
        <v>0</v>
      </c>
      <c r="H18" s="85">
        <v>-7333.9</v>
      </c>
      <c r="I18" s="85">
        <v>7.4785219574349986</v>
      </c>
      <c r="J18" s="85">
        <v>443.9</v>
      </c>
      <c r="K18" s="85">
        <v>148.89999999999998</v>
      </c>
      <c r="L18" s="85">
        <v>133.54359089885108</v>
      </c>
    </row>
    <row r="19" spans="1:12" ht="18" customHeight="1">
      <c r="A19" s="86" t="s">
        <v>120</v>
      </c>
      <c r="B19" s="88" t="s">
        <v>119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 t="s">
        <v>0</v>
      </c>
      <c r="J19" s="87">
        <v>0</v>
      </c>
      <c r="K19" s="87">
        <v>0</v>
      </c>
      <c r="L19" s="87" t="s">
        <v>0</v>
      </c>
    </row>
    <row r="20" spans="1:12" ht="21.75" customHeight="1">
      <c r="A20" s="49" t="s">
        <v>41</v>
      </c>
      <c r="B20" s="84" t="s">
        <v>48</v>
      </c>
      <c r="C20" s="85">
        <v>9126.6</v>
      </c>
      <c r="D20" s="85">
        <v>9126.6</v>
      </c>
      <c r="E20" s="85">
        <v>527.4</v>
      </c>
      <c r="F20" s="85">
        <v>474.29999999999995</v>
      </c>
      <c r="G20" s="85">
        <v>53.1</v>
      </c>
      <c r="H20" s="85">
        <v>-8599.2000000000007</v>
      </c>
      <c r="I20" s="85">
        <v>5.7787127736506472</v>
      </c>
      <c r="J20" s="85">
        <v>298.8</v>
      </c>
      <c r="K20" s="85">
        <v>228.59999999999997</v>
      </c>
      <c r="L20" s="85">
        <v>176.50602409638554</v>
      </c>
    </row>
    <row r="21" spans="1:12" ht="20.100000000000001" customHeight="1">
      <c r="A21" s="86" t="s">
        <v>120</v>
      </c>
      <c r="B21" s="88" t="s">
        <v>119</v>
      </c>
      <c r="C21" s="87">
        <v>949.8</v>
      </c>
      <c r="D21" s="87">
        <v>949.8</v>
      </c>
      <c r="E21" s="87">
        <v>8.1</v>
      </c>
      <c r="F21" s="87">
        <v>8.1</v>
      </c>
      <c r="G21" s="87">
        <v>0</v>
      </c>
      <c r="H21" s="87">
        <v>-941.69999999999993</v>
      </c>
      <c r="I21" s="87">
        <v>0.85281111813013255</v>
      </c>
      <c r="J21" s="87">
        <v>2.2999999999999998</v>
      </c>
      <c r="K21" s="87">
        <v>5.8</v>
      </c>
      <c r="L21" s="87" t="s">
        <v>213</v>
      </c>
    </row>
    <row r="22" spans="1:12" ht="20.100000000000001" customHeight="1">
      <c r="A22" s="49" t="s">
        <v>50</v>
      </c>
      <c r="B22" s="84" t="s">
        <v>49</v>
      </c>
      <c r="C22" s="85">
        <v>748.4</v>
      </c>
      <c r="D22" s="85">
        <v>748.4</v>
      </c>
      <c r="E22" s="85">
        <v>15.3</v>
      </c>
      <c r="F22" s="85">
        <v>15.100000000000001</v>
      </c>
      <c r="G22" s="85">
        <v>0.2</v>
      </c>
      <c r="H22" s="85">
        <v>-733.1</v>
      </c>
      <c r="I22" s="85">
        <v>2.0443613041154465</v>
      </c>
      <c r="J22" s="85">
        <v>11.3</v>
      </c>
      <c r="K22" s="85">
        <v>4</v>
      </c>
      <c r="L22" s="85">
        <v>135.39823008849555</v>
      </c>
    </row>
    <row r="23" spans="1:12" ht="18" customHeight="1">
      <c r="A23" s="86" t="s">
        <v>120</v>
      </c>
      <c r="B23" s="88" t="s">
        <v>119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 t="s">
        <v>0</v>
      </c>
      <c r="J23" s="87">
        <v>0</v>
      </c>
      <c r="K23" s="87">
        <v>0</v>
      </c>
      <c r="L23" s="87" t="s">
        <v>0</v>
      </c>
    </row>
    <row r="24" spans="1:12" ht="27" customHeight="1">
      <c r="A24" s="49" t="s">
        <v>52</v>
      </c>
      <c r="B24" s="84" t="s">
        <v>51</v>
      </c>
      <c r="C24" s="85">
        <v>736.3</v>
      </c>
      <c r="D24" s="85">
        <v>736.3</v>
      </c>
      <c r="E24" s="85">
        <v>11.4</v>
      </c>
      <c r="F24" s="85">
        <v>11.4</v>
      </c>
      <c r="G24" s="85">
        <v>0</v>
      </c>
      <c r="H24" s="85">
        <v>-724.9</v>
      </c>
      <c r="I24" s="85">
        <v>1.5482819502920007</v>
      </c>
      <c r="J24" s="85">
        <v>0.6</v>
      </c>
      <c r="K24" s="85">
        <v>10.8</v>
      </c>
      <c r="L24" s="85" t="s">
        <v>213</v>
      </c>
    </row>
    <row r="25" spans="1:12" ht="17.25" customHeight="1">
      <c r="A25" s="86" t="s">
        <v>120</v>
      </c>
      <c r="B25" s="88" t="s">
        <v>119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 t="s">
        <v>0</v>
      </c>
      <c r="J25" s="87">
        <v>0</v>
      </c>
      <c r="K25" s="87">
        <v>0</v>
      </c>
      <c r="L25" s="87" t="s">
        <v>0</v>
      </c>
    </row>
    <row r="26" spans="1:12" ht="20.100000000000001" customHeight="1">
      <c r="A26" s="49" t="s">
        <v>53</v>
      </c>
      <c r="B26" s="84" t="s">
        <v>54</v>
      </c>
      <c r="C26" s="85">
        <v>19347.199999999997</v>
      </c>
      <c r="D26" s="85">
        <v>19347.199999999997</v>
      </c>
      <c r="E26" s="85">
        <v>1544.7</v>
      </c>
      <c r="F26" s="85">
        <v>1522.3</v>
      </c>
      <c r="G26" s="85">
        <v>22.4</v>
      </c>
      <c r="H26" s="85">
        <v>-17802.499999999996</v>
      </c>
      <c r="I26" s="85">
        <v>7.9841010585511105</v>
      </c>
      <c r="J26" s="85">
        <v>1088.8</v>
      </c>
      <c r="K26" s="85">
        <v>455.90000000000009</v>
      </c>
      <c r="L26" s="85">
        <v>141.87178545187362</v>
      </c>
    </row>
    <row r="27" spans="1:12" ht="15.75" customHeight="1">
      <c r="A27" s="86" t="s">
        <v>120</v>
      </c>
      <c r="B27" s="88" t="s">
        <v>119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 t="s">
        <v>0</v>
      </c>
      <c r="J27" s="87">
        <v>0</v>
      </c>
      <c r="K27" s="87">
        <v>0</v>
      </c>
      <c r="L27" s="87" t="s">
        <v>0</v>
      </c>
    </row>
    <row r="28" spans="1:12" ht="15.75" customHeight="1">
      <c r="A28" s="86" t="s">
        <v>207</v>
      </c>
      <c r="B28" s="88" t="s">
        <v>206</v>
      </c>
      <c r="C28" s="87">
        <v>1.3</v>
      </c>
      <c r="D28" s="87">
        <v>1.3</v>
      </c>
      <c r="E28" s="87">
        <v>0</v>
      </c>
      <c r="F28" s="87">
        <v>0</v>
      </c>
      <c r="G28" s="87">
        <v>0</v>
      </c>
      <c r="H28" s="87">
        <v>-1.3</v>
      </c>
      <c r="I28" s="87">
        <v>0</v>
      </c>
      <c r="J28" s="87">
        <v>0</v>
      </c>
      <c r="K28" s="87">
        <v>0</v>
      </c>
      <c r="L28" s="87">
        <v>0</v>
      </c>
    </row>
    <row r="29" spans="1:12" ht="15.75" customHeight="1">
      <c r="A29" s="49" t="s">
        <v>56</v>
      </c>
      <c r="B29" s="84" t="s">
        <v>55</v>
      </c>
      <c r="C29" s="85">
        <v>1683.9</v>
      </c>
      <c r="D29" s="85">
        <v>1683.9</v>
      </c>
      <c r="E29" s="85">
        <v>75.8</v>
      </c>
      <c r="F29" s="85">
        <v>75.8</v>
      </c>
      <c r="G29" s="85">
        <v>0</v>
      </c>
      <c r="H29" s="85">
        <v>-1608.1000000000001</v>
      </c>
      <c r="I29" s="85">
        <v>4.5014549557574677</v>
      </c>
      <c r="J29" s="85">
        <v>67</v>
      </c>
      <c r="K29" s="85">
        <v>8.7999999999999972</v>
      </c>
      <c r="L29" s="85">
        <v>113.13432835820896</v>
      </c>
    </row>
    <row r="30" spans="1:12" ht="20.100000000000001" customHeight="1">
      <c r="A30" s="86" t="s">
        <v>120</v>
      </c>
      <c r="B30" s="88" t="s">
        <v>119</v>
      </c>
      <c r="C30" s="87">
        <v>425.2</v>
      </c>
      <c r="D30" s="87">
        <v>425.2</v>
      </c>
      <c r="E30" s="87">
        <v>24.3</v>
      </c>
      <c r="F30" s="87">
        <v>24.3</v>
      </c>
      <c r="G30" s="87">
        <v>0</v>
      </c>
      <c r="H30" s="87">
        <v>-400.9</v>
      </c>
      <c r="I30" s="87">
        <v>5.7149576669802453</v>
      </c>
      <c r="J30" s="87">
        <v>20.8</v>
      </c>
      <c r="K30" s="87">
        <v>3.5</v>
      </c>
      <c r="L30" s="87">
        <v>116.82692307692308</v>
      </c>
    </row>
    <row r="31" spans="1:12" ht="15.75">
      <c r="A31" s="49" t="s">
        <v>58</v>
      </c>
      <c r="B31" s="84" t="s">
        <v>57</v>
      </c>
      <c r="C31" s="85">
        <v>19856.900000000001</v>
      </c>
      <c r="D31" s="85">
        <v>19856.900000000001</v>
      </c>
      <c r="E31" s="85">
        <v>1111.5999999999999</v>
      </c>
      <c r="F31" s="85">
        <v>1110</v>
      </c>
      <c r="G31" s="85">
        <v>1.6</v>
      </c>
      <c r="H31" s="85">
        <v>-18745.300000000003</v>
      </c>
      <c r="I31" s="85">
        <v>5.5980540769203637</v>
      </c>
      <c r="J31" s="85">
        <v>951.1</v>
      </c>
      <c r="K31" s="85">
        <v>160.49999999999989</v>
      </c>
      <c r="L31" s="85">
        <v>116.87519714015349</v>
      </c>
    </row>
    <row r="32" spans="1:12">
      <c r="A32" s="86" t="s">
        <v>120</v>
      </c>
      <c r="B32" s="88" t="s">
        <v>119</v>
      </c>
      <c r="C32" s="87">
        <v>15612.7</v>
      </c>
      <c r="D32" s="87">
        <v>15612.7</v>
      </c>
      <c r="E32" s="87">
        <v>1069.7</v>
      </c>
      <c r="F32" s="87">
        <v>1069.7</v>
      </c>
      <c r="G32" s="87">
        <v>0</v>
      </c>
      <c r="H32" s="87">
        <v>-14543</v>
      </c>
      <c r="I32" s="87">
        <v>6.8514734799233947</v>
      </c>
      <c r="J32" s="87">
        <v>890.9</v>
      </c>
      <c r="K32" s="87">
        <v>178.80000000000007</v>
      </c>
      <c r="L32" s="87">
        <v>120.06959254686274</v>
      </c>
    </row>
    <row r="33" spans="1:12" ht="15.75">
      <c r="A33" s="49" t="s">
        <v>60</v>
      </c>
      <c r="B33" s="84" t="s">
        <v>59</v>
      </c>
      <c r="C33" s="85">
        <v>49293</v>
      </c>
      <c r="D33" s="85">
        <v>49293</v>
      </c>
      <c r="E33" s="85">
        <v>4200.5</v>
      </c>
      <c r="F33" s="85">
        <v>4200.5</v>
      </c>
      <c r="G33" s="85">
        <v>0</v>
      </c>
      <c r="H33" s="85">
        <v>-45092.5</v>
      </c>
      <c r="I33" s="85">
        <v>8.5214939240865846</v>
      </c>
      <c r="J33" s="85">
        <v>3749.7</v>
      </c>
      <c r="K33" s="85">
        <v>450.80000000000018</v>
      </c>
      <c r="L33" s="85">
        <v>112.0222951169427</v>
      </c>
    </row>
    <row r="34" spans="1:12">
      <c r="A34" s="86" t="s">
        <v>120</v>
      </c>
      <c r="B34" s="88" t="s">
        <v>119</v>
      </c>
      <c r="C34" s="87">
        <v>267.8</v>
      </c>
      <c r="D34" s="87">
        <v>267.8</v>
      </c>
      <c r="E34" s="87">
        <v>2.2999999999999998</v>
      </c>
      <c r="F34" s="87">
        <v>2.2999999999999998</v>
      </c>
      <c r="G34" s="87">
        <v>0</v>
      </c>
      <c r="H34" s="87">
        <v>-265.5</v>
      </c>
      <c r="I34" s="87">
        <v>0.8588498879761014</v>
      </c>
      <c r="J34" s="87">
        <v>24.5</v>
      </c>
      <c r="K34" s="87">
        <v>-22.2</v>
      </c>
      <c r="L34" s="87">
        <v>9.3877551020408152</v>
      </c>
    </row>
    <row r="36" spans="1:12" ht="25.5">
      <c r="A36" s="165" t="s">
        <v>209</v>
      </c>
    </row>
  </sheetData>
  <mergeCells count="14">
    <mergeCell ref="J8:J9"/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2025-03-10T08:33:28Z</dcterms:modified>
</cp:coreProperties>
</file>