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390" windowHeight="9060" firstSheet="1" activeTab="1"/>
  </bookViews>
  <sheets>
    <sheet name="podval" sheetId="27" state="hidden" r:id="rId1"/>
    <sheet name="econ" sheetId="4" r:id="rId2"/>
    <sheet name="funcț" sheetId="16" r:id="rId3"/>
  </sheets>
  <definedNames>
    <definedName name="_xlnm.Print_Titles" localSheetId="1">econ!$6:$9</definedName>
    <definedName name="_xlnm.Print_Area" localSheetId="1">econ!$A$1:$N$112</definedName>
    <definedName name="_xlnm.Print_Area" localSheetId="2">funcț!$A$1:$N$30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I15" i="27" l="1"/>
  <c r="H15" i="27"/>
  <c r="J18" i="27"/>
  <c r="J17" i="27"/>
  <c r="J14" i="27"/>
  <c r="J6" i="27"/>
  <c r="J5" i="27"/>
  <c r="J4" i="27"/>
  <c r="J19" i="27"/>
  <c r="E18" i="27"/>
  <c r="E17" i="27" s="1"/>
  <c r="E19" i="27"/>
  <c r="F15" i="27"/>
  <c r="I16" i="27"/>
  <c r="H16" i="27"/>
  <c r="I18" i="27"/>
  <c r="I17" i="27"/>
  <c r="D7" i="27"/>
  <c r="E7" i="27"/>
  <c r="J7" i="27"/>
  <c r="C9" i="27"/>
  <c r="D10" i="27"/>
  <c r="E10" i="27"/>
  <c r="F10" i="27"/>
  <c r="G10" i="27"/>
  <c r="I10" i="27"/>
  <c r="J10" i="27"/>
  <c r="C11" i="27"/>
  <c r="B11" i="27"/>
  <c r="C12" i="27"/>
  <c r="H12" i="27"/>
  <c r="C13" i="27"/>
  <c r="B13" i="27"/>
  <c r="D18" i="27"/>
  <c r="D17" i="27" s="1"/>
  <c r="B12" i="27"/>
  <c r="D16" i="27"/>
  <c r="C16" i="27"/>
  <c r="B16" i="27" s="1"/>
  <c r="I19" i="27"/>
  <c r="H19" i="27"/>
  <c r="H10" i="27"/>
  <c r="B10" i="27"/>
  <c r="C10" i="27"/>
  <c r="C7" i="27"/>
  <c r="D19" i="27"/>
  <c r="E3" i="27"/>
  <c r="C3" i="27"/>
  <c r="D15" i="27"/>
  <c r="C15" i="27" s="1"/>
  <c r="B15" i="27" s="1"/>
  <c r="F3" i="27"/>
  <c r="I3" i="27"/>
  <c r="H3" i="27"/>
  <c r="F9" i="27"/>
  <c r="F7" i="27" s="1"/>
  <c r="G3" i="27"/>
  <c r="J3" i="27"/>
  <c r="D3" i="27"/>
  <c r="I9" i="27"/>
  <c r="H9" i="27"/>
  <c r="I7" i="27"/>
  <c r="G9" i="27"/>
  <c r="G7" i="27"/>
  <c r="H17" i="27"/>
  <c r="H18" i="27"/>
  <c r="I14" i="27"/>
  <c r="H14" i="27"/>
  <c r="H7" i="27"/>
  <c r="I6" i="27"/>
  <c r="I5" i="27"/>
  <c r="I4" i="27"/>
  <c r="H6" i="27"/>
  <c r="H5" i="27"/>
  <c r="H4" i="27"/>
  <c r="B3" i="27" l="1"/>
  <c r="C19" i="27"/>
  <c r="B19" i="27" s="1"/>
  <c r="E14" i="27"/>
  <c r="E6" i="27" s="1"/>
  <c r="E5" i="27" s="1"/>
  <c r="E4" i="27" s="1"/>
  <c r="C17" i="27"/>
  <c r="B17" i="27" s="1"/>
  <c r="C18" i="27"/>
  <c r="B18" i="27" s="1"/>
  <c r="B7" i="27"/>
  <c r="F14" i="27"/>
  <c r="F6" i="27" s="1"/>
  <c r="F5" i="27" s="1"/>
  <c r="F4" i="27" s="1"/>
  <c r="D14" i="27"/>
  <c r="G14" i="27"/>
  <c r="G6" i="27" s="1"/>
  <c r="G5" i="27" s="1"/>
  <c r="G4" i="27" s="1"/>
  <c r="B9" i="27"/>
  <c r="D6" i="27" l="1"/>
  <c r="C14" i="27"/>
  <c r="B14" i="27" s="1"/>
  <c r="D5" i="27" l="1"/>
  <c r="D4" i="27" s="1"/>
  <c r="C6" i="27"/>
  <c r="C5" i="27" l="1"/>
  <c r="C4" i="27" s="1"/>
  <c r="B6" i="27"/>
  <c r="B5" i="27" s="1"/>
  <c r="B4" i="27" s="1"/>
</calcChain>
</file>

<file path=xl/sharedStrings.xml><?xml version="1.0" encoding="utf-8"?>
<sst xmlns="http://schemas.openxmlformats.org/spreadsheetml/2006/main" count="347" uniqueCount="215">
  <si>
    <t xml:space="preserve"> </t>
  </si>
  <si>
    <t xml:space="preserve">  </t>
  </si>
  <si>
    <t>inclusiv:</t>
  </si>
  <si>
    <t>Bugetul de stat</t>
  </si>
  <si>
    <t>dintre care:</t>
  </si>
  <si>
    <t>Restituirea TVA</t>
  </si>
  <si>
    <t xml:space="preserve">       Accize, total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</si>
  <si>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</si>
  <si>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</si>
  <si>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</si>
  <si>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</si>
  <si>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</si>
  <si>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</si>
  <si>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</si>
  <si>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</si>
  <si>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</si>
  <si>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</si>
  <si>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</si>
  <si>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</si>
  <si>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</si>
  <si>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</si>
  <si>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</si>
  <si>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</si>
  <si>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</si>
  <si>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</si>
  <si>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</si>
  <si>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</si>
  <si>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</si>
  <si>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</si>
  <si>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</si>
  <si>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</si>
  <si>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</si>
  <si>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</si>
  <si>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</si>
  <si>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</si>
  <si>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</si>
  <si>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</si>
  <si>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</si>
  <si>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</si>
  <si>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</si>
  <si>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</si>
  <si>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</si>
  <si>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</si>
  <si>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</si>
  <si>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</si>
  <si>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</si>
  <si>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</si>
  <si>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</si>
  <si>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</si>
  <si>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</si>
  <si>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</si>
  <si>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</si>
  <si>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</si>
  <si>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</si>
  <si>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</si>
  <si>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</si>
  <si>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</si>
  <si>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</si>
  <si>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</si>
  <si>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</si>
  <si>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</si>
  <si>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</si>
  <si>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</si>
  <si>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</si>
  <si>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</si>
  <si>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</si>
  <si>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</si>
  <si>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</si>
  <si>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</si>
  <si>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</si>
  <si>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</si>
  <si>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</si>
  <si>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</si>
  <si>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</si>
  <si>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</si>
  <si>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</si>
  <si>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</si>
  <si>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</si>
  <si>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</si>
  <si>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</si>
  <si>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</si>
  <si>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</si>
  <si>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</si>
  <si>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</si>
  <si>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</si>
  <si>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</si>
  <si>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</si>
  <si>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</si>
  <si>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</si>
  <si>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</si>
  <si>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</si>
  <si>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</si>
  <si>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</si>
  <si>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</si>
  <si>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</si>
  <si>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</si>
  <si>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</si>
  <si>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</si>
  <si>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</si>
  <si>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</si>
  <si>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</si>
  <si>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</si>
  <si>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</si>
  <si>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</si>
  <si>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</si>
  <si>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</si>
  <si>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</si>
  <si>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</si>
  <si>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</si>
  <si>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</si>
  <si>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</si>
  <si>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</si>
  <si>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</si>
  <si>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</si>
  <si>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</si>
  <si>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</si>
  <si>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</si>
  <si>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</si>
  <si>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</si>
  <si>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</si>
  <si>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</si>
  <si>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</si>
  <si>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</si>
  <si>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</si>
  <si>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</si>
  <si>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</si>
  <si>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</si>
  <si>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</si>
  <si>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</si>
  <si>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</si>
  <si>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</si>
  <si>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</si>
  <si>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</si>
  <si>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</si>
  <si>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</si>
  <si>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</si>
  <si>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</si>
  <si>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Impozitul funciar</t>
  </si>
  <si>
    <t>Impozitul pe bunurile imobiliare</t>
  </si>
  <si>
    <t>Investiții capitale</t>
  </si>
  <si>
    <t>Cod</t>
  </si>
  <si>
    <t xml:space="preserve">Transferuri acordate între bugetul de stat şi bugetele locale </t>
  </si>
  <si>
    <t>Impozitul pe venitul persoanelor fizice</t>
  </si>
  <si>
    <t>Impozitul pe venitul persoanelor juridice</t>
  </si>
  <si>
    <t>Sold bugetar (deficit (-), excedent(+))</t>
  </si>
  <si>
    <t>Bugetele locale</t>
  </si>
  <si>
    <t>Impozite pe proprietate cu caracter ocazional</t>
  </si>
  <si>
    <t>Taxe pentru servicii specifice</t>
  </si>
  <si>
    <t>Alte taxe pentru mărfuri şi servicii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</si>
  <si>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</si>
  <si>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</si>
  <si>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</si>
  <si>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</si>
  <si>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</si>
  <si>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</si>
  <si>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</si>
  <si>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 xml:space="preserve">Primirea împrumuturilor externe </t>
  </si>
  <si>
    <t xml:space="preserve">Rambursarea împrumuturilor externe </t>
  </si>
  <si>
    <t>Alte active nefinanciare</t>
  </si>
  <si>
    <t>Accize la marfurile produse pe teritoriul Republicii Moldova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</si>
  <si>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</si>
  <si>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</si>
  <si>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</si>
  <si>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</si>
  <si>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</si>
  <si>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</si>
  <si>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</si>
  <si>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</si>
  <si>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</si>
  <si>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</si>
  <si>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</si>
  <si>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</si>
  <si>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</si>
  <si>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</si>
  <si>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</si>
  <si>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</si>
  <si>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</si>
  <si>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</si>
  <si>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</si>
  <si>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</si>
  <si>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</si>
  <si>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</si>
  <si>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</si>
  <si>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</si>
  <si>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</si>
  <si>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</si>
  <si>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</si>
  <si>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</si>
  <si>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</si>
  <si>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</si>
  <si>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</si>
  <si>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</si>
  <si>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</si>
  <si>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</si>
  <si>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</si>
  <si>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</si>
  <si>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</si>
  <si>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</si>
  <si>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</si>
  <si>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</si>
  <si>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</si>
  <si>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*Dobânzi la împrumuturile altor nivele ale sistemului bugetar</t>
  </si>
  <si>
    <t>32+33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</si>
  <si>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</si>
  <si>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</si>
  <si>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</si>
  <si>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</si>
  <si>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</si>
  <si>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</si>
  <si>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 publice locale</t>
  </si>
  <si>
    <t>Garanţii  interne</t>
  </si>
  <si>
    <t>la situația din 31 ianuarie 2025</t>
  </si>
  <si>
    <t>bugetelor locale în anul 2025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</si>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</sst>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9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204" fontId="41" fillId="0" borderId="1" xfId="0" applyNumberFormat="1" applyFont="1" applyBorder="1" applyAlignment="1">
      <alignment horizontal="right" vertical="center"/>
    </xf>
    <xf numFmtId="204" fontId="39" fillId="0" borderId="1" xfId="0" applyNumberFormat="1" applyFont="1" applyBorder="1" applyAlignment="1">
      <alignment horizontal="right" vertical="center"/>
    </xf>
    <xf numFmtId="204" fontId="42" fillId="0" borderId="1" xfId="0" applyNumberFormat="1" applyFont="1" applyBorder="1" applyAlignment="1">
      <alignment horizontal="right" vertical="center"/>
    </xf>
    <xf numFmtId="204" fontId="41" fillId="0" borderId="1" xfId="0" applyNumberFormat="1" applyFont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204" fontId="39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vertical="center"/>
    </xf>
    <xf numFmtId="204" fontId="44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21" fillId="0" borderId="1" xfId="1" applyFont="1" applyFill="1" applyBorder="1" applyAlignment="1">
      <alignment horizontal="left" vertical="center" wrapText="1"/>
    </xf>
    <xf numFmtId="204" fontId="4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39" fillId="0" borderId="1" xfId="0" applyFont="1" applyFill="1" applyBorder="1" applyAlignment="1">
      <alignment horizontal="left" vertical="center" wrapText="1"/>
    </xf>
    <xf numFmtId="204" fontId="46" fillId="0" borderId="1" xfId="0" applyNumberFormat="1" applyFont="1" applyBorder="1" applyAlignment="1">
      <alignment horizontal="right" vertical="center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46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22" fillId="0" borderId="1" xfId="1" applyFont="1" applyFill="1" applyBorder="1" applyAlignment="1">
      <alignment horizontal="left" vertical="center" indent="1"/>
    </xf>
    <xf numFmtId="0" fontId="49" fillId="0" borderId="1" xfId="0" applyFont="1" applyBorder="1" applyAlignment="1">
      <alignment horizontal="center" vertical="center"/>
    </xf>
    <xf numFmtId="0" fontId="24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206" fontId="39" fillId="0" borderId="1" xfId="0" applyNumberFormat="1" applyFont="1" applyBorder="1" applyAlignment="1">
      <alignment horizontal="right" vertical="center"/>
    </xf>
    <xf numFmtId="206" fontId="45" fillId="0" borderId="1" xfId="0" applyNumberFormat="1" applyFont="1" applyBorder="1" applyAlignment="1">
      <alignment horizontal="right" vertical="center"/>
    </xf>
    <xf numFmtId="206" fontId="46" fillId="3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41" fillId="2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Fill="1" applyBorder="1" applyAlignment="1">
      <alignment horizontal="right" vertical="center"/>
    </xf>
    <xf numFmtId="206" fontId="39" fillId="0" borderId="1" xfId="0" applyNumberFormat="1" applyFont="1" applyFill="1" applyBorder="1" applyAlignment="1">
      <alignment horizontal="right" vertical="center"/>
    </xf>
    <xf numFmtId="206" fontId="46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39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44" fillId="0" borderId="1" xfId="0" applyNumberFormat="1" applyFont="1" applyFill="1" applyBorder="1" applyAlignment="1">
      <alignment horizontal="right" vertical="center" wrapText="1"/>
    </xf>
    <xf numFmtId="206" fontId="41" fillId="0" borderId="1" xfId="0" applyNumberFormat="1" applyFont="1" applyFill="1" applyBorder="1" applyAlignment="1">
      <alignment horizontal="right" vertical="center" wrapText="1"/>
    </xf>
    <xf numFmtId="0" fontId="25" fillId="4" borderId="1" xfId="1" applyFont="1" applyFill="1" applyBorder="1" applyAlignment="1">
      <alignment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206" fontId="51" fillId="4" borderId="1" xfId="0" applyNumberFormat="1" applyFont="1" applyFill="1" applyBorder="1" applyAlignment="1">
      <alignment horizontal="right" vertical="center"/>
    </xf>
    <xf numFmtId="0" fontId="27" fillId="5" borderId="1" xfId="1" applyFont="1" applyFill="1" applyBorder="1" applyAlignment="1">
      <alignment horizontal="left" vertical="center" wrapText="1"/>
    </xf>
    <xf numFmtId="204" fontId="26" fillId="4" borderId="1" xfId="1" applyNumberFormat="1" applyFont="1" applyFill="1" applyBorder="1" applyAlignment="1">
      <alignment horizontal="left" vertical="center"/>
    </xf>
    <xf numFmtId="0" fontId="26" fillId="4" borderId="1" xfId="1" applyFont="1" applyFill="1" applyBorder="1" applyAlignment="1">
      <alignment horizontal="center" vertical="center"/>
    </xf>
    <xf numFmtId="49" fontId="26" fillId="6" borderId="1" xfId="1" applyNumberFormat="1" applyFont="1" applyFill="1" applyBorder="1" applyAlignment="1">
      <alignment horizontal="left" vertical="center"/>
    </xf>
    <xf numFmtId="20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204" fontId="28" fillId="4" borderId="1" xfId="1" applyNumberFormat="1" applyFont="1" applyFill="1" applyBorder="1" applyAlignment="1">
      <alignment horizontal="left" vertical="center" wrapText="1"/>
    </xf>
    <xf numFmtId="49" fontId="28" fillId="4" borderId="1" xfId="1" applyNumberFormat="1" applyFont="1" applyFill="1" applyBorder="1" applyAlignment="1">
      <alignment horizontal="center" vertical="center"/>
    </xf>
    <xf numFmtId="49" fontId="26" fillId="6" borderId="1" xfId="1" applyNumberFormat="1" applyFont="1" applyFill="1" applyBorder="1" applyAlignment="1">
      <alignment horizontal="center" vertical="center"/>
    </xf>
    <xf numFmtId="206" fontId="25" fillId="4" borderId="1" xfId="1" applyNumberFormat="1" applyFont="1" applyFill="1" applyBorder="1" applyAlignment="1">
      <alignment horizontal="right" vertical="center" wrapText="1"/>
    </xf>
    <xf numFmtId="206" fontId="27" fillId="5" borderId="1" xfId="1" applyNumberFormat="1" applyFont="1" applyFill="1" applyBorder="1" applyAlignment="1">
      <alignment horizontal="right" vertical="center" wrapText="1"/>
    </xf>
    <xf numFmtId="206" fontId="26" fillId="4" borderId="1" xfId="1" applyNumberFormat="1" applyFont="1" applyFill="1" applyBorder="1" applyAlignment="1">
      <alignment horizontal="right" vertical="center"/>
    </xf>
    <xf numFmtId="206" fontId="26" fillId="6" borderId="1" xfId="1" applyNumberFormat="1" applyFont="1" applyFill="1" applyBorder="1" applyAlignment="1">
      <alignment horizontal="right" vertical="center"/>
    </xf>
    <xf numFmtId="206" fontId="27" fillId="4" borderId="1" xfId="1" applyNumberFormat="1" applyFont="1" applyFill="1" applyBorder="1" applyAlignment="1">
      <alignment horizontal="right" vertical="center" wrapText="1"/>
    </xf>
    <xf numFmtId="206" fontId="28" fillId="4" borderId="1" xfId="1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3" fillId="0" borderId="0" xfId="0" applyFont="1"/>
    <xf numFmtId="49" fontId="24" fillId="0" borderId="1" xfId="1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vertical="center" wrapText="1"/>
    </xf>
    <xf numFmtId="206" fontId="22" fillId="0" borderId="1" xfId="0" applyNumberFormat="1" applyFont="1" applyBorder="1" applyAlignment="1">
      <alignment horizontal="right" vertical="center"/>
    </xf>
    <xf numFmtId="49" fontId="22" fillId="0" borderId="1" xfId="1" applyNumberFormat="1" applyFont="1" applyFill="1" applyBorder="1" applyAlignment="1">
      <alignment horizontal="center" vertical="center"/>
    </xf>
    <xf numFmtId="206" fontId="24" fillId="0" borderId="1" xfId="0" applyNumberFormat="1" applyFont="1" applyBorder="1" applyAlignment="1">
      <alignment horizontal="right" vertical="center"/>
    </xf>
    <xf numFmtId="206" fontId="54" fillId="0" borderId="1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49" fontId="26" fillId="5" borderId="1" xfId="1" applyNumberFormat="1" applyFont="1" applyFill="1" applyBorder="1" applyAlignment="1">
      <alignment horizontal="center" vertical="center" wrapText="1"/>
    </xf>
    <xf numFmtId="206" fontId="51" fillId="0" borderId="1" xfId="0" applyNumberFormat="1" applyFont="1" applyFill="1" applyBorder="1" applyAlignment="1">
      <alignment horizontal="right"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206" fontId="0" fillId="0" borderId="0" xfId="0" applyNumberFormat="1"/>
    <xf numFmtId="0" fontId="0" fillId="0" borderId="3" xfId="0" applyFill="1" applyBorder="1"/>
    <xf numFmtId="0" fontId="30" fillId="0" borderId="0" xfId="2" applyFont="1" applyFill="1" applyBorder="1" applyAlignment="1">
      <alignment vertical="center"/>
    </xf>
    <xf numFmtId="0" fontId="0" fillId="0" borderId="4" xfId="0" applyFill="1" applyBorder="1"/>
    <xf numFmtId="0" fontId="30" fillId="0" borderId="5" xfId="2" applyFont="1" applyFill="1" applyBorder="1" applyAlignment="1">
      <alignment horizontal="center" vertical="center" wrapText="1"/>
    </xf>
    <xf numFmtId="0" fontId="30" fillId="0" borderId="6" xfId="2" applyFont="1" applyFill="1" applyBorder="1" applyAlignment="1">
      <alignment horizontal="left" vertical="center" wrapText="1"/>
    </xf>
    <xf numFmtId="204" fontId="55" fillId="0" borderId="7" xfId="0" applyNumberFormat="1" applyFont="1" applyFill="1" applyBorder="1"/>
    <xf numFmtId="0" fontId="56" fillId="0" borderId="4" xfId="2" applyFont="1" applyFill="1" applyBorder="1" applyAlignment="1">
      <alignment horizontal="center" vertical="center" wrapText="1"/>
    </xf>
    <xf numFmtId="204" fontId="57" fillId="0" borderId="5" xfId="0" applyNumberFormat="1" applyFont="1" applyFill="1" applyBorder="1"/>
    <xf numFmtId="0" fontId="31" fillId="0" borderId="6" xfId="2" applyFont="1" applyFill="1" applyBorder="1" applyAlignment="1">
      <alignment horizontal="left" vertical="center"/>
    </xf>
    <xf numFmtId="204" fontId="58" fillId="0" borderId="7" xfId="0" applyNumberFormat="1" applyFont="1" applyFill="1" applyBorder="1"/>
    <xf numFmtId="0" fontId="32" fillId="0" borderId="4" xfId="2" applyFont="1" applyFill="1" applyBorder="1" applyAlignment="1">
      <alignment vertical="center"/>
    </xf>
    <xf numFmtId="204" fontId="59" fillId="0" borderId="5" xfId="0" applyNumberFormat="1" applyFont="1" applyFill="1" applyBorder="1"/>
    <xf numFmtId="0" fontId="33" fillId="0" borderId="6" xfId="2" applyFont="1" applyFill="1" applyBorder="1" applyAlignment="1">
      <alignment horizontal="left" vertical="center" indent="1"/>
    </xf>
    <xf numFmtId="204" fontId="38" fillId="0" borderId="7" xfId="0" applyNumberFormat="1" applyFont="1" applyFill="1" applyBorder="1"/>
    <xf numFmtId="0" fontId="34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34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2" fillId="0" borderId="8" xfId="2" applyFont="1" applyFill="1" applyBorder="1" applyAlignment="1">
      <alignment horizontal="left" vertical="center" indent="1"/>
    </xf>
    <xf numFmtId="204" fontId="59" fillId="0" borderId="9" xfId="0" applyNumberFormat="1" applyFont="1" applyFill="1" applyBorder="1"/>
    <xf numFmtId="0" fontId="35" fillId="0" borderId="10" xfId="2" applyFont="1" applyFill="1" applyBorder="1" applyAlignment="1">
      <alignment horizontal="left" vertical="center" wrapText="1"/>
    </xf>
    <xf numFmtId="0" fontId="32" fillId="0" borderId="6" xfId="2" applyFont="1" applyFill="1" applyBorder="1" applyAlignment="1">
      <alignment vertical="center"/>
    </xf>
    <xf numFmtId="0" fontId="36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60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0" fontId="8" fillId="0" borderId="0" xfId="0" applyFont="1" applyFill="1" applyBorder="1" applyAlignment="1">
      <alignment horizontal="center" vertical="center"/>
    </xf>
    <xf numFmtId="204" fontId="0" fillId="8" borderId="11" xfId="0" applyNumberFormat="1" applyFill="1" applyBorder="1"/>
    <xf numFmtId="204" fontId="0" fillId="8" borderId="9" xfId="0" applyNumberFormat="1" applyFill="1" applyBorder="1"/>
    <xf numFmtId="204" fontId="38" fillId="8" borderId="7" xfId="0" applyNumberFormat="1" applyFont="1" applyFill="1" applyBorder="1"/>
    <xf numFmtId="204" fontId="38" fillId="3" borderId="7" xfId="0" applyNumberFormat="1" applyFont="1" applyFill="1" applyBorder="1"/>
    <xf numFmtId="0" fontId="61" fillId="0" borderId="0" xfId="0" applyFont="1"/>
    <xf numFmtId="0" fontId="13" fillId="0" borderId="19" xfId="1" applyFont="1" applyFill="1" applyBorder="1" applyAlignment="1">
      <alignment vertical="center"/>
    </xf>
    <xf numFmtId="204" fontId="39" fillId="3" borderId="1" xfId="0" applyNumberFormat="1" applyFont="1" applyFill="1" applyBorder="1" applyAlignment="1">
      <alignment horizontal="right" vertical="center"/>
    </xf>
    <xf numFmtId="204" fontId="0" fillId="8" borderId="0" xfId="0" applyNumberFormat="1" applyFill="1" applyBorder="1" applyAlignment="1">
      <alignment horizontal="center"/>
    </xf>
    <xf numFmtId="0" fontId="42" fillId="0" borderId="0" xfId="0" applyFont="1"/>
    <xf numFmtId="204" fontId="28" fillId="4" borderId="0" xfId="1" applyNumberFormat="1" applyFont="1" applyFill="1" applyBorder="1" applyAlignment="1">
      <alignment horizontal="left" vertical="center" wrapText="1"/>
    </xf>
    <xf numFmtId="49" fontId="28" fillId="4" borderId="0" xfId="1" applyNumberFormat="1" applyFont="1" applyFill="1" applyBorder="1" applyAlignment="1">
      <alignment horizontal="center" vertical="center"/>
    </xf>
    <xf numFmtId="206" fontId="28" fillId="4" borderId="0" xfId="1" applyNumberFormat="1" applyFont="1" applyFill="1" applyBorder="1" applyAlignment="1">
      <alignment horizontal="right" vertical="center" wrapText="1"/>
    </xf>
    <xf numFmtId="204" fontId="41" fillId="4" borderId="1" xfId="0" applyNumberFormat="1" applyFont="1" applyFill="1" applyBorder="1" applyAlignment="1">
      <alignment horizontal="right" vertical="center"/>
    </xf>
    <xf numFmtId="204" fontId="46" fillId="7" borderId="1" xfId="0" applyNumberFormat="1" applyFont="1" applyFill="1" applyBorder="1" applyAlignment="1">
      <alignment horizontal="right" vertical="center"/>
    </xf>
    <xf numFmtId="204" fontId="41" fillId="2" borderId="1" xfId="0" applyNumberFormat="1" applyFont="1" applyFill="1" applyBorder="1" applyAlignment="1">
      <alignment horizontal="right" vertical="center"/>
    </xf>
    <xf numFmtId="204" fontId="45" fillId="7" borderId="1" xfId="0" applyNumberFormat="1" applyFont="1" applyFill="1" applyBorder="1" applyAlignment="1">
      <alignment horizontal="right" vertical="center"/>
    </xf>
    <xf numFmtId="204" fontId="52" fillId="4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204" fontId="50" fillId="0" borderId="1" xfId="0" applyNumberFormat="1" applyFont="1" applyBorder="1" applyAlignment="1">
      <alignment horizontal="right" vertical="center"/>
    </xf>
    <xf numFmtId="0" fontId="5" fillId="7" borderId="1" xfId="1" applyFont="1" applyFill="1" applyBorder="1" applyAlignment="1">
      <alignment horizontal="left" vertical="center" wrapText="1"/>
    </xf>
    <xf numFmtId="204" fontId="50" fillId="3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5" fillId="0" borderId="1" xfId="1" applyFont="1" applyFill="1" applyBorder="1" applyAlignment="1">
      <alignment vertical="center" wrapText="1"/>
    </xf>
    <xf numFmtId="0" fontId="28" fillId="9" borderId="1" xfId="1" applyFont="1" applyFill="1" applyBorder="1" applyAlignment="1">
      <alignment vertical="center" wrapText="1"/>
    </xf>
    <xf numFmtId="0" fontId="27" fillId="9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horizontal="center" vertical="center"/>
    </xf>
    <xf numFmtId="206" fontId="52" fillId="9" borderId="1" xfId="0" applyNumberFormat="1" applyFont="1" applyFill="1" applyBorder="1" applyAlignment="1">
      <alignment horizontal="right" vertical="center"/>
    </xf>
    <xf numFmtId="0" fontId="49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30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13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/>
    </xf>
    <xf numFmtId="0" fontId="30" fillId="0" borderId="11" xfId="2" applyFont="1" applyFill="1" applyBorder="1" applyAlignment="1">
      <alignment horizontal="center" vertical="center" wrapText="1"/>
    </xf>
    <xf numFmtId="0" fontId="30" fillId="0" borderId="18" xfId="2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11"/>
      <c r="B1" s="172" t="s">
        <v>172</v>
      </c>
      <c r="C1" s="174" t="s">
        <v>3</v>
      </c>
      <c r="D1" s="170" t="s">
        <v>173</v>
      </c>
      <c r="E1" s="170"/>
      <c r="F1" s="176" t="s">
        <v>174</v>
      </c>
      <c r="G1" s="176" t="s">
        <v>175</v>
      </c>
      <c r="H1" s="176" t="s">
        <v>145</v>
      </c>
      <c r="I1" s="170" t="s">
        <v>173</v>
      </c>
      <c r="J1" s="170"/>
      <c r="K1" s="112"/>
      <c r="L1" s="112"/>
    </row>
    <row r="2" spans="1:12" ht="15.75" thickBot="1">
      <c r="A2" s="113"/>
      <c r="B2" s="173"/>
      <c r="C2" s="175"/>
      <c r="D2" s="114" t="s">
        <v>176</v>
      </c>
      <c r="E2" s="114" t="s">
        <v>177</v>
      </c>
      <c r="F2" s="177"/>
      <c r="G2" s="177"/>
      <c r="H2" s="177"/>
      <c r="I2" s="114" t="s">
        <v>176</v>
      </c>
      <c r="J2" s="114" t="s">
        <v>177</v>
      </c>
    </row>
    <row r="3" spans="1:12" ht="17.25" thickBot="1">
      <c r="A3" s="115" t="s">
        <v>178</v>
      </c>
      <c r="B3" s="116" t="e">
        <f t="shared" ref="B3:B18" si="0">C3+F3+G3+H3</f>
        <v>#REF!</v>
      </c>
      <c r="C3" s="116" t="e">
        <f>D3+E3</f>
        <v>#REF!</v>
      </c>
      <c r="D3" s="116" t="e">
        <f>#REF!</f>
        <v>#REF!</v>
      </c>
      <c r="E3" s="116" t="e">
        <f>#REF!</f>
        <v>#REF!</v>
      </c>
      <c r="F3" s="116" t="e">
        <f>#REF!</f>
        <v>#REF!</v>
      </c>
      <c r="G3" s="116" t="e">
        <f>#REF!</f>
        <v>#REF!</v>
      </c>
      <c r="H3" s="116">
        <f>I3+J3</f>
        <v>535.41999999999985</v>
      </c>
      <c r="I3" s="116">
        <f>econ!H70</f>
        <v>535.81999999999982</v>
      </c>
      <c r="J3" s="116">
        <f>econ!I70</f>
        <v>-0.40000000000000008</v>
      </c>
    </row>
    <row r="4" spans="1:12" ht="15.75" thickBot="1">
      <c r="A4" s="117" t="s">
        <v>179</v>
      </c>
      <c r="B4" s="118" t="e">
        <f>B3+B5</f>
        <v>#REF!</v>
      </c>
      <c r="C4" s="118" t="e">
        <f t="shared" ref="C4:J4" si="1">C3+C5</f>
        <v>#REF!</v>
      </c>
      <c r="D4" s="118" t="e">
        <f t="shared" si="1"/>
        <v>#REF!</v>
      </c>
      <c r="E4" s="118" t="e">
        <f t="shared" si="1"/>
        <v>#REF!</v>
      </c>
      <c r="F4" s="118" t="e">
        <f t="shared" si="1"/>
        <v>#REF!</v>
      </c>
      <c r="G4" s="118" t="e">
        <f t="shared" si="1"/>
        <v>#REF!</v>
      </c>
      <c r="H4" s="118">
        <f t="shared" si="1"/>
        <v>0</v>
      </c>
      <c r="I4" s="118">
        <f t="shared" si="1"/>
        <v>0</v>
      </c>
      <c r="J4" s="118">
        <f t="shared" si="1"/>
        <v>0</v>
      </c>
    </row>
    <row r="5" spans="1:12" ht="15.75" thickBot="1">
      <c r="A5" s="119" t="s">
        <v>180</v>
      </c>
      <c r="B5" s="120" t="e">
        <f t="shared" ref="B5:J5" si="2">B6+B16+B17</f>
        <v>#REF!</v>
      </c>
      <c r="C5" s="120" t="e">
        <f t="shared" si="2"/>
        <v>#REF!</v>
      </c>
      <c r="D5" s="120" t="e">
        <f t="shared" si="2"/>
        <v>#REF!</v>
      </c>
      <c r="E5" s="120" t="e">
        <f t="shared" si="2"/>
        <v>#REF!</v>
      </c>
      <c r="F5" s="120" t="e">
        <f>F6+F16+F17</f>
        <v>#REF!</v>
      </c>
      <c r="G5" s="120" t="e">
        <f t="shared" si="2"/>
        <v>#REF!</v>
      </c>
      <c r="H5" s="120">
        <f t="shared" si="2"/>
        <v>-535.41999999999985</v>
      </c>
      <c r="I5" s="120">
        <f t="shared" si="2"/>
        <v>-535.81999999999982</v>
      </c>
      <c r="J5" s="120">
        <f t="shared" si="2"/>
        <v>0.40000000000000008</v>
      </c>
    </row>
    <row r="6" spans="1:12" ht="15.75" thickBot="1">
      <c r="A6" s="121" t="s">
        <v>181</v>
      </c>
      <c r="B6" s="122" t="e">
        <f t="shared" si="0"/>
        <v>#REF!</v>
      </c>
      <c r="C6" s="122" t="e">
        <f>D6+E6</f>
        <v>#REF!</v>
      </c>
      <c r="D6" s="122" t="e">
        <f>D7+D10+D13+D14</f>
        <v>#REF!</v>
      </c>
      <c r="E6" s="122" t="e">
        <f>E7+E10+E13+E14</f>
        <v>#REF!</v>
      </c>
      <c r="F6" s="122" t="e">
        <f>F7+F10+F13+F14</f>
        <v>#REF!</v>
      </c>
      <c r="G6" s="122" t="e">
        <f>G7+G10+G13+G14</f>
        <v>#REF!</v>
      </c>
      <c r="H6" s="122">
        <f>I6+J6</f>
        <v>-530.31999999999982</v>
      </c>
      <c r="I6" s="122">
        <f>I7+I10+I13+I14</f>
        <v>-530.7199999999998</v>
      </c>
      <c r="J6" s="122">
        <f>J7+J10+J13+J14</f>
        <v>0.40000000000000008</v>
      </c>
    </row>
    <row r="7" spans="1:12" ht="15.75" thickBot="1">
      <c r="A7" s="123" t="s">
        <v>182</v>
      </c>
      <c r="B7" s="141" t="e">
        <f t="shared" si="0"/>
        <v>#REF!</v>
      </c>
      <c r="C7" s="124">
        <f t="shared" ref="C7:C19" si="3">D7+E7</f>
        <v>0</v>
      </c>
      <c r="D7" s="124">
        <f>D8+D9</f>
        <v>0</v>
      </c>
      <c r="E7" s="124">
        <f>E8+E9</f>
        <v>0</v>
      </c>
      <c r="F7" s="124" t="e">
        <f>F8+F9</f>
        <v>#REF!</v>
      </c>
      <c r="G7" s="124" t="e">
        <f>G8+G9</f>
        <v>#REF!</v>
      </c>
      <c r="H7" s="124">
        <f>I7+J7</f>
        <v>-499.4199999999999</v>
      </c>
      <c r="I7" s="124">
        <f>I8+I9</f>
        <v>-499.4199999999999</v>
      </c>
      <c r="J7" s="124">
        <f>J8+J9</f>
        <v>0</v>
      </c>
    </row>
    <row r="8" spans="1:12">
      <c r="A8" s="125" t="s">
        <v>183</v>
      </c>
      <c r="B8" s="126"/>
      <c r="C8" s="126"/>
      <c r="D8" s="126"/>
      <c r="E8" s="126"/>
      <c r="F8" s="126"/>
      <c r="G8" s="126"/>
      <c r="H8" s="126"/>
      <c r="I8" s="126"/>
      <c r="J8" s="126"/>
    </row>
    <row r="9" spans="1:12" ht="15.75" thickBot="1">
      <c r="A9" s="127" t="s">
        <v>184</v>
      </c>
      <c r="B9" s="128" t="e">
        <f t="shared" si="0"/>
        <v>#REF!</v>
      </c>
      <c r="C9" s="128">
        <f t="shared" si="3"/>
        <v>0</v>
      </c>
      <c r="D9" s="138"/>
      <c r="E9" s="138"/>
      <c r="F9" s="128" t="e">
        <f>#REF!-podval!F12</f>
        <v>#REF!</v>
      </c>
      <c r="G9" s="128" t="e">
        <f>#REF!</f>
        <v>#REF!</v>
      </c>
      <c r="H9" s="126">
        <f>I9+J9</f>
        <v>-499.4199999999999</v>
      </c>
      <c r="I9" s="128">
        <f>econ!H109</f>
        <v>-499.4199999999999</v>
      </c>
      <c r="J9" s="138"/>
    </row>
    <row r="10" spans="1:12" ht="15.75" thickBot="1">
      <c r="A10" s="123" t="s">
        <v>185</v>
      </c>
      <c r="B10" s="141">
        <f t="shared" si="0"/>
        <v>0</v>
      </c>
      <c r="C10" s="124">
        <f t="shared" si="3"/>
        <v>0</v>
      </c>
      <c r="D10" s="124">
        <f>D11+D12</f>
        <v>0</v>
      </c>
      <c r="E10" s="124">
        <f>E11+E12</f>
        <v>0</v>
      </c>
      <c r="F10" s="124">
        <f>F11+F12</f>
        <v>0</v>
      </c>
      <c r="G10" s="124">
        <f>G11+G12</f>
        <v>0</v>
      </c>
      <c r="H10" s="124">
        <f>I10+J10</f>
        <v>0</v>
      </c>
      <c r="I10" s="124">
        <f>I11+I12</f>
        <v>0</v>
      </c>
      <c r="J10" s="124">
        <f>J11+J12</f>
        <v>0</v>
      </c>
    </row>
    <row r="11" spans="1:12">
      <c r="A11" s="125" t="s">
        <v>186</v>
      </c>
      <c r="B11" s="126">
        <f t="shared" si="0"/>
        <v>0</v>
      </c>
      <c r="C11" s="126">
        <f t="shared" si="3"/>
        <v>0</v>
      </c>
      <c r="D11" s="139"/>
      <c r="E11" s="126"/>
      <c r="F11" s="126"/>
      <c r="G11" s="126"/>
      <c r="H11" s="126"/>
      <c r="I11" s="126"/>
      <c r="J11" s="126"/>
    </row>
    <row r="12" spans="1:12" ht="15.75" thickBot="1">
      <c r="A12" s="127" t="s">
        <v>187</v>
      </c>
      <c r="B12" s="128">
        <f t="shared" si="0"/>
        <v>0</v>
      </c>
      <c r="C12" s="128">
        <f t="shared" si="3"/>
        <v>0</v>
      </c>
      <c r="D12" s="138"/>
      <c r="E12" s="138"/>
      <c r="F12" s="138"/>
      <c r="G12" s="128"/>
      <c r="H12" s="128">
        <f>I12+J12</f>
        <v>0</v>
      </c>
      <c r="I12" s="138"/>
      <c r="J12" s="138"/>
    </row>
    <row r="13" spans="1:12" ht="15.75" thickBot="1">
      <c r="A13" s="123" t="s">
        <v>188</v>
      </c>
      <c r="B13" s="124">
        <f t="shared" si="0"/>
        <v>0</v>
      </c>
      <c r="C13" s="124">
        <f t="shared" si="3"/>
        <v>0</v>
      </c>
      <c r="D13" s="140"/>
      <c r="E13" s="124"/>
      <c r="F13" s="124"/>
      <c r="G13" s="124"/>
      <c r="H13" s="124"/>
      <c r="I13" s="124"/>
      <c r="J13" s="124"/>
    </row>
    <row r="14" spans="1:12">
      <c r="A14" s="129" t="s">
        <v>189</v>
      </c>
      <c r="B14" s="130" t="e">
        <f t="shared" si="0"/>
        <v>#REF!</v>
      </c>
      <c r="C14" s="130" t="e">
        <f t="shared" si="3"/>
        <v>#REF!</v>
      </c>
      <c r="D14" s="130" t="e">
        <f>-D3-D7-D10-D13-D16-D17</f>
        <v>#REF!</v>
      </c>
      <c r="E14" s="130" t="e">
        <f>-E3-E7-E10-E13-E16-E17</f>
        <v>#REF!</v>
      </c>
      <c r="F14" s="130" t="e">
        <f>-F3-F7-F10-F13-F16-F17</f>
        <v>#REF!</v>
      </c>
      <c r="G14" s="130" t="e">
        <f>-G3-G7-G10-G13-G16-G17</f>
        <v>#REF!</v>
      </c>
      <c r="H14" s="122">
        <f t="shared" ref="H14:H19" si="4">I14+J14</f>
        <v>-30.89999999999992</v>
      </c>
      <c r="I14" s="130">
        <f>-I3-I7-I10-I13-I16-I17</f>
        <v>-31.299999999999919</v>
      </c>
      <c r="J14" s="130">
        <f>-J3-J7-J10-J13-J16-J17</f>
        <v>0.40000000000000008</v>
      </c>
    </row>
    <row r="15" spans="1:12" ht="15.75" thickBot="1">
      <c r="A15" s="131" t="s">
        <v>190</v>
      </c>
      <c r="B15" s="128" t="e">
        <f t="shared" si="0"/>
        <v>#REF!</v>
      </c>
      <c r="C15" s="128" t="e">
        <f t="shared" si="3"/>
        <v>#REF!</v>
      </c>
      <c r="D15" s="128" t="e">
        <f>#REF!+#REF!</f>
        <v>#REF!</v>
      </c>
      <c r="E15" s="128"/>
      <c r="F15" s="128" t="e">
        <f>#REF!</f>
        <v>#REF!</v>
      </c>
      <c r="G15" s="128"/>
      <c r="H15" s="128">
        <f t="shared" si="4"/>
        <v>-1</v>
      </c>
      <c r="I15" s="128">
        <f>econ!H98</f>
        <v>-1</v>
      </c>
      <c r="J15" s="128"/>
    </row>
    <row r="16" spans="1:12" ht="15.75" thickBot="1">
      <c r="A16" s="123" t="s">
        <v>191</v>
      </c>
      <c r="B16" s="124" t="e">
        <f t="shared" si="0"/>
        <v>#REF!</v>
      </c>
      <c r="C16" s="124" t="e">
        <f t="shared" si="3"/>
        <v>#REF!</v>
      </c>
      <c r="D16" s="124" t="e">
        <f>#REF!</f>
        <v>#REF!</v>
      </c>
      <c r="E16" s="124"/>
      <c r="F16" s="124"/>
      <c r="G16" s="124"/>
      <c r="H16" s="124">
        <f t="shared" si="4"/>
        <v>0.5</v>
      </c>
      <c r="I16" s="124">
        <f>econ!H76</f>
        <v>0.5</v>
      </c>
      <c r="J16" s="124"/>
    </row>
    <row r="17" spans="1:10" ht="15.75" thickBot="1">
      <c r="A17" s="132" t="s">
        <v>192</v>
      </c>
      <c r="B17" s="124" t="e">
        <f t="shared" si="0"/>
        <v>#REF!</v>
      </c>
      <c r="C17" s="124" t="e">
        <f t="shared" si="3"/>
        <v>#REF!</v>
      </c>
      <c r="D17" s="124" t="e">
        <f>D18+D19</f>
        <v>#REF!</v>
      </c>
      <c r="E17" s="124" t="e">
        <f>E18+E19</f>
        <v>#REF!</v>
      </c>
      <c r="F17" s="124"/>
      <c r="G17" s="124"/>
      <c r="H17" s="124">
        <f t="shared" si="4"/>
        <v>-5.6</v>
      </c>
      <c r="I17" s="124">
        <f>I18+I19</f>
        <v>-5.6</v>
      </c>
      <c r="J17" s="124">
        <f>J18+J19</f>
        <v>0</v>
      </c>
    </row>
    <row r="18" spans="1:10">
      <c r="A18" s="133" t="s">
        <v>156</v>
      </c>
      <c r="B18" s="134" t="e">
        <f t="shared" si="0"/>
        <v>#REF!</v>
      </c>
      <c r="C18" s="126" t="e">
        <f t="shared" si="3"/>
        <v>#REF!</v>
      </c>
      <c r="D18" s="126" t="e">
        <f>#REF!</f>
        <v>#REF!</v>
      </c>
      <c r="E18" s="126" t="e">
        <f>#REF!</f>
        <v>#REF!</v>
      </c>
      <c r="F18" s="126"/>
      <c r="G18" s="126"/>
      <c r="H18" s="126">
        <f t="shared" si="4"/>
        <v>0</v>
      </c>
      <c r="I18" s="126">
        <f>econ!H107</f>
        <v>0</v>
      </c>
      <c r="J18" s="126">
        <f>econ!I107</f>
        <v>0</v>
      </c>
    </row>
    <row r="19" spans="1:10" ht="15.75" thickBot="1">
      <c r="A19" s="135" t="s">
        <v>157</v>
      </c>
      <c r="B19" s="136" t="e">
        <f>C19+F19+G19+H19</f>
        <v>#REF!</v>
      </c>
      <c r="C19" s="136" t="e">
        <f t="shared" si="3"/>
        <v>#REF!</v>
      </c>
      <c r="D19" s="136" t="e">
        <f>#REF!</f>
        <v>#REF!</v>
      </c>
      <c r="E19" s="136" t="e">
        <f>#REF!</f>
        <v>#REF!</v>
      </c>
      <c r="F19" s="136"/>
      <c r="G19" s="136"/>
      <c r="H19" s="136">
        <f t="shared" si="4"/>
        <v>-5.6</v>
      </c>
      <c r="I19" s="136">
        <f>econ!H108</f>
        <v>-5.6</v>
      </c>
      <c r="J19" s="136">
        <f>econ!I108</f>
        <v>0</v>
      </c>
    </row>
    <row r="20" spans="1:10" s="109" customFormat="1"/>
    <row r="21" spans="1:10" s="109" customFormat="1">
      <c r="B21" s="145"/>
      <c r="C21" s="171" t="s">
        <v>193</v>
      </c>
      <c r="D21" s="171"/>
      <c r="E21" s="171"/>
      <c r="F21" s="171"/>
    </row>
    <row r="22" spans="1:10" s="109" customFormat="1"/>
    <row r="23" spans="1:10" s="109" customFormat="1"/>
    <row r="24" spans="1:10" s="109" customFormat="1"/>
    <row r="25" spans="1:10" s="109" customFormat="1"/>
    <row r="26" spans="1:10" s="109" customFormat="1"/>
    <row r="27" spans="1:10" s="109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showZeros="0" tabSelected="1" view="pageBreakPreview" zoomScaleNormal="100" zoomScaleSheetLayoutView="100" workbookViewId="0">
      <selection activeCell="A40" sqref="A40"/>
    </sheetView>
  </sheetViews>
  <sheetFormatPr defaultRowHeight="1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9.28515625" customWidth="1"/>
    <col min="7" max="8" width="10.28515625" customWidth="1"/>
    <col min="9" max="9" width="9.140625" customWidth="1"/>
    <col min="10" max="10" width="11.140625" customWidth="1"/>
    <col min="11" max="11" width="9" customWidth="1"/>
    <col min="12" max="12" width="10.28515625" customWidth="1"/>
    <col min="13" max="13" width="11.5703125" customWidth="1"/>
    <col min="14" max="14" width="8.140625" customWidth="1"/>
    <col min="16" max="16" width="21" customWidth="1"/>
  </cols>
  <sheetData>
    <row r="1" spans="1:14">
      <c r="A1" s="6"/>
      <c r="B1" s="6"/>
      <c r="C1" s="6"/>
      <c r="D1" s="2"/>
      <c r="E1" s="2"/>
      <c r="F1" s="2"/>
      <c r="G1" s="2"/>
      <c r="H1" s="2"/>
      <c r="I1" s="2"/>
      <c r="L1" s="2"/>
      <c r="M1" s="185" t="s">
        <v>9</v>
      </c>
      <c r="N1" s="185"/>
    </row>
    <row r="2" spans="1:14" ht="20.25">
      <c r="A2" s="178" t="s">
        <v>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20.25">
      <c r="A3" s="178" t="s">
        <v>212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1:14" ht="15.75">
      <c r="A4" s="181" t="s">
        <v>211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4" ht="15.7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37"/>
      <c r="M5" s="137"/>
      <c r="N5" s="137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 t="s">
        <v>1</v>
      </c>
      <c r="L6" s="1"/>
      <c r="N6" s="3" t="s">
        <v>8</v>
      </c>
    </row>
    <row r="7" spans="1:14" ht="34.5" customHeight="1">
      <c r="A7" s="183" t="s">
        <v>15</v>
      </c>
      <c r="B7" s="184" t="s">
        <v>140</v>
      </c>
      <c r="C7" s="179" t="s">
        <v>200</v>
      </c>
      <c r="D7" s="183" t="s">
        <v>10</v>
      </c>
      <c r="E7" s="182" t="s">
        <v>169</v>
      </c>
      <c r="F7" s="182"/>
      <c r="G7" s="183" t="s">
        <v>16</v>
      </c>
      <c r="H7" s="182" t="s">
        <v>169</v>
      </c>
      <c r="I7" s="182"/>
      <c r="J7" s="183" t="s">
        <v>11</v>
      </c>
      <c r="K7" s="183"/>
      <c r="L7" s="183" t="s">
        <v>13</v>
      </c>
      <c r="M7" s="183" t="s">
        <v>14</v>
      </c>
      <c r="N7" s="183"/>
    </row>
    <row r="8" spans="1:14" ht="25.5">
      <c r="A8" s="183"/>
      <c r="B8" s="184"/>
      <c r="C8" s="180"/>
      <c r="D8" s="183"/>
      <c r="E8" s="107" t="s">
        <v>171</v>
      </c>
      <c r="F8" s="107" t="s">
        <v>170</v>
      </c>
      <c r="G8" s="183"/>
      <c r="H8" s="107" t="s">
        <v>171</v>
      </c>
      <c r="I8" s="107" t="s">
        <v>170</v>
      </c>
      <c r="J8" s="4" t="s">
        <v>160</v>
      </c>
      <c r="K8" s="4" t="s">
        <v>12</v>
      </c>
      <c r="L8" s="183"/>
      <c r="M8" s="4" t="s">
        <v>162</v>
      </c>
      <c r="N8" s="4" t="s">
        <v>12</v>
      </c>
    </row>
    <row r="9" spans="1:14">
      <c r="A9" s="5">
        <v>1</v>
      </c>
      <c r="B9" s="55">
        <v>2</v>
      </c>
      <c r="C9" s="5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</row>
    <row r="10" spans="1:14" ht="17.25">
      <c r="A10" s="72" t="s">
        <v>63</v>
      </c>
      <c r="B10" s="77">
        <v>1</v>
      </c>
      <c r="C10" s="74">
        <v>19462.7</v>
      </c>
      <c r="D10" s="74">
        <v>30120.6</v>
      </c>
      <c r="E10" s="74">
        <v>29966</v>
      </c>
      <c r="F10" s="74">
        <v>154.60000000000002</v>
      </c>
      <c r="G10" s="74">
        <v>2104.62</v>
      </c>
      <c r="H10" s="74">
        <v>2104.42</v>
      </c>
      <c r="I10" s="74">
        <v>0.2</v>
      </c>
      <c r="J10" s="74">
        <v>-28015.98</v>
      </c>
      <c r="K10" s="74">
        <v>6.987311009740842</v>
      </c>
      <c r="L10" s="74">
        <v>1804.2</v>
      </c>
      <c r="M10" s="74">
        <v>300.4199999999999</v>
      </c>
      <c r="N10" s="74">
        <v>116.65114732291319</v>
      </c>
    </row>
    <row r="11" spans="1:14">
      <c r="A11" s="35" t="s">
        <v>17</v>
      </c>
      <c r="B11" s="48">
        <v>11</v>
      </c>
      <c r="C11" s="63">
        <v>4096.3</v>
      </c>
      <c r="D11" s="63">
        <v>7658.4999999999991</v>
      </c>
      <c r="E11" s="63">
        <v>7658.4999999999991</v>
      </c>
      <c r="F11" s="63">
        <v>0</v>
      </c>
      <c r="G11" s="63">
        <v>604.6</v>
      </c>
      <c r="H11" s="63">
        <v>604.6</v>
      </c>
      <c r="I11" s="63">
        <v>0</v>
      </c>
      <c r="J11" s="63">
        <v>-7053.9</v>
      </c>
      <c r="K11" s="63">
        <v>7.8944963112881128</v>
      </c>
      <c r="L11" s="63">
        <v>529</v>
      </c>
      <c r="M11" s="63">
        <v>75.599999999999952</v>
      </c>
      <c r="N11" s="63">
        <v>114.29111531190928</v>
      </c>
    </row>
    <row r="12" spans="1:14">
      <c r="A12" s="13" t="s">
        <v>18</v>
      </c>
      <c r="B12" s="49">
        <v>111</v>
      </c>
      <c r="C12" s="59">
        <v>3192.6</v>
      </c>
      <c r="D12" s="59">
        <v>5930.5999999999995</v>
      </c>
      <c r="E12" s="59">
        <v>5930.5999999999995</v>
      </c>
      <c r="F12" s="59">
        <v>0</v>
      </c>
      <c r="G12" s="59">
        <v>441.8</v>
      </c>
      <c r="H12" s="59">
        <v>441.8</v>
      </c>
      <c r="I12" s="59">
        <v>0</v>
      </c>
      <c r="J12" s="59">
        <v>-5488.7999999999993</v>
      </c>
      <c r="K12" s="59">
        <v>7.449499207500085</v>
      </c>
      <c r="L12" s="9">
        <v>381.40000000000003</v>
      </c>
      <c r="M12" s="9">
        <v>60.399999999999977</v>
      </c>
      <c r="N12" s="9">
        <v>115.83639223911904</v>
      </c>
    </row>
    <row r="13" spans="1:14">
      <c r="A13" s="20" t="s">
        <v>4</v>
      </c>
      <c r="B13" s="29"/>
      <c r="C13" s="29"/>
      <c r="D13" s="59"/>
      <c r="E13" s="59"/>
      <c r="F13" s="59"/>
      <c r="G13" s="59"/>
      <c r="H13" s="59"/>
      <c r="I13" s="59"/>
      <c r="J13" s="59"/>
      <c r="K13" s="59"/>
      <c r="L13" s="9"/>
      <c r="M13" s="9"/>
      <c r="N13" s="9"/>
    </row>
    <row r="14" spans="1:14">
      <c r="A14" s="54" t="s">
        <v>142</v>
      </c>
      <c r="B14" s="50">
        <v>1111</v>
      </c>
      <c r="C14" s="60">
        <v>2956.4</v>
      </c>
      <c r="D14" s="60">
        <v>5694.4</v>
      </c>
      <c r="E14" s="60">
        <v>5694.4</v>
      </c>
      <c r="F14" s="60">
        <v>0</v>
      </c>
      <c r="G14" s="60">
        <v>431</v>
      </c>
      <c r="H14" s="60">
        <v>431</v>
      </c>
      <c r="I14" s="60">
        <v>0</v>
      </c>
      <c r="J14" s="60">
        <v>-5263.4</v>
      </c>
      <c r="K14" s="60">
        <v>7.5688395616746282</v>
      </c>
      <c r="L14" s="24">
        <v>376.3</v>
      </c>
      <c r="M14" s="24">
        <v>54.699999999999989</v>
      </c>
      <c r="N14" s="24">
        <v>114.5362742492692</v>
      </c>
    </row>
    <row r="15" spans="1:14">
      <c r="A15" s="54" t="s">
        <v>143</v>
      </c>
      <c r="B15" s="50">
        <v>1112</v>
      </c>
      <c r="C15" s="60">
        <v>236.2</v>
      </c>
      <c r="D15" s="60">
        <v>236.2</v>
      </c>
      <c r="E15" s="60">
        <v>236.2</v>
      </c>
      <c r="F15" s="60">
        <v>0</v>
      </c>
      <c r="G15" s="60">
        <v>10.8</v>
      </c>
      <c r="H15" s="60">
        <v>10.8</v>
      </c>
      <c r="I15" s="60">
        <v>0</v>
      </c>
      <c r="J15" s="60">
        <v>-225.39999999999998</v>
      </c>
      <c r="K15" s="60">
        <v>4.5723962743437774</v>
      </c>
      <c r="L15" s="24">
        <v>5.0999999999999996</v>
      </c>
      <c r="M15" s="24">
        <v>5.7000000000000011</v>
      </c>
      <c r="N15" s="24" t="s">
        <v>213</v>
      </c>
    </row>
    <row r="16" spans="1:14">
      <c r="A16" s="13" t="s">
        <v>206</v>
      </c>
      <c r="B16" s="44">
        <v>113</v>
      </c>
      <c r="C16" s="59">
        <v>416.3</v>
      </c>
      <c r="D16" s="59">
        <v>811.7</v>
      </c>
      <c r="E16" s="59">
        <v>811.7</v>
      </c>
      <c r="F16" s="59">
        <v>0</v>
      </c>
      <c r="G16" s="59">
        <v>6</v>
      </c>
      <c r="H16" s="59">
        <v>6</v>
      </c>
      <c r="I16" s="59">
        <v>0</v>
      </c>
      <c r="J16" s="59">
        <v>-805.7</v>
      </c>
      <c r="K16" s="59">
        <v>0.73918935567327826</v>
      </c>
      <c r="L16" s="9">
        <v>8.2999999999999989</v>
      </c>
      <c r="M16" s="9">
        <v>-2.2999999999999989</v>
      </c>
      <c r="N16" s="9">
        <v>72.289156626506042</v>
      </c>
    </row>
    <row r="17" spans="1:14">
      <c r="A17" s="20" t="s">
        <v>2</v>
      </c>
      <c r="B17" s="44"/>
      <c r="C17" s="44"/>
      <c r="D17" s="59"/>
      <c r="E17" s="59"/>
      <c r="F17" s="59"/>
      <c r="G17" s="59"/>
      <c r="H17" s="59"/>
      <c r="I17" s="59"/>
      <c r="J17" s="59"/>
      <c r="K17" s="59"/>
      <c r="L17" s="9"/>
      <c r="M17" s="17">
        <v>0</v>
      </c>
      <c r="N17" s="9"/>
    </row>
    <row r="18" spans="1:14">
      <c r="A18" s="22" t="s">
        <v>137</v>
      </c>
      <c r="B18" s="42">
        <v>1131</v>
      </c>
      <c r="C18" s="60">
        <v>253.1</v>
      </c>
      <c r="D18" s="60">
        <v>260.2</v>
      </c>
      <c r="E18" s="60">
        <v>260.2</v>
      </c>
      <c r="F18" s="60">
        <v>0</v>
      </c>
      <c r="G18" s="60">
        <v>1.5</v>
      </c>
      <c r="H18" s="60">
        <v>1.5</v>
      </c>
      <c r="I18" s="60">
        <v>0</v>
      </c>
      <c r="J18" s="60">
        <v>-258.7</v>
      </c>
      <c r="K18" s="60">
        <v>0.57647963105303623</v>
      </c>
      <c r="L18" s="24">
        <v>2.5</v>
      </c>
      <c r="M18" s="24">
        <v>-1</v>
      </c>
      <c r="N18" s="24">
        <v>60</v>
      </c>
    </row>
    <row r="19" spans="1:14">
      <c r="A19" s="22" t="s">
        <v>138</v>
      </c>
      <c r="B19" s="42">
        <v>1132</v>
      </c>
      <c r="C19" s="60">
        <v>162.6</v>
      </c>
      <c r="D19" s="60">
        <v>548.20000000000005</v>
      </c>
      <c r="E19" s="60">
        <v>548.20000000000005</v>
      </c>
      <c r="F19" s="60">
        <v>0</v>
      </c>
      <c r="G19" s="60">
        <v>4.0999999999999996</v>
      </c>
      <c r="H19" s="60">
        <v>4.0999999999999996</v>
      </c>
      <c r="I19" s="60">
        <v>0</v>
      </c>
      <c r="J19" s="60">
        <v>-544.1</v>
      </c>
      <c r="K19" s="60">
        <v>0.7479022254651585</v>
      </c>
      <c r="L19" s="24">
        <v>5.7</v>
      </c>
      <c r="M19" s="24">
        <v>-1.6000000000000005</v>
      </c>
      <c r="N19" s="24">
        <v>71.929824561403493</v>
      </c>
    </row>
    <row r="20" spans="1:14">
      <c r="A20" s="22" t="s">
        <v>146</v>
      </c>
      <c r="B20" s="42">
        <v>1133</v>
      </c>
      <c r="C20" s="60">
        <v>0.6</v>
      </c>
      <c r="D20" s="60">
        <v>3.3</v>
      </c>
      <c r="E20" s="60">
        <v>3.3</v>
      </c>
      <c r="F20" s="60">
        <v>0</v>
      </c>
      <c r="G20" s="60">
        <v>0.4</v>
      </c>
      <c r="H20" s="60">
        <v>0.4</v>
      </c>
      <c r="I20" s="60">
        <v>0</v>
      </c>
      <c r="J20" s="60">
        <v>-2.9</v>
      </c>
      <c r="K20" s="60">
        <v>12.121212121212123</v>
      </c>
      <c r="L20" s="24">
        <v>0.1</v>
      </c>
      <c r="M20" s="24">
        <v>0.30000000000000004</v>
      </c>
      <c r="N20" s="24" t="s">
        <v>213</v>
      </c>
    </row>
    <row r="21" spans="1:14">
      <c r="A21" s="14" t="s">
        <v>19</v>
      </c>
      <c r="B21" s="44">
        <v>114</v>
      </c>
      <c r="C21" s="59">
        <v>487.40000000000003</v>
      </c>
      <c r="D21" s="59">
        <v>916.2</v>
      </c>
      <c r="E21" s="59">
        <v>916.2</v>
      </c>
      <c r="F21" s="59">
        <v>0</v>
      </c>
      <c r="G21" s="59">
        <v>156.79999999999998</v>
      </c>
      <c r="H21" s="59">
        <v>156.79999999999998</v>
      </c>
      <c r="I21" s="59">
        <v>0</v>
      </c>
      <c r="J21" s="59">
        <v>-759.40000000000009</v>
      </c>
      <c r="K21" s="59">
        <v>17.114167212399035</v>
      </c>
      <c r="L21" s="27">
        <v>139.30000000000001</v>
      </c>
      <c r="M21" s="9">
        <v>17.499999999999972</v>
      </c>
      <c r="N21" s="9">
        <v>112.56281407035173</v>
      </c>
    </row>
    <row r="22" spans="1:14">
      <c r="A22" s="20" t="s">
        <v>4</v>
      </c>
      <c r="B22" s="44"/>
      <c r="C22" s="44"/>
      <c r="D22" s="59"/>
      <c r="E22" s="59"/>
      <c r="F22" s="59"/>
      <c r="G22" s="59"/>
      <c r="H22" s="59"/>
      <c r="I22" s="59"/>
      <c r="J22" s="59"/>
      <c r="K22" s="59"/>
      <c r="L22" s="27"/>
      <c r="M22" s="9"/>
      <c r="N22" s="9"/>
    </row>
    <row r="23" spans="1:14">
      <c r="A23" s="31" t="s">
        <v>168</v>
      </c>
      <c r="B23" s="51">
        <v>1141</v>
      </c>
      <c r="C23" s="61">
        <v>120</v>
      </c>
      <c r="D23" s="61">
        <v>120</v>
      </c>
      <c r="E23" s="61">
        <v>120</v>
      </c>
      <c r="F23" s="61">
        <v>0</v>
      </c>
      <c r="G23" s="61">
        <v>16.5</v>
      </c>
      <c r="H23" s="61">
        <v>16.5</v>
      </c>
      <c r="I23" s="61">
        <v>0</v>
      </c>
      <c r="J23" s="61">
        <v>-103.5</v>
      </c>
      <c r="K23" s="61">
        <v>13.750000000000002</v>
      </c>
      <c r="L23" s="43">
        <v>15.6</v>
      </c>
      <c r="M23" s="43">
        <v>0.90000000000000036</v>
      </c>
      <c r="N23" s="43">
        <v>105.76923076923077</v>
      </c>
    </row>
    <row r="24" spans="1:14">
      <c r="A24" s="23" t="s">
        <v>2</v>
      </c>
      <c r="B24" s="44"/>
      <c r="C24" s="44"/>
      <c r="D24" s="59"/>
      <c r="E24" s="59"/>
      <c r="F24" s="59"/>
      <c r="G24" s="59"/>
      <c r="H24" s="59"/>
      <c r="I24" s="59"/>
      <c r="J24" s="59"/>
      <c r="K24" s="59"/>
      <c r="L24" s="9"/>
      <c r="M24" s="9"/>
      <c r="N24" s="9"/>
    </row>
    <row r="25" spans="1:14" ht="25.5">
      <c r="A25" s="12" t="s">
        <v>20</v>
      </c>
      <c r="B25" s="45">
        <v>11411</v>
      </c>
      <c r="C25" s="62">
        <v>120</v>
      </c>
      <c r="D25" s="62">
        <v>120</v>
      </c>
      <c r="E25" s="62">
        <v>120</v>
      </c>
      <c r="F25" s="62">
        <v>0</v>
      </c>
      <c r="G25" s="62">
        <v>16.5</v>
      </c>
      <c r="H25" s="62">
        <v>16.5</v>
      </c>
      <c r="I25" s="62">
        <v>0</v>
      </c>
      <c r="J25" s="62">
        <v>-103.5</v>
      </c>
      <c r="K25" s="62">
        <v>13.750000000000002</v>
      </c>
      <c r="L25" s="156">
        <v>15.6</v>
      </c>
      <c r="M25" s="156">
        <v>0.90000000000000036</v>
      </c>
      <c r="N25" s="156">
        <v>105.76923076923077</v>
      </c>
    </row>
    <row r="26" spans="1:14">
      <c r="A26" s="12" t="s">
        <v>5</v>
      </c>
      <c r="B26" s="45">
        <v>11413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 t="s">
        <v>0</v>
      </c>
      <c r="L26" s="62">
        <v>0</v>
      </c>
      <c r="M26" s="62">
        <v>0</v>
      </c>
      <c r="N26" s="62" t="s">
        <v>0</v>
      </c>
    </row>
    <row r="27" spans="1:14">
      <c r="A27" s="31" t="s">
        <v>6</v>
      </c>
      <c r="B27" s="47">
        <v>1142</v>
      </c>
      <c r="C27" s="61">
        <v>0.3</v>
      </c>
      <c r="D27" s="61">
        <v>0.3</v>
      </c>
      <c r="E27" s="61">
        <v>0.3</v>
      </c>
      <c r="F27" s="61">
        <v>0</v>
      </c>
      <c r="G27" s="61">
        <v>0</v>
      </c>
      <c r="H27" s="61">
        <v>0</v>
      </c>
      <c r="I27" s="61">
        <v>0</v>
      </c>
      <c r="J27" s="61">
        <v>-0.3</v>
      </c>
      <c r="K27" s="61">
        <v>0</v>
      </c>
      <c r="L27" s="43">
        <v>0</v>
      </c>
      <c r="M27" s="158">
        <v>0</v>
      </c>
      <c r="N27" s="43" t="s">
        <v>0</v>
      </c>
    </row>
    <row r="28" spans="1:14">
      <c r="A28" s="23" t="s">
        <v>2</v>
      </c>
      <c r="B28" s="44"/>
      <c r="C28" s="44"/>
      <c r="D28" s="66">
        <v>0</v>
      </c>
      <c r="E28" s="66"/>
      <c r="F28" s="66"/>
      <c r="G28" s="66"/>
      <c r="H28" s="66"/>
      <c r="I28" s="66"/>
      <c r="J28" s="65"/>
      <c r="K28" s="65"/>
      <c r="L28" s="151">
        <v>0</v>
      </c>
      <c r="M28" s="17">
        <v>0</v>
      </c>
      <c r="N28" s="151" t="s">
        <v>0</v>
      </c>
    </row>
    <row r="29" spans="1:14">
      <c r="A29" s="12" t="s">
        <v>159</v>
      </c>
      <c r="B29" s="44"/>
      <c r="C29" s="64">
        <v>0.3</v>
      </c>
      <c r="D29" s="64">
        <v>0.3</v>
      </c>
      <c r="E29" s="64">
        <v>0.3</v>
      </c>
      <c r="F29" s="64">
        <v>0</v>
      </c>
      <c r="G29" s="64">
        <v>0</v>
      </c>
      <c r="H29" s="64">
        <v>0</v>
      </c>
      <c r="I29" s="64">
        <v>0</v>
      </c>
      <c r="J29" s="64">
        <v>-0.3</v>
      </c>
      <c r="K29" s="64">
        <v>0</v>
      </c>
      <c r="L29" s="153">
        <v>0</v>
      </c>
      <c r="M29" s="156">
        <v>0</v>
      </c>
      <c r="N29" s="153" t="s">
        <v>0</v>
      </c>
    </row>
    <row r="30" spans="1:14">
      <c r="A30" s="46" t="s">
        <v>147</v>
      </c>
      <c r="B30" s="47">
        <v>1144</v>
      </c>
      <c r="C30" s="61">
        <v>331.9</v>
      </c>
      <c r="D30" s="61">
        <v>751.6</v>
      </c>
      <c r="E30" s="61">
        <v>751.6</v>
      </c>
      <c r="F30" s="61">
        <v>0</v>
      </c>
      <c r="G30" s="61">
        <v>128.69999999999999</v>
      </c>
      <c r="H30" s="61">
        <v>128.69999999999999</v>
      </c>
      <c r="I30" s="61">
        <v>0</v>
      </c>
      <c r="J30" s="61">
        <v>-622.90000000000009</v>
      </c>
      <c r="K30" s="61">
        <v>17.123469930814259</v>
      </c>
      <c r="L30" s="43">
        <v>116.9</v>
      </c>
      <c r="M30" s="43">
        <v>11.799999999999983</v>
      </c>
      <c r="N30" s="43">
        <v>110.09409751924721</v>
      </c>
    </row>
    <row r="31" spans="1:14" ht="30">
      <c r="A31" s="46" t="s">
        <v>153</v>
      </c>
      <c r="B31" s="47">
        <v>1145</v>
      </c>
      <c r="C31" s="61">
        <v>6.6</v>
      </c>
      <c r="D31" s="61">
        <v>14.7</v>
      </c>
      <c r="E31" s="61">
        <v>14.7</v>
      </c>
      <c r="F31" s="61">
        <v>0</v>
      </c>
      <c r="G31" s="61">
        <v>2.1</v>
      </c>
      <c r="H31" s="61">
        <v>2.1</v>
      </c>
      <c r="I31" s="61">
        <v>0</v>
      </c>
      <c r="J31" s="61">
        <v>-12.6</v>
      </c>
      <c r="K31" s="61">
        <v>14.285714285714288</v>
      </c>
      <c r="L31" s="43">
        <v>1.9</v>
      </c>
      <c r="M31" s="43">
        <v>0.20000000000000018</v>
      </c>
      <c r="N31" s="43">
        <v>110.5263157894737</v>
      </c>
    </row>
    <row r="32" spans="1:14">
      <c r="A32" s="46" t="s">
        <v>148</v>
      </c>
      <c r="B32" s="47">
        <v>1146</v>
      </c>
      <c r="C32" s="61">
        <v>28.6</v>
      </c>
      <c r="D32" s="61">
        <v>29.6</v>
      </c>
      <c r="E32" s="61">
        <v>29.6</v>
      </c>
      <c r="F32" s="61">
        <v>0</v>
      </c>
      <c r="G32" s="61">
        <v>9.5</v>
      </c>
      <c r="H32" s="61">
        <v>9.5</v>
      </c>
      <c r="I32" s="61">
        <v>0</v>
      </c>
      <c r="J32" s="61">
        <v>-20.100000000000001</v>
      </c>
      <c r="K32" s="61">
        <v>32.094594594594597</v>
      </c>
      <c r="L32" s="43">
        <v>4.9000000000000004</v>
      </c>
      <c r="M32" s="144">
        <v>4.5999999999999996</v>
      </c>
      <c r="N32" s="144">
        <v>193.87755102040816</v>
      </c>
    </row>
    <row r="33" spans="1:14" ht="15.75">
      <c r="A33" s="36" t="s">
        <v>25</v>
      </c>
      <c r="B33" s="28">
        <v>13</v>
      </c>
      <c r="C33" s="63">
        <v>19.700000000000003</v>
      </c>
      <c r="D33" s="63">
        <v>114.7</v>
      </c>
      <c r="E33" s="63">
        <v>36.5</v>
      </c>
      <c r="F33" s="63">
        <v>78.2</v>
      </c>
      <c r="G33" s="63">
        <v>0.3</v>
      </c>
      <c r="H33" s="63">
        <v>9.9999999999999978E-2</v>
      </c>
      <c r="I33" s="63">
        <v>0.2</v>
      </c>
      <c r="J33" s="63">
        <v>-114.4</v>
      </c>
      <c r="K33" s="63">
        <v>0.26155187445510025</v>
      </c>
      <c r="L33" s="63">
        <v>6.9</v>
      </c>
      <c r="M33" s="152">
        <v>-6.6000000000000005</v>
      </c>
      <c r="N33" s="63">
        <v>4.3478260869565215</v>
      </c>
    </row>
    <row r="34" spans="1:14">
      <c r="A34" s="14" t="s">
        <v>26</v>
      </c>
      <c r="B34" s="44">
        <v>131</v>
      </c>
      <c r="C34" s="59">
        <v>4.4000000000000004</v>
      </c>
      <c r="D34" s="59">
        <v>4.4000000000000004</v>
      </c>
      <c r="E34" s="59">
        <v>0.60000000000000053</v>
      </c>
      <c r="F34" s="59">
        <v>3.8</v>
      </c>
      <c r="G34" s="59">
        <v>0</v>
      </c>
      <c r="H34" s="59">
        <v>0</v>
      </c>
      <c r="I34" s="59">
        <v>0</v>
      </c>
      <c r="J34" s="59">
        <v>-4.4000000000000004</v>
      </c>
      <c r="K34" s="59">
        <v>0</v>
      </c>
      <c r="L34" s="9">
        <v>0</v>
      </c>
      <c r="M34" s="17">
        <v>0</v>
      </c>
      <c r="N34" s="9" t="s">
        <v>0</v>
      </c>
    </row>
    <row r="35" spans="1:14">
      <c r="A35" s="26" t="s">
        <v>28</v>
      </c>
      <c r="B35" s="44">
        <v>132</v>
      </c>
      <c r="C35" s="59">
        <v>15.3</v>
      </c>
      <c r="D35" s="59">
        <v>110.3</v>
      </c>
      <c r="E35" s="59">
        <v>35.899999999999991</v>
      </c>
      <c r="F35" s="59">
        <v>74.400000000000006</v>
      </c>
      <c r="G35" s="59">
        <v>0.3</v>
      </c>
      <c r="H35" s="59">
        <v>9.9999999999999978E-2</v>
      </c>
      <c r="I35" s="59">
        <v>0.2</v>
      </c>
      <c r="J35" s="59">
        <v>-110</v>
      </c>
      <c r="K35" s="59">
        <v>0.27198549410698097</v>
      </c>
      <c r="L35" s="9">
        <v>6.9</v>
      </c>
      <c r="M35" s="17">
        <v>-6.6000000000000005</v>
      </c>
      <c r="N35" s="9">
        <v>4.3478260869565215</v>
      </c>
    </row>
    <row r="36" spans="1:14" ht="15.75">
      <c r="A36" s="37" t="s">
        <v>21</v>
      </c>
      <c r="B36" s="28">
        <v>14</v>
      </c>
      <c r="C36" s="63">
        <v>644.19999999999993</v>
      </c>
      <c r="D36" s="63">
        <v>1089.8</v>
      </c>
      <c r="E36" s="63">
        <v>1089.8</v>
      </c>
      <c r="F36" s="63">
        <v>0</v>
      </c>
      <c r="G36" s="63">
        <v>115.22000000000001</v>
      </c>
      <c r="H36" s="63">
        <v>115.22000000000001</v>
      </c>
      <c r="I36" s="63">
        <v>0</v>
      </c>
      <c r="J36" s="63">
        <v>-974.57999999999993</v>
      </c>
      <c r="K36" s="63">
        <v>10.572582125160581</v>
      </c>
      <c r="L36" s="63">
        <v>76.899999999999991</v>
      </c>
      <c r="M36" s="63">
        <v>38.320000000000022</v>
      </c>
      <c r="N36" s="63">
        <v>149.83094928478548</v>
      </c>
    </row>
    <row r="37" spans="1:14">
      <c r="A37" s="14" t="s">
        <v>22</v>
      </c>
      <c r="B37" s="44">
        <v>141</v>
      </c>
      <c r="C37" s="59">
        <v>161.6</v>
      </c>
      <c r="D37" s="59">
        <v>267.10000000000002</v>
      </c>
      <c r="E37" s="59">
        <v>267.10000000000002</v>
      </c>
      <c r="F37" s="59">
        <v>0</v>
      </c>
      <c r="G37" s="59">
        <v>13.12</v>
      </c>
      <c r="H37" s="59">
        <v>13.12</v>
      </c>
      <c r="I37" s="59">
        <v>0</v>
      </c>
      <c r="J37" s="59">
        <v>-253.98000000000002</v>
      </c>
      <c r="K37" s="59">
        <v>4.9120179707974536</v>
      </c>
      <c r="L37" s="9">
        <v>13.1</v>
      </c>
      <c r="M37" s="9">
        <v>1.9999999999999574E-2</v>
      </c>
      <c r="N37" s="9">
        <v>100.15267175572519</v>
      </c>
    </row>
    <row r="38" spans="1:14">
      <c r="A38" s="30" t="s">
        <v>149</v>
      </c>
      <c r="B38" s="42">
        <v>1411</v>
      </c>
      <c r="C38" s="60">
        <v>8.1</v>
      </c>
      <c r="D38" s="60">
        <v>8.1</v>
      </c>
      <c r="E38" s="60">
        <v>8.1</v>
      </c>
      <c r="F38" s="60">
        <v>0</v>
      </c>
      <c r="G38" s="60">
        <v>0</v>
      </c>
      <c r="H38" s="60">
        <v>0</v>
      </c>
      <c r="I38" s="60">
        <v>0</v>
      </c>
      <c r="J38" s="60">
        <v>-8.1</v>
      </c>
      <c r="K38" s="60">
        <v>0</v>
      </c>
      <c r="L38" s="24">
        <v>0</v>
      </c>
      <c r="M38" s="24">
        <v>0</v>
      </c>
      <c r="N38" s="24" t="s">
        <v>0</v>
      </c>
    </row>
    <row r="39" spans="1:14">
      <c r="A39" s="30" t="s">
        <v>150</v>
      </c>
      <c r="B39" s="42">
        <v>1412</v>
      </c>
      <c r="C39" s="60">
        <v>3.5</v>
      </c>
      <c r="D39" s="60">
        <v>24.4</v>
      </c>
      <c r="E39" s="60">
        <v>24.4</v>
      </c>
      <c r="F39" s="60">
        <v>0</v>
      </c>
      <c r="G39" s="60">
        <v>0</v>
      </c>
      <c r="H39" s="60">
        <v>0</v>
      </c>
      <c r="I39" s="60">
        <v>0</v>
      </c>
      <c r="J39" s="60">
        <v>-24.4</v>
      </c>
      <c r="K39" s="60">
        <v>0</v>
      </c>
      <c r="L39" s="24">
        <v>0</v>
      </c>
      <c r="M39" s="24">
        <v>0</v>
      </c>
      <c r="N39" s="24" t="s">
        <v>0</v>
      </c>
    </row>
    <row r="40" spans="1:14">
      <c r="A40" s="30" t="s">
        <v>167</v>
      </c>
      <c r="B40" s="42">
        <v>1415</v>
      </c>
      <c r="C40" s="60">
        <v>150</v>
      </c>
      <c r="D40" s="60">
        <v>234.6</v>
      </c>
      <c r="E40" s="60">
        <v>234.6</v>
      </c>
      <c r="F40" s="60">
        <v>0</v>
      </c>
      <c r="G40" s="60">
        <v>13.12</v>
      </c>
      <c r="H40" s="60">
        <v>13.12</v>
      </c>
      <c r="I40" s="60">
        <v>0</v>
      </c>
      <c r="J40" s="60">
        <v>-221.48</v>
      </c>
      <c r="K40" s="60">
        <v>5.5924978687127025</v>
      </c>
      <c r="L40" s="24">
        <v>13.1</v>
      </c>
      <c r="M40" s="24">
        <v>1.9999999999999574E-2</v>
      </c>
      <c r="N40" s="24">
        <v>100.15267175572519</v>
      </c>
    </row>
    <row r="41" spans="1:14">
      <c r="A41" s="14" t="s">
        <v>30</v>
      </c>
      <c r="B41" s="44">
        <v>142</v>
      </c>
      <c r="C41" s="59">
        <v>457.2</v>
      </c>
      <c r="D41" s="59">
        <v>779.1</v>
      </c>
      <c r="E41" s="59">
        <v>779.1</v>
      </c>
      <c r="F41" s="59">
        <v>0</v>
      </c>
      <c r="G41" s="59">
        <v>90.9</v>
      </c>
      <c r="H41" s="59">
        <v>90.9</v>
      </c>
      <c r="I41" s="59">
        <v>0</v>
      </c>
      <c r="J41" s="59">
        <v>-688.2</v>
      </c>
      <c r="K41" s="59">
        <v>11.667308432807086</v>
      </c>
      <c r="L41" s="9">
        <v>58.699999999999996</v>
      </c>
      <c r="M41" s="9">
        <v>32.20000000000001</v>
      </c>
      <c r="N41" s="9">
        <v>154.855195911414</v>
      </c>
    </row>
    <row r="42" spans="1:14">
      <c r="A42" s="30" t="s">
        <v>151</v>
      </c>
      <c r="B42" s="42">
        <v>1422</v>
      </c>
      <c r="C42" s="60">
        <v>38.5</v>
      </c>
      <c r="D42" s="60">
        <v>130.4</v>
      </c>
      <c r="E42" s="60">
        <v>130.4</v>
      </c>
      <c r="F42" s="60">
        <v>0</v>
      </c>
      <c r="G42" s="60">
        <v>61.5</v>
      </c>
      <c r="H42" s="60">
        <v>61.5</v>
      </c>
      <c r="I42" s="60">
        <v>0</v>
      </c>
      <c r="J42" s="60">
        <v>-68.900000000000006</v>
      </c>
      <c r="K42" s="60">
        <v>47.162576687116562</v>
      </c>
      <c r="L42" s="24">
        <v>17.899999999999999</v>
      </c>
      <c r="M42" s="24">
        <v>43.6</v>
      </c>
      <c r="N42" s="24" t="s">
        <v>213</v>
      </c>
    </row>
    <row r="43" spans="1:14" ht="25.5">
      <c r="A43" s="30" t="s">
        <v>152</v>
      </c>
      <c r="B43" s="42">
        <v>1423</v>
      </c>
      <c r="C43" s="60">
        <v>418.7</v>
      </c>
      <c r="D43" s="60">
        <v>648.70000000000005</v>
      </c>
      <c r="E43" s="60">
        <v>648.70000000000005</v>
      </c>
      <c r="F43" s="60">
        <v>0</v>
      </c>
      <c r="G43" s="60">
        <v>29.4</v>
      </c>
      <c r="H43" s="60">
        <v>29.4</v>
      </c>
      <c r="I43" s="60">
        <v>0</v>
      </c>
      <c r="J43" s="60">
        <v>-619.30000000000007</v>
      </c>
      <c r="K43" s="60">
        <v>4.532141205487898</v>
      </c>
      <c r="L43" s="24">
        <v>40.799999999999997</v>
      </c>
      <c r="M43" s="24">
        <v>-11.399999999999999</v>
      </c>
      <c r="N43" s="24">
        <v>72.058823529411768</v>
      </c>
    </row>
    <row r="44" spans="1:14">
      <c r="A44" s="14" t="s">
        <v>29</v>
      </c>
      <c r="B44" s="44">
        <v>143</v>
      </c>
      <c r="C44" s="59">
        <v>0.4</v>
      </c>
      <c r="D44" s="59">
        <v>3.1</v>
      </c>
      <c r="E44" s="59">
        <v>3.1</v>
      </c>
      <c r="F44" s="59">
        <v>0</v>
      </c>
      <c r="G44" s="59">
        <v>0.2</v>
      </c>
      <c r="H44" s="59">
        <v>0.2</v>
      </c>
      <c r="I44" s="59">
        <v>0</v>
      </c>
      <c r="J44" s="59">
        <v>-2.9</v>
      </c>
      <c r="K44" s="59">
        <v>6.4516129032258061</v>
      </c>
      <c r="L44" s="9">
        <v>0.1</v>
      </c>
      <c r="M44" s="9">
        <v>0.1</v>
      </c>
      <c r="N44" s="9">
        <v>200</v>
      </c>
    </row>
    <row r="45" spans="1:14">
      <c r="A45" s="14" t="s">
        <v>23</v>
      </c>
      <c r="B45" s="44">
        <v>144</v>
      </c>
      <c r="C45" s="59">
        <v>14.2</v>
      </c>
      <c r="D45" s="59">
        <v>24.9</v>
      </c>
      <c r="E45" s="59">
        <v>24.9</v>
      </c>
      <c r="F45" s="59">
        <v>0</v>
      </c>
      <c r="G45" s="59">
        <v>2</v>
      </c>
      <c r="H45" s="59">
        <v>2</v>
      </c>
      <c r="I45" s="59">
        <v>0</v>
      </c>
      <c r="J45" s="59">
        <v>-22.9</v>
      </c>
      <c r="K45" s="59">
        <v>8.0321285140562253</v>
      </c>
      <c r="L45" s="9">
        <v>3.5</v>
      </c>
      <c r="M45" s="9">
        <v>-1.5</v>
      </c>
      <c r="N45" s="17">
        <v>57.142857142857139</v>
      </c>
    </row>
    <row r="46" spans="1:14">
      <c r="A46" s="14" t="s">
        <v>24</v>
      </c>
      <c r="B46" s="44">
        <v>145</v>
      </c>
      <c r="C46" s="59">
        <v>10.8</v>
      </c>
      <c r="D46" s="59">
        <v>15.6</v>
      </c>
      <c r="E46" s="59">
        <v>15.6</v>
      </c>
      <c r="F46" s="59">
        <v>0</v>
      </c>
      <c r="G46" s="59">
        <v>9</v>
      </c>
      <c r="H46" s="59">
        <v>9</v>
      </c>
      <c r="I46" s="59">
        <v>0</v>
      </c>
      <c r="J46" s="59">
        <v>-6.6</v>
      </c>
      <c r="K46" s="59">
        <v>57.692307692307701</v>
      </c>
      <c r="L46" s="9">
        <v>1.5</v>
      </c>
      <c r="M46" s="9">
        <v>7.5</v>
      </c>
      <c r="N46" s="9" t="s">
        <v>213</v>
      </c>
    </row>
    <row r="47" spans="1:14" ht="28.5">
      <c r="A47" s="35" t="s">
        <v>27</v>
      </c>
      <c r="B47" s="28">
        <v>19</v>
      </c>
      <c r="C47" s="63">
        <v>14702.5</v>
      </c>
      <c r="D47" s="63">
        <v>21257.599999999999</v>
      </c>
      <c r="E47" s="63">
        <v>21181.199999999997</v>
      </c>
      <c r="F47" s="63">
        <v>76.400000000000006</v>
      </c>
      <c r="G47" s="63">
        <v>1384.5</v>
      </c>
      <c r="H47" s="63">
        <v>1384.5</v>
      </c>
      <c r="I47" s="63">
        <v>0</v>
      </c>
      <c r="J47" s="63">
        <v>-19873.099999999999</v>
      </c>
      <c r="K47" s="63">
        <v>6.5129647749510768</v>
      </c>
      <c r="L47" s="63">
        <v>1191.4000000000001</v>
      </c>
      <c r="M47" s="63">
        <v>193.09999999999991</v>
      </c>
      <c r="N47" s="63">
        <v>116.20782272956185</v>
      </c>
    </row>
    <row r="48" spans="1:14">
      <c r="A48" s="157" t="s">
        <v>27</v>
      </c>
      <c r="B48" s="44">
        <v>191</v>
      </c>
      <c r="C48" s="59">
        <v>14702.5</v>
      </c>
      <c r="D48" s="59">
        <v>21257.599999999999</v>
      </c>
      <c r="E48" s="59">
        <v>21181.199999999997</v>
      </c>
      <c r="F48" s="59">
        <v>76.400000000000006</v>
      </c>
      <c r="G48" s="59">
        <v>1384.5</v>
      </c>
      <c r="H48" s="59">
        <v>1384.5</v>
      </c>
      <c r="I48" s="59">
        <v>0</v>
      </c>
      <c r="J48" s="59">
        <v>-19873.099999999999</v>
      </c>
      <c r="K48" s="59">
        <v>6.5129647749510768</v>
      </c>
      <c r="L48" s="9">
        <v>1191.4000000000001</v>
      </c>
      <c r="M48" s="9">
        <v>193.09999999999991</v>
      </c>
      <c r="N48" s="9">
        <v>116.20782272956185</v>
      </c>
    </row>
    <row r="49" spans="1:14" ht="17.25">
      <c r="A49" s="72" t="s">
        <v>32</v>
      </c>
      <c r="B49" s="77" t="s">
        <v>31</v>
      </c>
      <c r="C49" s="74">
        <v>19441.400000000001</v>
      </c>
      <c r="D49" s="74">
        <v>30760.5</v>
      </c>
      <c r="E49" s="74">
        <v>30512.9</v>
      </c>
      <c r="F49" s="74">
        <v>247.60000000000002</v>
      </c>
      <c r="G49" s="74">
        <v>1569.2</v>
      </c>
      <c r="H49" s="74">
        <v>1568.6000000000001</v>
      </c>
      <c r="I49" s="74">
        <v>0.60000000000000009</v>
      </c>
      <c r="J49" s="74">
        <v>-29191.3</v>
      </c>
      <c r="K49" s="74">
        <v>5.1013475073552126</v>
      </c>
      <c r="L49" s="74">
        <v>1447.1000000000001</v>
      </c>
      <c r="M49" s="74">
        <v>122.09999999999991</v>
      </c>
      <c r="N49" s="74">
        <v>108.43756478474189</v>
      </c>
    </row>
    <row r="50" spans="1:14" ht="15.75">
      <c r="A50" s="105" t="s">
        <v>161</v>
      </c>
      <c r="B50" s="96"/>
      <c r="C50" s="95"/>
      <c r="D50" s="97"/>
      <c r="E50" s="97"/>
      <c r="F50" s="97"/>
      <c r="G50" s="97"/>
      <c r="H50" s="97"/>
      <c r="I50" s="97"/>
      <c r="J50" s="97"/>
      <c r="K50" s="97"/>
      <c r="L50" s="27"/>
      <c r="M50" s="17"/>
      <c r="N50" s="17"/>
    </row>
    <row r="51" spans="1:14" ht="16.5">
      <c r="A51" s="163" t="s">
        <v>33</v>
      </c>
      <c r="B51" s="166">
        <v>2</v>
      </c>
      <c r="C51" s="167">
        <v>15434.499999999998</v>
      </c>
      <c r="D51" s="167">
        <v>24910.899999999998</v>
      </c>
      <c r="E51" s="167">
        <v>24804.6</v>
      </c>
      <c r="F51" s="167">
        <v>106.30000000000001</v>
      </c>
      <c r="G51" s="167">
        <v>1540.2</v>
      </c>
      <c r="H51" s="167">
        <v>1539.6000000000001</v>
      </c>
      <c r="I51" s="167">
        <v>0.60000000000000009</v>
      </c>
      <c r="J51" s="167">
        <v>-23370.699999999997</v>
      </c>
      <c r="K51" s="167">
        <v>6.182835626171677</v>
      </c>
      <c r="L51" s="167">
        <v>1365.3999999999999</v>
      </c>
      <c r="M51" s="167">
        <v>174.80000000000018</v>
      </c>
      <c r="N51" s="167">
        <v>112.80210927200822</v>
      </c>
    </row>
    <row r="52" spans="1:14" ht="15.75">
      <c r="A52" s="16" t="s">
        <v>135</v>
      </c>
      <c r="B52" s="100">
        <v>21</v>
      </c>
      <c r="C52" s="97">
        <v>11622.9</v>
      </c>
      <c r="D52" s="97">
        <v>16519.3</v>
      </c>
      <c r="E52" s="97">
        <v>16517.099999999999</v>
      </c>
      <c r="F52" s="97">
        <v>2.2000000000000002</v>
      </c>
      <c r="G52" s="97">
        <v>1322.3</v>
      </c>
      <c r="H52" s="97">
        <v>1322.1</v>
      </c>
      <c r="I52" s="97">
        <v>0.2</v>
      </c>
      <c r="J52" s="97">
        <v>-15197</v>
      </c>
      <c r="K52" s="97">
        <v>8.0045764651044546</v>
      </c>
      <c r="L52" s="97">
        <v>1108.3</v>
      </c>
      <c r="M52" s="97">
        <v>214</v>
      </c>
      <c r="N52" s="97">
        <v>119.30885139402689</v>
      </c>
    </row>
    <row r="53" spans="1:14" ht="15.75">
      <c r="A53" s="16" t="s">
        <v>134</v>
      </c>
      <c r="B53" s="100">
        <v>22</v>
      </c>
      <c r="C53" s="97">
        <v>2757.7</v>
      </c>
      <c r="D53" s="97">
        <v>4745.7</v>
      </c>
      <c r="E53" s="97">
        <v>4724.7</v>
      </c>
      <c r="F53" s="97">
        <v>21</v>
      </c>
      <c r="G53" s="97">
        <v>94.9</v>
      </c>
      <c r="H53" s="97">
        <v>94.9</v>
      </c>
      <c r="I53" s="97">
        <v>0</v>
      </c>
      <c r="J53" s="97">
        <v>-4650.8</v>
      </c>
      <c r="K53" s="97">
        <v>1.9997049961017346</v>
      </c>
      <c r="L53" s="97">
        <v>96.6</v>
      </c>
      <c r="M53" s="97">
        <v>-1.6999999999999886</v>
      </c>
      <c r="N53" s="97">
        <v>98.240165631469992</v>
      </c>
    </row>
    <row r="54" spans="1:14" ht="15.75">
      <c r="A54" s="16" t="s">
        <v>194</v>
      </c>
      <c r="B54" s="100">
        <v>24</v>
      </c>
      <c r="C54" s="97">
        <v>23.200000000000003</v>
      </c>
      <c r="D54" s="97">
        <v>164.5</v>
      </c>
      <c r="E54" s="97">
        <v>164.5</v>
      </c>
      <c r="F54" s="97">
        <v>0</v>
      </c>
      <c r="G54" s="97">
        <v>10.8</v>
      </c>
      <c r="H54" s="97">
        <v>10.8</v>
      </c>
      <c r="I54" s="97">
        <v>0</v>
      </c>
      <c r="J54" s="97">
        <v>-153.69999999999999</v>
      </c>
      <c r="K54" s="97">
        <v>6.5653495440729488</v>
      </c>
      <c r="L54" s="97">
        <v>11.8</v>
      </c>
      <c r="M54" s="97">
        <v>-1</v>
      </c>
      <c r="N54" s="97">
        <v>91.525423728813564</v>
      </c>
    </row>
    <row r="55" spans="1:14">
      <c r="A55" s="25" t="s">
        <v>195</v>
      </c>
      <c r="B55" s="101">
        <v>241</v>
      </c>
      <c r="C55" s="159">
        <v>4.7</v>
      </c>
      <c r="D55" s="159">
        <v>55.2</v>
      </c>
      <c r="E55" s="159">
        <v>55.2</v>
      </c>
      <c r="F55" s="159">
        <v>0</v>
      </c>
      <c r="G55" s="159">
        <v>3.7</v>
      </c>
      <c r="H55" s="159">
        <v>3.7</v>
      </c>
      <c r="I55" s="159">
        <v>0</v>
      </c>
      <c r="J55" s="159">
        <v>-51.5</v>
      </c>
      <c r="K55" s="159">
        <v>6.7028985507246386</v>
      </c>
      <c r="L55" s="159">
        <v>3.8</v>
      </c>
      <c r="M55" s="159">
        <v>-9.9999999999999645E-2</v>
      </c>
      <c r="N55" s="159">
        <v>97.368421052631589</v>
      </c>
    </row>
    <row r="56" spans="1:14">
      <c r="A56" s="25" t="s">
        <v>196</v>
      </c>
      <c r="B56" s="101">
        <v>242</v>
      </c>
      <c r="C56" s="159">
        <v>8.4</v>
      </c>
      <c r="D56" s="159">
        <v>98.5</v>
      </c>
      <c r="E56" s="159">
        <v>98.5</v>
      </c>
      <c r="F56" s="159">
        <v>0</v>
      </c>
      <c r="G56" s="159">
        <v>7.1</v>
      </c>
      <c r="H56" s="159">
        <v>7.1</v>
      </c>
      <c r="I56" s="159">
        <v>0</v>
      </c>
      <c r="J56" s="159">
        <v>-91.4</v>
      </c>
      <c r="K56" s="159">
        <v>7.2081218274111665</v>
      </c>
      <c r="L56" s="159">
        <v>8</v>
      </c>
      <c r="M56" s="159">
        <v>-0.90000000000000036</v>
      </c>
      <c r="N56" s="159">
        <v>88.75</v>
      </c>
    </row>
    <row r="57" spans="1:14" ht="24.75" customHeight="1">
      <c r="A57" s="52" t="s">
        <v>197</v>
      </c>
      <c r="B57" s="101">
        <v>243</v>
      </c>
      <c r="C57" s="159">
        <v>10.1</v>
      </c>
      <c r="D57" s="159">
        <v>10.8</v>
      </c>
      <c r="E57" s="159">
        <v>10.8</v>
      </c>
      <c r="F57" s="159">
        <v>0</v>
      </c>
      <c r="G57" s="159">
        <v>0</v>
      </c>
      <c r="H57" s="159">
        <v>0</v>
      </c>
      <c r="I57" s="159">
        <v>0</v>
      </c>
      <c r="J57" s="159">
        <v>-10.8</v>
      </c>
      <c r="K57" s="159">
        <v>0</v>
      </c>
      <c r="L57" s="159">
        <v>0</v>
      </c>
      <c r="M57" s="159">
        <v>0</v>
      </c>
      <c r="N57" s="159" t="s">
        <v>0</v>
      </c>
    </row>
    <row r="58" spans="1:14" ht="15.75">
      <c r="A58" s="16" t="s">
        <v>207</v>
      </c>
      <c r="B58" s="100">
        <v>25</v>
      </c>
      <c r="C58" s="97">
        <v>100.8</v>
      </c>
      <c r="D58" s="97">
        <v>1349.8</v>
      </c>
      <c r="E58" s="97">
        <v>1349.8</v>
      </c>
      <c r="F58" s="97">
        <v>0</v>
      </c>
      <c r="G58" s="97">
        <v>65</v>
      </c>
      <c r="H58" s="97">
        <v>65</v>
      </c>
      <c r="I58" s="97">
        <v>0</v>
      </c>
      <c r="J58" s="97">
        <v>-1284.8</v>
      </c>
      <c r="K58" s="97">
        <v>4.8155282264039121</v>
      </c>
      <c r="L58" s="97">
        <v>64.400000000000006</v>
      </c>
      <c r="M58" s="97">
        <v>0.59999999999999432</v>
      </c>
      <c r="N58" s="97">
        <v>100.93167701863352</v>
      </c>
    </row>
    <row r="59" spans="1:14" ht="15.75">
      <c r="A59" s="16" t="s">
        <v>166</v>
      </c>
      <c r="B59" s="100">
        <v>26</v>
      </c>
      <c r="C59" s="97">
        <v>1.3</v>
      </c>
      <c r="D59" s="97">
        <v>923.6</v>
      </c>
      <c r="E59" s="97">
        <v>849.9</v>
      </c>
      <c r="F59" s="97">
        <v>73.7</v>
      </c>
      <c r="G59" s="97">
        <v>27.3</v>
      </c>
      <c r="H59" s="97">
        <v>27.3</v>
      </c>
      <c r="I59" s="97">
        <v>0</v>
      </c>
      <c r="J59" s="97">
        <v>-896.30000000000007</v>
      </c>
      <c r="K59" s="97">
        <v>2.9558250324815938</v>
      </c>
      <c r="L59" s="97">
        <v>37.4</v>
      </c>
      <c r="M59" s="97">
        <v>-10.099999999999998</v>
      </c>
      <c r="N59" s="97">
        <v>72.994652406417117</v>
      </c>
    </row>
    <row r="60" spans="1:14" ht="15.75">
      <c r="A60" s="16" t="s">
        <v>133</v>
      </c>
      <c r="B60" s="100">
        <v>27</v>
      </c>
      <c r="C60" s="97">
        <v>480.2</v>
      </c>
      <c r="D60" s="97">
        <v>682.5</v>
      </c>
      <c r="E60" s="97">
        <v>680.5</v>
      </c>
      <c r="F60" s="97">
        <v>2</v>
      </c>
      <c r="G60" s="97">
        <v>9.9</v>
      </c>
      <c r="H60" s="97">
        <v>9.9</v>
      </c>
      <c r="I60" s="97">
        <v>0</v>
      </c>
      <c r="J60" s="97">
        <v>-672.6</v>
      </c>
      <c r="K60" s="97">
        <v>1.4505494505494507</v>
      </c>
      <c r="L60" s="97">
        <v>33.299999999999997</v>
      </c>
      <c r="M60" s="97">
        <v>-23.4</v>
      </c>
      <c r="N60" s="97">
        <v>29.72972972972973</v>
      </c>
    </row>
    <row r="61" spans="1:14" ht="15.75">
      <c r="A61" s="16" t="s">
        <v>132</v>
      </c>
      <c r="B61" s="100">
        <v>28</v>
      </c>
      <c r="C61" s="97">
        <v>447.4</v>
      </c>
      <c r="D61" s="97">
        <v>524.4</v>
      </c>
      <c r="E61" s="97">
        <v>517</v>
      </c>
      <c r="F61" s="97">
        <v>7.4</v>
      </c>
      <c r="G61" s="97">
        <v>10</v>
      </c>
      <c r="H61" s="97">
        <v>9.6</v>
      </c>
      <c r="I61" s="97">
        <v>0.4</v>
      </c>
      <c r="J61" s="97">
        <v>-514.4</v>
      </c>
      <c r="K61" s="97">
        <v>1.9069412662090008</v>
      </c>
      <c r="L61" s="97">
        <v>13.6</v>
      </c>
      <c r="M61" s="97">
        <v>-3.5999999999999996</v>
      </c>
      <c r="N61" s="97">
        <v>73.529411764705884</v>
      </c>
    </row>
    <row r="62" spans="1:14" ht="15.75">
      <c r="A62" s="56" t="s">
        <v>131</v>
      </c>
      <c r="B62" s="102">
        <v>29</v>
      </c>
      <c r="C62" s="97">
        <v>1</v>
      </c>
      <c r="D62" s="97">
        <v>1.1000000000000001</v>
      </c>
      <c r="E62" s="97">
        <v>1.1000000000000001</v>
      </c>
      <c r="F62" s="97">
        <v>0</v>
      </c>
      <c r="G62" s="97">
        <v>0</v>
      </c>
      <c r="H62" s="97">
        <v>0</v>
      </c>
      <c r="I62" s="97">
        <v>0</v>
      </c>
      <c r="J62" s="97">
        <v>-1.1000000000000001</v>
      </c>
      <c r="K62" s="97">
        <v>0</v>
      </c>
      <c r="L62" s="97">
        <v>0</v>
      </c>
      <c r="M62" s="97">
        <v>0</v>
      </c>
      <c r="N62" s="97" t="s">
        <v>0</v>
      </c>
    </row>
    <row r="63" spans="1:14" ht="25.9" customHeight="1">
      <c r="A63" s="106" t="s">
        <v>141</v>
      </c>
      <c r="B63" s="50">
        <v>291</v>
      </c>
      <c r="C63" s="159">
        <v>1</v>
      </c>
      <c r="D63" s="159">
        <v>1.1000000000000001</v>
      </c>
      <c r="E63" s="159">
        <v>1.1000000000000001</v>
      </c>
      <c r="F63" s="159">
        <v>0</v>
      </c>
      <c r="G63" s="159">
        <v>0</v>
      </c>
      <c r="H63" s="159">
        <v>0</v>
      </c>
      <c r="I63" s="159">
        <v>0</v>
      </c>
      <c r="J63" s="159">
        <v>-1.1000000000000001</v>
      </c>
      <c r="K63" s="159">
        <v>0</v>
      </c>
      <c r="L63" s="159">
        <v>0</v>
      </c>
      <c r="M63" s="159">
        <v>0</v>
      </c>
      <c r="N63" s="159" t="s">
        <v>0</v>
      </c>
    </row>
    <row r="64" spans="1:14" ht="16.5">
      <c r="A64" s="164" t="s">
        <v>129</v>
      </c>
      <c r="B64" s="166">
        <v>3</v>
      </c>
      <c r="C64" s="167">
        <v>4006.9</v>
      </c>
      <c r="D64" s="167">
        <v>5849.6</v>
      </c>
      <c r="E64" s="167">
        <v>5708.3</v>
      </c>
      <c r="F64" s="167">
        <v>141.30000000000001</v>
      </c>
      <c r="G64" s="167">
        <v>28.999999999999996</v>
      </c>
      <c r="H64" s="167">
        <v>28.999999999999996</v>
      </c>
      <c r="I64" s="167">
        <v>0</v>
      </c>
      <c r="J64" s="167">
        <v>-5820.6</v>
      </c>
      <c r="K64" s="167">
        <v>0.49576039387308524</v>
      </c>
      <c r="L64" s="167">
        <v>81.7</v>
      </c>
      <c r="M64" s="167">
        <v>-52.7</v>
      </c>
      <c r="N64" s="167">
        <v>35.495716034271716</v>
      </c>
    </row>
    <row r="65" spans="1:14" ht="15.75">
      <c r="A65" s="16" t="s">
        <v>130</v>
      </c>
      <c r="B65" s="100">
        <v>31</v>
      </c>
      <c r="C65" s="97">
        <v>2457.6</v>
      </c>
      <c r="D65" s="97">
        <v>5536.6</v>
      </c>
      <c r="E65" s="97">
        <v>5396.8</v>
      </c>
      <c r="F65" s="97">
        <v>139.80000000000001</v>
      </c>
      <c r="G65" s="97">
        <v>13.8</v>
      </c>
      <c r="H65" s="97">
        <v>13.8</v>
      </c>
      <c r="I65" s="97">
        <v>0</v>
      </c>
      <c r="J65" s="97">
        <v>-5522.8</v>
      </c>
      <c r="K65" s="97">
        <v>0.2492504425098436</v>
      </c>
      <c r="L65" s="97">
        <v>51.3</v>
      </c>
      <c r="M65" s="97">
        <v>-37.5</v>
      </c>
      <c r="N65" s="97">
        <v>26.900584795321642</v>
      </c>
    </row>
    <row r="66" spans="1:14" ht="15.75">
      <c r="A66" s="18" t="s">
        <v>4</v>
      </c>
      <c r="B66" s="99"/>
      <c r="C66" s="95"/>
      <c r="D66" s="97"/>
      <c r="E66" s="97"/>
      <c r="F66" s="97"/>
      <c r="G66" s="97"/>
      <c r="H66" s="97"/>
      <c r="I66" s="97"/>
      <c r="J66" s="97"/>
      <c r="K66" s="97"/>
      <c r="L66" s="27"/>
      <c r="M66" s="17"/>
      <c r="N66" s="17"/>
    </row>
    <row r="67" spans="1:14">
      <c r="A67" s="53" t="s">
        <v>139</v>
      </c>
      <c r="B67" s="101">
        <v>319</v>
      </c>
      <c r="C67" s="159">
        <v>785.2</v>
      </c>
      <c r="D67" s="159">
        <v>2751.8</v>
      </c>
      <c r="E67" s="159">
        <v>2737.2000000000003</v>
      </c>
      <c r="F67" s="159">
        <v>14.6</v>
      </c>
      <c r="G67" s="159">
        <v>3.2</v>
      </c>
      <c r="H67" s="159">
        <v>3.2</v>
      </c>
      <c r="I67" s="159">
        <v>0</v>
      </c>
      <c r="J67" s="159">
        <v>-2748.6000000000004</v>
      </c>
      <c r="K67" s="159">
        <v>0.1162875208954139</v>
      </c>
      <c r="L67" s="159">
        <v>23.3</v>
      </c>
      <c r="M67" s="159">
        <v>-20.100000000000001</v>
      </c>
      <c r="N67" s="159">
        <v>13.733905579399142</v>
      </c>
    </row>
    <row r="68" spans="1:14" ht="15.75">
      <c r="A68" s="143" t="s">
        <v>203</v>
      </c>
      <c r="B68" s="100" t="s">
        <v>202</v>
      </c>
      <c r="C68" s="97">
        <v>1587.4</v>
      </c>
      <c r="D68" s="97">
        <v>2125.9</v>
      </c>
      <c r="E68" s="97">
        <v>2124.4</v>
      </c>
      <c r="F68" s="97">
        <v>1.5</v>
      </c>
      <c r="G68" s="97">
        <v>35.5</v>
      </c>
      <c r="H68" s="97">
        <v>35.5</v>
      </c>
      <c r="I68" s="97">
        <v>0</v>
      </c>
      <c r="J68" s="97">
        <v>-2090.4</v>
      </c>
      <c r="K68" s="97">
        <v>1.6698809915800366</v>
      </c>
      <c r="L68" s="97">
        <v>42</v>
      </c>
      <c r="M68" s="97">
        <v>-6.5</v>
      </c>
      <c r="N68" s="97">
        <v>84.523809523809518</v>
      </c>
    </row>
    <row r="69" spans="1:14" ht="31.5">
      <c r="A69" s="143" t="s">
        <v>158</v>
      </c>
      <c r="B69" s="169" t="s">
        <v>205</v>
      </c>
      <c r="C69" s="97">
        <v>-38.1</v>
      </c>
      <c r="D69" s="97">
        <v>-1812.8999999999999</v>
      </c>
      <c r="E69" s="97">
        <v>-1812.8999999999999</v>
      </c>
      <c r="F69" s="97">
        <v>0</v>
      </c>
      <c r="G69" s="97">
        <v>-20.3</v>
      </c>
      <c r="H69" s="97">
        <v>-20.3</v>
      </c>
      <c r="I69" s="97">
        <v>0</v>
      </c>
      <c r="J69" s="97">
        <v>1792.6</v>
      </c>
      <c r="K69" s="97">
        <v>1.1197528821225662</v>
      </c>
      <c r="L69" s="97">
        <v>-11.6</v>
      </c>
      <c r="M69" s="97">
        <v>-8.7000000000000011</v>
      </c>
      <c r="N69" s="97">
        <v>175.00000000000003</v>
      </c>
    </row>
    <row r="70" spans="1:14" ht="17.25">
      <c r="A70" s="72" t="s">
        <v>144</v>
      </c>
      <c r="B70" s="73" t="s">
        <v>136</v>
      </c>
      <c r="C70" s="84">
        <v>21.30000000000291</v>
      </c>
      <c r="D70" s="84">
        <v>-639.90000000000146</v>
      </c>
      <c r="E70" s="84">
        <v>-546.90000000000146</v>
      </c>
      <c r="F70" s="84">
        <v>-93</v>
      </c>
      <c r="G70" s="84">
        <v>535.41999999999985</v>
      </c>
      <c r="H70" s="84">
        <v>535.81999999999982</v>
      </c>
      <c r="I70" s="84">
        <v>-0.40000000000000008</v>
      </c>
      <c r="J70" s="84">
        <v>1175.3200000000013</v>
      </c>
      <c r="K70" s="84">
        <v>183.67244882012793</v>
      </c>
      <c r="L70" s="84">
        <v>357.10000000000014</v>
      </c>
      <c r="M70" s="84">
        <v>178.31999999999971</v>
      </c>
      <c r="N70" s="84">
        <v>149.93559227107244</v>
      </c>
    </row>
    <row r="71" spans="1:14" ht="17.25">
      <c r="A71" s="75" t="s">
        <v>126</v>
      </c>
      <c r="B71" s="103" t="s">
        <v>164</v>
      </c>
      <c r="C71" s="85">
        <v>-21.30000000000291</v>
      </c>
      <c r="D71" s="85">
        <v>639.90000000000146</v>
      </c>
      <c r="E71" s="85">
        <v>546.90000000000146</v>
      </c>
      <c r="F71" s="85">
        <v>93</v>
      </c>
      <c r="G71" s="85">
        <v>-535.41999999999985</v>
      </c>
      <c r="H71" s="85">
        <v>-535.81999999999982</v>
      </c>
      <c r="I71" s="85">
        <v>0.40000000000000008</v>
      </c>
      <c r="J71" s="85">
        <v>-1175.3200000000013</v>
      </c>
      <c r="K71" s="85">
        <v>83.672448820127926</v>
      </c>
      <c r="L71" s="85">
        <v>-357.10000000000014</v>
      </c>
      <c r="M71" s="85">
        <v>-178.31999999999971</v>
      </c>
      <c r="N71" s="85">
        <v>149.93559227107244</v>
      </c>
    </row>
    <row r="72" spans="1:14" ht="17.25">
      <c r="A72" s="76" t="s">
        <v>54</v>
      </c>
      <c r="B72" s="73" t="s">
        <v>55</v>
      </c>
      <c r="C72" s="86">
        <v>16.900000000000002</v>
      </c>
      <c r="D72" s="86">
        <v>-9.8999999999999986</v>
      </c>
      <c r="E72" s="86">
        <v>-9.8999999999999986</v>
      </c>
      <c r="F72" s="86">
        <v>0</v>
      </c>
      <c r="G72" s="86">
        <v>0.7</v>
      </c>
      <c r="H72" s="86">
        <v>0.5</v>
      </c>
      <c r="I72" s="86">
        <v>0.19999999999999996</v>
      </c>
      <c r="J72" s="86">
        <v>10.599999999999998</v>
      </c>
      <c r="K72" s="86">
        <v>107.07070707070707</v>
      </c>
      <c r="L72" s="86">
        <v>0.19999999999999996</v>
      </c>
      <c r="M72" s="86">
        <v>0.5</v>
      </c>
      <c r="N72" s="86" t="s">
        <v>213</v>
      </c>
    </row>
    <row r="73" spans="1:14">
      <c r="A73" s="38" t="s">
        <v>57</v>
      </c>
      <c r="B73" s="33" t="s">
        <v>56</v>
      </c>
      <c r="C73" s="67">
        <v>-1.7</v>
      </c>
      <c r="D73" s="67">
        <v>-29.9</v>
      </c>
      <c r="E73" s="67">
        <v>-29.9</v>
      </c>
      <c r="F73" s="67">
        <v>0</v>
      </c>
      <c r="G73" s="67">
        <v>0.5</v>
      </c>
      <c r="H73" s="67">
        <v>0.5</v>
      </c>
      <c r="I73" s="67">
        <v>0</v>
      </c>
      <c r="J73" s="67">
        <v>30.4</v>
      </c>
      <c r="K73" s="67" t="s">
        <v>214</v>
      </c>
      <c r="L73" s="8">
        <v>0.5</v>
      </c>
      <c r="M73" s="8">
        <v>0</v>
      </c>
      <c r="N73" s="8">
        <v>100</v>
      </c>
    </row>
    <row r="74" spans="1:14" ht="30">
      <c r="A74" s="26" t="s">
        <v>61</v>
      </c>
      <c r="B74" s="34" t="s">
        <v>58</v>
      </c>
      <c r="C74" s="34"/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 t="s">
        <v>0</v>
      </c>
      <c r="L74" s="9">
        <v>0</v>
      </c>
      <c r="M74" s="9">
        <v>0</v>
      </c>
      <c r="N74" s="9" t="s">
        <v>0</v>
      </c>
    </row>
    <row r="75" spans="1:14">
      <c r="A75" s="26" t="s">
        <v>62</v>
      </c>
      <c r="B75" s="34" t="s">
        <v>59</v>
      </c>
      <c r="C75" s="34"/>
      <c r="D75" s="68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 t="s">
        <v>0</v>
      </c>
      <c r="L75" s="9">
        <v>0</v>
      </c>
      <c r="M75" s="9">
        <v>0</v>
      </c>
      <c r="N75" s="9" t="s">
        <v>0</v>
      </c>
    </row>
    <row r="76" spans="1:14" ht="30">
      <c r="A76" s="26" t="s">
        <v>64</v>
      </c>
      <c r="B76" s="34" t="s">
        <v>60</v>
      </c>
      <c r="C76" s="68">
        <v>-1.7</v>
      </c>
      <c r="D76" s="68">
        <v>-29.9</v>
      </c>
      <c r="E76" s="68">
        <v>-29.9</v>
      </c>
      <c r="F76" s="68">
        <v>0</v>
      </c>
      <c r="G76" s="68">
        <v>0.5</v>
      </c>
      <c r="H76" s="68">
        <v>0.5</v>
      </c>
      <c r="I76" s="68">
        <v>0</v>
      </c>
      <c r="J76" s="68">
        <v>30.4</v>
      </c>
      <c r="K76" s="68" t="s">
        <v>214</v>
      </c>
      <c r="L76" s="9">
        <v>0.3</v>
      </c>
      <c r="M76" s="9">
        <v>0.2</v>
      </c>
      <c r="N76" s="9">
        <v>166.66666666666669</v>
      </c>
    </row>
    <row r="77" spans="1:14">
      <c r="A77" s="26" t="s">
        <v>65</v>
      </c>
      <c r="B77" s="34" t="s">
        <v>66</v>
      </c>
      <c r="C77" s="34"/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 t="s">
        <v>0</v>
      </c>
      <c r="L77" s="9">
        <v>0.2</v>
      </c>
      <c r="M77" s="9">
        <v>-0.2</v>
      </c>
      <c r="N77" s="9">
        <v>0</v>
      </c>
    </row>
    <row r="78" spans="1:14">
      <c r="A78" s="39" t="s">
        <v>70</v>
      </c>
      <c r="B78" s="33" t="s">
        <v>69</v>
      </c>
      <c r="C78" s="67">
        <v>0</v>
      </c>
      <c r="D78" s="67">
        <v>0</v>
      </c>
      <c r="E78" s="67">
        <v>0</v>
      </c>
      <c r="F78" s="67">
        <v>0</v>
      </c>
      <c r="G78" s="69">
        <v>0.19999999999999996</v>
      </c>
      <c r="H78" s="69">
        <v>0</v>
      </c>
      <c r="I78" s="69">
        <v>0.19999999999999996</v>
      </c>
      <c r="J78" s="69">
        <v>0.19999999999999996</v>
      </c>
      <c r="K78" s="67" t="s">
        <v>0</v>
      </c>
      <c r="L78" s="8">
        <v>-0.30000000000000004</v>
      </c>
      <c r="M78" s="8">
        <v>0.5</v>
      </c>
      <c r="N78" s="8" t="s">
        <v>214</v>
      </c>
    </row>
    <row r="79" spans="1:14">
      <c r="A79" s="26" t="s">
        <v>68</v>
      </c>
      <c r="B79" s="34" t="s">
        <v>154</v>
      </c>
      <c r="C79" s="68">
        <v>0</v>
      </c>
      <c r="D79" s="68">
        <v>0</v>
      </c>
      <c r="E79" s="68">
        <v>0</v>
      </c>
      <c r="F79" s="68">
        <v>0</v>
      </c>
      <c r="G79" s="65">
        <v>0.6</v>
      </c>
      <c r="H79" s="65">
        <v>0</v>
      </c>
      <c r="I79" s="65">
        <v>0.6</v>
      </c>
      <c r="J79" s="65">
        <v>0.6</v>
      </c>
      <c r="K79" s="68" t="s">
        <v>0</v>
      </c>
      <c r="L79" s="9">
        <v>1.8</v>
      </c>
      <c r="M79" s="9">
        <v>-1.2000000000000002</v>
      </c>
      <c r="N79" s="9">
        <v>33.333333333333329</v>
      </c>
    </row>
    <row r="80" spans="1:14">
      <c r="A80" s="26" t="s">
        <v>71</v>
      </c>
      <c r="B80" s="34" t="s">
        <v>155</v>
      </c>
      <c r="C80" s="68">
        <v>0</v>
      </c>
      <c r="D80" s="68">
        <v>0</v>
      </c>
      <c r="E80" s="68">
        <v>0</v>
      </c>
      <c r="F80" s="68">
        <v>0</v>
      </c>
      <c r="G80" s="65">
        <v>-0.4</v>
      </c>
      <c r="H80" s="65">
        <v>0</v>
      </c>
      <c r="I80" s="65">
        <v>-0.4</v>
      </c>
      <c r="J80" s="65">
        <v>-0.4</v>
      </c>
      <c r="K80" s="68" t="s">
        <v>0</v>
      </c>
      <c r="L80" s="9">
        <v>-2.1</v>
      </c>
      <c r="M80" s="9">
        <v>1.7000000000000002</v>
      </c>
      <c r="N80" s="9">
        <v>19.047619047619047</v>
      </c>
    </row>
    <row r="81" spans="1:14" ht="31.5">
      <c r="A81" s="40" t="s">
        <v>77</v>
      </c>
      <c r="B81" s="33" t="s">
        <v>75</v>
      </c>
      <c r="C81" s="70">
        <v>18.600000000000001</v>
      </c>
      <c r="D81" s="70">
        <v>20</v>
      </c>
      <c r="E81" s="70">
        <v>20</v>
      </c>
      <c r="F81" s="70">
        <v>0</v>
      </c>
      <c r="G81" s="70">
        <v>0</v>
      </c>
      <c r="H81" s="70">
        <v>0</v>
      </c>
      <c r="I81" s="70">
        <v>0</v>
      </c>
      <c r="J81" s="70">
        <v>-20</v>
      </c>
      <c r="K81" s="70">
        <v>0</v>
      </c>
      <c r="L81" s="19">
        <v>0</v>
      </c>
      <c r="M81" s="19">
        <v>0</v>
      </c>
      <c r="N81" s="11" t="s">
        <v>0</v>
      </c>
    </row>
    <row r="82" spans="1:14" ht="15.75">
      <c r="A82" s="26" t="s">
        <v>74</v>
      </c>
      <c r="B82" s="34" t="s">
        <v>76</v>
      </c>
      <c r="C82" s="68">
        <v>18.600000000000001</v>
      </c>
      <c r="D82" s="68">
        <v>20</v>
      </c>
      <c r="E82" s="68">
        <v>20</v>
      </c>
      <c r="F82" s="68">
        <v>0</v>
      </c>
      <c r="G82" s="68">
        <v>0</v>
      </c>
      <c r="H82" s="68">
        <v>0</v>
      </c>
      <c r="I82" s="68">
        <v>0</v>
      </c>
      <c r="J82" s="68">
        <v>-20</v>
      </c>
      <c r="K82" s="68">
        <v>0</v>
      </c>
      <c r="L82" s="10">
        <v>0</v>
      </c>
      <c r="M82" s="10">
        <v>0</v>
      </c>
      <c r="N82" s="17" t="s">
        <v>0</v>
      </c>
    </row>
    <row r="83" spans="1:14" ht="15.75">
      <c r="A83" s="26" t="s">
        <v>78</v>
      </c>
      <c r="B83" s="34" t="s">
        <v>79</v>
      </c>
      <c r="C83" s="34"/>
      <c r="D83" s="68">
        <v>0</v>
      </c>
      <c r="E83" s="68">
        <v>0</v>
      </c>
      <c r="F83" s="68">
        <v>0</v>
      </c>
      <c r="G83" s="68">
        <v>0</v>
      </c>
      <c r="H83" s="68">
        <v>0</v>
      </c>
      <c r="I83" s="68">
        <v>0</v>
      </c>
      <c r="J83" s="68">
        <v>0</v>
      </c>
      <c r="K83" s="68" t="s">
        <v>0</v>
      </c>
      <c r="L83" s="10">
        <v>0</v>
      </c>
      <c r="M83" s="10">
        <v>0</v>
      </c>
      <c r="N83" s="17" t="s">
        <v>0</v>
      </c>
    </row>
    <row r="84" spans="1:14" ht="17.25">
      <c r="A84" s="72" t="s">
        <v>80</v>
      </c>
      <c r="B84" s="73" t="s">
        <v>67</v>
      </c>
      <c r="C84" s="84">
        <v>-88.9</v>
      </c>
      <c r="D84" s="84">
        <v>334.69999999999993</v>
      </c>
      <c r="E84" s="84">
        <v>257.79999999999995</v>
      </c>
      <c r="F84" s="84">
        <v>76.900000000000006</v>
      </c>
      <c r="G84" s="84">
        <v>-36.9</v>
      </c>
      <c r="H84" s="84">
        <v>-36.9</v>
      </c>
      <c r="I84" s="84">
        <v>0</v>
      </c>
      <c r="J84" s="84">
        <v>-371.59999999999991</v>
      </c>
      <c r="K84" s="84">
        <v>11.024798326859877</v>
      </c>
      <c r="L84" s="84">
        <v>-21.1</v>
      </c>
      <c r="M84" s="84">
        <v>-15.799999999999997</v>
      </c>
      <c r="N84" s="150">
        <v>174.88151658767771</v>
      </c>
    </row>
    <row r="85" spans="1:14" ht="15.75">
      <c r="A85" s="38" t="s">
        <v>82</v>
      </c>
      <c r="B85" s="32" t="s">
        <v>83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0</v>
      </c>
      <c r="I85" s="67">
        <v>0</v>
      </c>
      <c r="J85" s="67">
        <v>0</v>
      </c>
      <c r="K85" s="67" t="s">
        <v>0</v>
      </c>
      <c r="L85" s="8">
        <v>0</v>
      </c>
      <c r="M85" s="8">
        <v>0</v>
      </c>
      <c r="N85" s="17" t="s">
        <v>0</v>
      </c>
    </row>
    <row r="86" spans="1:14">
      <c r="A86" s="26" t="s">
        <v>81</v>
      </c>
      <c r="B86" s="34" t="s">
        <v>84</v>
      </c>
      <c r="C86" s="34"/>
      <c r="D86" s="68">
        <v>0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 t="s">
        <v>0</v>
      </c>
      <c r="L86" s="9">
        <v>0</v>
      </c>
      <c r="M86" s="9">
        <v>0</v>
      </c>
      <c r="N86" s="17" t="s">
        <v>0</v>
      </c>
    </row>
    <row r="87" spans="1:14">
      <c r="A87" s="26" t="s">
        <v>210</v>
      </c>
      <c r="B87" s="34" t="s">
        <v>85</v>
      </c>
      <c r="C87" s="34"/>
      <c r="D87" s="68">
        <v>0</v>
      </c>
      <c r="E87" s="68">
        <v>0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8" t="s">
        <v>0</v>
      </c>
      <c r="L87" s="9">
        <v>0</v>
      </c>
      <c r="M87" s="9">
        <v>0</v>
      </c>
      <c r="N87" s="17" t="s">
        <v>0</v>
      </c>
    </row>
    <row r="88" spans="1:14">
      <c r="A88" s="26" t="s">
        <v>209</v>
      </c>
      <c r="B88" s="34" t="s">
        <v>208</v>
      </c>
      <c r="C88" s="68">
        <v>0</v>
      </c>
      <c r="D88" s="68">
        <v>0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 t="s">
        <v>0</v>
      </c>
      <c r="L88" s="68">
        <v>0</v>
      </c>
      <c r="M88" s="68">
        <v>0</v>
      </c>
      <c r="N88" s="68" t="s">
        <v>0</v>
      </c>
    </row>
    <row r="89" spans="1:14">
      <c r="A89" s="26" t="s">
        <v>86</v>
      </c>
      <c r="B89" s="34" t="s">
        <v>87</v>
      </c>
      <c r="C89" s="68">
        <v>0</v>
      </c>
      <c r="D89" s="68">
        <v>0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 t="s">
        <v>0</v>
      </c>
      <c r="L89" s="9">
        <v>0</v>
      </c>
      <c r="M89" s="9">
        <v>0</v>
      </c>
      <c r="N89" s="17" t="s">
        <v>0</v>
      </c>
    </row>
    <row r="90" spans="1:14" ht="15.75">
      <c r="A90" s="41" t="s">
        <v>90</v>
      </c>
      <c r="B90" s="32" t="s">
        <v>88</v>
      </c>
      <c r="C90" s="68">
        <v>0</v>
      </c>
      <c r="D90" s="68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 t="s">
        <v>0</v>
      </c>
      <c r="L90" s="9">
        <v>0</v>
      </c>
      <c r="M90" s="9">
        <v>0</v>
      </c>
      <c r="N90" s="17" t="s">
        <v>0</v>
      </c>
    </row>
    <row r="91" spans="1:14">
      <c r="A91" s="26" t="s">
        <v>89</v>
      </c>
      <c r="B91" s="34" t="s">
        <v>91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  <c r="H91" s="68">
        <v>0</v>
      </c>
      <c r="I91" s="68">
        <v>0</v>
      </c>
      <c r="J91" s="68">
        <v>0</v>
      </c>
      <c r="K91" s="68" t="s">
        <v>0</v>
      </c>
      <c r="L91" s="68">
        <v>0</v>
      </c>
      <c r="M91" s="9">
        <v>0</v>
      </c>
      <c r="N91" s="17" t="s">
        <v>0</v>
      </c>
    </row>
    <row r="92" spans="1:14" s="7" customFormat="1" ht="28.5">
      <c r="A92" s="41" t="s">
        <v>95</v>
      </c>
      <c r="B92" s="33" t="s">
        <v>93</v>
      </c>
      <c r="C92" s="71">
        <v>-36.4</v>
      </c>
      <c r="D92" s="71">
        <v>496.9</v>
      </c>
      <c r="E92" s="71">
        <v>496.9</v>
      </c>
      <c r="F92" s="71">
        <v>0</v>
      </c>
      <c r="G92" s="71">
        <v>-30.3</v>
      </c>
      <c r="H92" s="71">
        <v>-30.3</v>
      </c>
      <c r="I92" s="71">
        <v>0</v>
      </c>
      <c r="J92" s="71">
        <v>-527.19999999999993</v>
      </c>
      <c r="K92" s="71">
        <v>6.0978063996780039</v>
      </c>
      <c r="L92" s="8">
        <v>-13.4</v>
      </c>
      <c r="M92" s="8">
        <v>-16.899999999999999</v>
      </c>
      <c r="N92" s="11" t="s">
        <v>213</v>
      </c>
    </row>
    <row r="93" spans="1:14">
      <c r="A93" s="26" t="s">
        <v>92</v>
      </c>
      <c r="B93" s="34" t="s">
        <v>94</v>
      </c>
      <c r="C93" s="34"/>
      <c r="D93" s="68">
        <v>0</v>
      </c>
      <c r="E93" s="68">
        <v>0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 t="s">
        <v>0</v>
      </c>
      <c r="L93" s="9">
        <v>0</v>
      </c>
      <c r="M93" s="9">
        <v>0</v>
      </c>
      <c r="N93" s="17" t="s">
        <v>0</v>
      </c>
    </row>
    <row r="94" spans="1:14">
      <c r="A94" s="26" t="s">
        <v>96</v>
      </c>
      <c r="B94" s="34" t="s">
        <v>97</v>
      </c>
      <c r="C94" s="68">
        <v>-36.4</v>
      </c>
      <c r="D94" s="68">
        <v>496.9</v>
      </c>
      <c r="E94" s="68">
        <v>496.9</v>
      </c>
      <c r="F94" s="68">
        <v>0</v>
      </c>
      <c r="G94" s="68">
        <v>-30.3</v>
      </c>
      <c r="H94" s="68">
        <v>-30.3</v>
      </c>
      <c r="I94" s="68">
        <v>0</v>
      </c>
      <c r="J94" s="68">
        <v>-527.19999999999993</v>
      </c>
      <c r="K94" s="68">
        <v>6.0978063996780039</v>
      </c>
      <c r="L94" s="9">
        <v>-13.4</v>
      </c>
      <c r="M94" s="9">
        <v>-16.899999999999999</v>
      </c>
      <c r="N94" s="17" t="s">
        <v>213</v>
      </c>
    </row>
    <row r="95" spans="1:14">
      <c r="A95" s="26" t="s">
        <v>98</v>
      </c>
      <c r="B95" s="34" t="s">
        <v>99</v>
      </c>
      <c r="C95" s="68">
        <v>0</v>
      </c>
      <c r="D95" s="68">
        <v>0</v>
      </c>
      <c r="E95" s="68">
        <v>0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 t="s">
        <v>0</v>
      </c>
      <c r="L95" s="9">
        <v>0</v>
      </c>
      <c r="M95" s="9">
        <v>0</v>
      </c>
      <c r="N95" s="17" t="s">
        <v>0</v>
      </c>
    </row>
    <row r="96" spans="1:14" ht="30">
      <c r="A96" s="26" t="s">
        <v>100</v>
      </c>
      <c r="B96" s="34" t="s">
        <v>101</v>
      </c>
      <c r="C96" s="34"/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 t="s">
        <v>0</v>
      </c>
      <c r="L96" s="9">
        <v>0</v>
      </c>
      <c r="M96" s="9">
        <v>0</v>
      </c>
      <c r="N96" s="17" t="s">
        <v>0</v>
      </c>
    </row>
    <row r="97" spans="1:14">
      <c r="A97" s="41" t="s">
        <v>73</v>
      </c>
      <c r="B97" s="33" t="s">
        <v>102</v>
      </c>
      <c r="C97" s="71">
        <v>-52.5</v>
      </c>
      <c r="D97" s="71">
        <v>-62.8</v>
      </c>
      <c r="E97" s="71">
        <v>-62.8</v>
      </c>
      <c r="F97" s="71">
        <v>0</v>
      </c>
      <c r="G97" s="71">
        <v>-1</v>
      </c>
      <c r="H97" s="71">
        <v>-1</v>
      </c>
      <c r="I97" s="71">
        <v>0</v>
      </c>
      <c r="J97" s="71">
        <v>61.8</v>
      </c>
      <c r="K97" s="71">
        <v>1.5923566878980893</v>
      </c>
      <c r="L97" s="71">
        <v>-1.6</v>
      </c>
      <c r="M97" s="71">
        <v>0.60000000000000009</v>
      </c>
      <c r="N97" s="71">
        <v>62.5</v>
      </c>
    </row>
    <row r="98" spans="1:14" ht="30">
      <c r="A98" s="26" t="s">
        <v>72</v>
      </c>
      <c r="B98" s="34" t="s">
        <v>103</v>
      </c>
      <c r="C98" s="68">
        <v>-52.5</v>
      </c>
      <c r="D98" s="68">
        <v>-62.8</v>
      </c>
      <c r="E98" s="68">
        <v>-62.8</v>
      </c>
      <c r="F98" s="68">
        <v>0</v>
      </c>
      <c r="G98" s="68">
        <v>-1</v>
      </c>
      <c r="H98" s="68">
        <v>-1</v>
      </c>
      <c r="I98" s="68">
        <v>0</v>
      </c>
      <c r="J98" s="68">
        <v>61.8</v>
      </c>
      <c r="K98" s="68">
        <v>1.5923566878980893</v>
      </c>
      <c r="L98" s="68">
        <v>-1.6</v>
      </c>
      <c r="M98" s="68">
        <v>0.60000000000000009</v>
      </c>
      <c r="N98" s="68">
        <v>62.5</v>
      </c>
    </row>
    <row r="99" spans="1:14" ht="28.5">
      <c r="A99" s="41" t="s">
        <v>107</v>
      </c>
      <c r="B99" s="33" t="s">
        <v>105</v>
      </c>
      <c r="C99" s="33"/>
      <c r="D99" s="71">
        <v>0</v>
      </c>
      <c r="E99" s="71">
        <v>0</v>
      </c>
      <c r="F99" s="71">
        <v>0</v>
      </c>
      <c r="G99" s="71">
        <v>0</v>
      </c>
      <c r="H99" s="71">
        <v>0</v>
      </c>
      <c r="I99" s="71">
        <v>0</v>
      </c>
      <c r="J99" s="71">
        <v>0</v>
      </c>
      <c r="K99" s="71" t="s">
        <v>0</v>
      </c>
      <c r="L99" s="9">
        <v>0</v>
      </c>
      <c r="M99" s="9">
        <v>0</v>
      </c>
      <c r="N99" s="17" t="s">
        <v>0</v>
      </c>
    </row>
    <row r="100" spans="1:14">
      <c r="A100" s="26" t="s">
        <v>104</v>
      </c>
      <c r="B100" s="34" t="s">
        <v>106</v>
      </c>
      <c r="C100" s="34"/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 t="s">
        <v>0</v>
      </c>
      <c r="L100" s="9">
        <v>0</v>
      </c>
      <c r="M100" s="9">
        <v>0</v>
      </c>
      <c r="N100" s="17" t="s">
        <v>0</v>
      </c>
    </row>
    <row r="101" spans="1:14">
      <c r="A101" s="26" t="s">
        <v>78</v>
      </c>
      <c r="B101" s="34" t="s">
        <v>108</v>
      </c>
      <c r="C101" s="34"/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 t="s">
        <v>0</v>
      </c>
      <c r="L101" s="9">
        <v>0</v>
      </c>
      <c r="M101" s="9">
        <v>0</v>
      </c>
      <c r="N101" s="17" t="s">
        <v>0</v>
      </c>
    </row>
    <row r="102" spans="1:14" ht="15.75">
      <c r="A102" s="38" t="s">
        <v>110</v>
      </c>
      <c r="B102" s="32" t="s">
        <v>111</v>
      </c>
      <c r="C102" s="67">
        <v>0</v>
      </c>
      <c r="D102" s="67">
        <v>-17</v>
      </c>
      <c r="E102" s="67">
        <v>-17</v>
      </c>
      <c r="F102" s="67">
        <v>0</v>
      </c>
      <c r="G102" s="67">
        <v>0</v>
      </c>
      <c r="H102" s="67">
        <v>0</v>
      </c>
      <c r="I102" s="67">
        <v>0</v>
      </c>
      <c r="J102" s="67">
        <v>17</v>
      </c>
      <c r="K102" s="67">
        <v>0</v>
      </c>
      <c r="L102" s="9">
        <v>0</v>
      </c>
      <c r="M102" s="9">
        <v>0</v>
      </c>
      <c r="N102" s="17" t="s">
        <v>0</v>
      </c>
    </row>
    <row r="103" spans="1:14">
      <c r="A103" s="26" t="s">
        <v>109</v>
      </c>
      <c r="B103" s="34" t="s">
        <v>112</v>
      </c>
      <c r="C103" s="34"/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 t="s">
        <v>0</v>
      </c>
      <c r="L103" s="9">
        <v>0</v>
      </c>
      <c r="M103" s="9">
        <v>0</v>
      </c>
      <c r="N103" s="17" t="s">
        <v>0</v>
      </c>
    </row>
    <row r="104" spans="1:14">
      <c r="A104" s="26" t="s">
        <v>113</v>
      </c>
      <c r="B104" s="34" t="s">
        <v>114</v>
      </c>
      <c r="C104" s="68">
        <v>0</v>
      </c>
      <c r="D104" s="68">
        <v>-17</v>
      </c>
      <c r="E104" s="68">
        <v>-17</v>
      </c>
      <c r="F104" s="68">
        <v>0</v>
      </c>
      <c r="G104" s="68">
        <v>0</v>
      </c>
      <c r="H104" s="68">
        <v>0</v>
      </c>
      <c r="I104" s="68">
        <v>0</v>
      </c>
      <c r="J104" s="68">
        <v>17</v>
      </c>
      <c r="K104" s="68">
        <v>0</v>
      </c>
      <c r="L104" s="9">
        <v>0</v>
      </c>
      <c r="M104" s="9">
        <v>0</v>
      </c>
      <c r="N104" s="17" t="s">
        <v>0</v>
      </c>
    </row>
    <row r="105" spans="1:14">
      <c r="A105" s="26" t="s">
        <v>115</v>
      </c>
      <c r="B105" s="34" t="s">
        <v>116</v>
      </c>
      <c r="C105" s="34"/>
      <c r="D105" s="68">
        <v>0</v>
      </c>
      <c r="E105" s="68">
        <v>0</v>
      </c>
      <c r="F105" s="68">
        <v>0</v>
      </c>
      <c r="G105" s="68">
        <v>0</v>
      </c>
      <c r="H105" s="68">
        <v>0</v>
      </c>
      <c r="I105" s="68">
        <v>0</v>
      </c>
      <c r="J105" s="68">
        <v>0</v>
      </c>
      <c r="K105" s="68" t="s">
        <v>0</v>
      </c>
      <c r="L105" s="9">
        <v>0</v>
      </c>
      <c r="M105" s="9">
        <v>0</v>
      </c>
      <c r="N105" s="17" t="s">
        <v>0</v>
      </c>
    </row>
    <row r="106" spans="1:14" ht="15.75">
      <c r="A106" s="38" t="s">
        <v>118</v>
      </c>
      <c r="B106" s="32" t="s">
        <v>117</v>
      </c>
      <c r="C106" s="67">
        <v>0</v>
      </c>
      <c r="D106" s="67">
        <v>-82.4</v>
      </c>
      <c r="E106" s="67">
        <v>-159.30000000000001</v>
      </c>
      <c r="F106" s="67">
        <v>76.900000000000006</v>
      </c>
      <c r="G106" s="71">
        <v>-5.6</v>
      </c>
      <c r="H106" s="67">
        <v>-5.6</v>
      </c>
      <c r="I106" s="67">
        <v>0</v>
      </c>
      <c r="J106" s="67">
        <v>76.800000000000011</v>
      </c>
      <c r="K106" s="67">
        <v>6.7961165048543686</v>
      </c>
      <c r="L106" s="11">
        <v>-6.1</v>
      </c>
      <c r="M106" s="11">
        <v>0.5</v>
      </c>
      <c r="N106" s="11">
        <v>91.803278688524586</v>
      </c>
    </row>
    <row r="107" spans="1:14">
      <c r="A107" s="57" t="s">
        <v>156</v>
      </c>
      <c r="B107" s="58" t="s">
        <v>119</v>
      </c>
      <c r="C107" s="68">
        <v>4</v>
      </c>
      <c r="D107" s="68">
        <v>107.6</v>
      </c>
      <c r="E107" s="68">
        <v>30.699999999999989</v>
      </c>
      <c r="F107" s="68">
        <v>76.900000000000006</v>
      </c>
      <c r="G107" s="68">
        <v>0</v>
      </c>
      <c r="H107" s="68">
        <v>0</v>
      </c>
      <c r="I107" s="68">
        <v>0</v>
      </c>
      <c r="J107" s="68">
        <v>-107.6</v>
      </c>
      <c r="K107" s="68">
        <v>0</v>
      </c>
      <c r="L107" s="17">
        <v>0</v>
      </c>
      <c r="M107" s="17">
        <v>0</v>
      </c>
      <c r="N107" s="17" t="s">
        <v>0</v>
      </c>
    </row>
    <row r="108" spans="1:14">
      <c r="A108" s="15" t="s">
        <v>157</v>
      </c>
      <c r="B108" s="58" t="s">
        <v>119</v>
      </c>
      <c r="C108" s="68">
        <v>-4</v>
      </c>
      <c r="D108" s="68">
        <v>-190</v>
      </c>
      <c r="E108" s="68">
        <v>-190</v>
      </c>
      <c r="F108" s="68">
        <v>0</v>
      </c>
      <c r="G108" s="68">
        <v>-5.6</v>
      </c>
      <c r="H108" s="68">
        <v>-5.6</v>
      </c>
      <c r="I108" s="68">
        <v>0</v>
      </c>
      <c r="J108" s="68">
        <v>184.4</v>
      </c>
      <c r="K108" s="68">
        <v>2.9473684210526314</v>
      </c>
      <c r="L108" s="17">
        <v>-6.1</v>
      </c>
      <c r="M108" s="17">
        <v>0.5</v>
      </c>
      <c r="N108" s="17">
        <v>91.803278688524586</v>
      </c>
    </row>
    <row r="109" spans="1:14" ht="17.25">
      <c r="A109" s="78" t="s">
        <v>123</v>
      </c>
      <c r="B109" s="83" t="s">
        <v>120</v>
      </c>
      <c r="C109" s="87">
        <v>50.69999999999709</v>
      </c>
      <c r="D109" s="87">
        <v>315.1000000000015</v>
      </c>
      <c r="E109" s="87">
        <v>299.00000000000148</v>
      </c>
      <c r="F109" s="87">
        <v>16.099999999999994</v>
      </c>
      <c r="G109" s="87">
        <v>-499.21999999999991</v>
      </c>
      <c r="H109" s="87">
        <v>-499.4199999999999</v>
      </c>
      <c r="I109" s="87">
        <v>0.20000000000000012</v>
      </c>
      <c r="J109" s="87">
        <v>-814.32000000000141</v>
      </c>
      <c r="K109" s="87">
        <v>158.43224373214775</v>
      </c>
      <c r="L109" s="87">
        <v>-336.2000000000001</v>
      </c>
      <c r="M109" s="87">
        <v>-163.01999999999981</v>
      </c>
      <c r="N109" s="155">
        <v>148.48899464604395</v>
      </c>
    </row>
    <row r="110" spans="1:14" ht="26.45" customHeight="1">
      <c r="A110" s="79" t="s">
        <v>124</v>
      </c>
      <c r="B110" s="80" t="s">
        <v>121</v>
      </c>
      <c r="C110" s="88">
        <v>89.1</v>
      </c>
      <c r="D110" s="88">
        <v>624.20000000000005</v>
      </c>
      <c r="E110" s="88">
        <v>608.1</v>
      </c>
      <c r="F110" s="88">
        <v>16.100000000000001</v>
      </c>
      <c r="G110" s="88">
        <v>2365.1</v>
      </c>
      <c r="H110" s="88">
        <v>2310.5</v>
      </c>
      <c r="I110" s="88">
        <v>54.6</v>
      </c>
      <c r="J110" s="88">
        <v>1740.8999999999999</v>
      </c>
      <c r="K110" s="88" t="s">
        <v>213</v>
      </c>
      <c r="L110" s="88">
        <v>1993.8</v>
      </c>
      <c r="M110" s="88">
        <v>371.29999999999995</v>
      </c>
      <c r="N110" s="150">
        <v>118.62273046443977</v>
      </c>
    </row>
    <row r="111" spans="1:14" ht="16.5">
      <c r="A111" s="79" t="s">
        <v>199</v>
      </c>
      <c r="B111" s="80" t="s">
        <v>198</v>
      </c>
      <c r="C111" s="88">
        <v>0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 t="s">
        <v>0</v>
      </c>
      <c r="L111" s="88">
        <v>0</v>
      </c>
      <c r="M111" s="88">
        <v>0</v>
      </c>
      <c r="N111" s="150" t="s">
        <v>0</v>
      </c>
    </row>
    <row r="112" spans="1:14" ht="33">
      <c r="A112" s="81" t="s">
        <v>125</v>
      </c>
      <c r="B112" s="82" t="s">
        <v>122</v>
      </c>
      <c r="C112" s="89">
        <v>-38.400000000002905</v>
      </c>
      <c r="D112" s="89">
        <v>-309.09999999999854</v>
      </c>
      <c r="E112" s="89">
        <v>-309.09999999999854</v>
      </c>
      <c r="F112" s="89">
        <v>-7.1054273576010019E-15</v>
      </c>
      <c r="G112" s="89">
        <v>-2864.3199999999997</v>
      </c>
      <c r="H112" s="89">
        <v>-2809.9199999999996</v>
      </c>
      <c r="I112" s="89">
        <v>-54.4</v>
      </c>
      <c r="J112" s="89">
        <v>-2555.2200000000012</v>
      </c>
      <c r="K112" s="89" t="s">
        <v>213</v>
      </c>
      <c r="L112" s="89">
        <v>-2330</v>
      </c>
      <c r="M112" s="89">
        <v>-534.31999999999971</v>
      </c>
      <c r="N112" s="154">
        <v>122.93218884120169</v>
      </c>
    </row>
    <row r="113" spans="1:14" ht="16.5">
      <c r="A113" s="147"/>
      <c r="B113" s="148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</row>
    <row r="115" spans="1:14" ht="15.7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topLeftCell="A2" zoomScaleNormal="100" zoomScaleSheetLayoutView="100" workbookViewId="0">
      <selection activeCell="A6" sqref="A6:K6"/>
    </sheetView>
  </sheetViews>
  <sheetFormatPr defaultRowHeight="1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>
      <c r="A1" s="6"/>
      <c r="B1" s="6"/>
      <c r="C1" s="6"/>
      <c r="D1" s="2"/>
      <c r="E1" s="2"/>
      <c r="F1" s="2"/>
      <c r="G1" s="2"/>
      <c r="H1" s="2"/>
      <c r="I1" s="2"/>
      <c r="M1" s="185" t="s">
        <v>204</v>
      </c>
      <c r="N1" s="185"/>
    </row>
    <row r="2" spans="1:16" ht="20.25">
      <c r="A2" s="178" t="s">
        <v>163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6" ht="20.25">
      <c r="A3" s="178" t="s">
        <v>212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6" ht="20.25">
      <c r="A4" s="178" t="s">
        <v>165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6" ht="20.25" customHeight="1">
      <c r="A5" s="181" t="s">
        <v>211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6" ht="20.25" customHeight="1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</row>
    <row r="7" spans="1:16" ht="20.25" customHeight="1">
      <c r="A7" s="1"/>
      <c r="B7" s="1"/>
      <c r="C7" s="1"/>
      <c r="D7" s="1"/>
      <c r="E7" s="1"/>
      <c r="F7" s="1"/>
      <c r="G7" s="1"/>
      <c r="H7" s="1"/>
      <c r="I7" s="1"/>
      <c r="J7" s="1" t="s">
        <v>1</v>
      </c>
      <c r="N7" s="3" t="s">
        <v>8</v>
      </c>
    </row>
    <row r="8" spans="1:16" ht="44.25" customHeight="1">
      <c r="A8" s="187" t="s">
        <v>15</v>
      </c>
      <c r="B8" s="191" t="s">
        <v>140</v>
      </c>
      <c r="C8" s="188" t="s">
        <v>200</v>
      </c>
      <c r="D8" s="187" t="s">
        <v>10</v>
      </c>
      <c r="E8" s="190" t="s">
        <v>169</v>
      </c>
      <c r="F8" s="190"/>
      <c r="G8" s="187" t="s">
        <v>16</v>
      </c>
      <c r="H8" s="190" t="s">
        <v>169</v>
      </c>
      <c r="I8" s="190"/>
      <c r="J8" s="187" t="s">
        <v>11</v>
      </c>
      <c r="K8" s="187"/>
      <c r="L8" s="186" t="s">
        <v>13</v>
      </c>
      <c r="M8" s="186" t="s">
        <v>14</v>
      </c>
      <c r="N8" s="186"/>
    </row>
    <row r="9" spans="1:16" ht="31.5">
      <c r="A9" s="187"/>
      <c r="B9" s="191"/>
      <c r="C9" s="189"/>
      <c r="D9" s="187"/>
      <c r="E9" s="108" t="s">
        <v>171</v>
      </c>
      <c r="F9" s="108" t="s">
        <v>170</v>
      </c>
      <c r="G9" s="187"/>
      <c r="H9" s="108" t="s">
        <v>171</v>
      </c>
      <c r="I9" s="108" t="s">
        <v>170</v>
      </c>
      <c r="J9" s="91" t="s">
        <v>160</v>
      </c>
      <c r="K9" s="91" t="s">
        <v>12</v>
      </c>
      <c r="L9" s="186"/>
      <c r="M9" s="160" t="s">
        <v>162</v>
      </c>
      <c r="N9" s="90" t="s">
        <v>12</v>
      </c>
    </row>
    <row r="10" spans="1:16" s="142" customFormat="1" ht="12">
      <c r="A10" s="5">
        <v>1</v>
      </c>
      <c r="B10" s="55">
        <v>2</v>
      </c>
      <c r="C10" s="5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168">
        <v>12</v>
      </c>
      <c r="M10" s="168">
        <v>13</v>
      </c>
      <c r="N10" s="168">
        <v>14</v>
      </c>
    </row>
    <row r="11" spans="1:16" ht="17.25">
      <c r="A11" s="162" t="s">
        <v>32</v>
      </c>
      <c r="B11" s="165" t="s">
        <v>31</v>
      </c>
      <c r="C11" s="104">
        <v>19441.399999999998</v>
      </c>
      <c r="D11" s="104">
        <v>30760.5</v>
      </c>
      <c r="E11" s="104">
        <v>30512.9</v>
      </c>
      <c r="F11" s="104">
        <v>247.60000000000002</v>
      </c>
      <c r="G11" s="104">
        <v>1569.2</v>
      </c>
      <c r="H11" s="104">
        <v>1568.6000000000001</v>
      </c>
      <c r="I11" s="104">
        <v>0.60000000000000009</v>
      </c>
      <c r="J11" s="104">
        <v>-29191.3</v>
      </c>
      <c r="K11" s="104">
        <v>5.1013475073552126</v>
      </c>
      <c r="L11" s="104">
        <v>1447.1</v>
      </c>
      <c r="M11" s="104">
        <v>122.10000000000014</v>
      </c>
      <c r="N11" s="104">
        <v>108.43756478474191</v>
      </c>
    </row>
    <row r="12" spans="1:16" ht="16.5" customHeight="1">
      <c r="A12" s="21" t="s">
        <v>2</v>
      </c>
      <c r="B12" s="165"/>
      <c r="C12" s="98"/>
      <c r="D12" s="98"/>
      <c r="E12" s="98"/>
      <c r="F12" s="98"/>
      <c r="G12" s="98"/>
      <c r="H12" s="98"/>
      <c r="I12" s="98"/>
      <c r="J12" s="98"/>
      <c r="K12" s="98"/>
      <c r="L12" s="161"/>
      <c r="M12" s="161"/>
      <c r="N12" s="161"/>
    </row>
    <row r="13" spans="1:16" ht="15.75">
      <c r="A13" s="56" t="s">
        <v>37</v>
      </c>
      <c r="B13" s="93" t="s">
        <v>35</v>
      </c>
      <c r="C13" s="97">
        <v>2892.9</v>
      </c>
      <c r="D13" s="97">
        <v>1776.8</v>
      </c>
      <c r="E13" s="97">
        <v>1775.3999999999999</v>
      </c>
      <c r="F13" s="97">
        <v>1.4</v>
      </c>
      <c r="G13" s="97">
        <v>178.9</v>
      </c>
      <c r="H13" s="97">
        <v>178.70000000000002</v>
      </c>
      <c r="I13" s="97">
        <v>0.2</v>
      </c>
      <c r="J13" s="97">
        <v>-1597.8999999999999</v>
      </c>
      <c r="K13" s="97">
        <v>10.068662764520486</v>
      </c>
      <c r="L13" s="97">
        <v>170.4</v>
      </c>
      <c r="M13" s="97">
        <v>8.5</v>
      </c>
      <c r="N13" s="97">
        <v>104.98826291079813</v>
      </c>
    </row>
    <row r="14" spans="1:16">
      <c r="A14" s="94" t="s">
        <v>128</v>
      </c>
      <c r="B14" s="96" t="s">
        <v>127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 t="s">
        <v>0</v>
      </c>
      <c r="L14" s="95">
        <v>0</v>
      </c>
      <c r="M14" s="95">
        <v>0</v>
      </c>
      <c r="N14" s="95" t="s">
        <v>0</v>
      </c>
    </row>
    <row r="15" spans="1:16" ht="25.5">
      <c r="A15" s="52" t="s">
        <v>201</v>
      </c>
      <c r="B15" s="96"/>
      <c r="C15" s="95">
        <v>10.1</v>
      </c>
      <c r="D15" s="95">
        <v>10.8</v>
      </c>
      <c r="E15" s="95">
        <v>10.8</v>
      </c>
      <c r="F15" s="95">
        <v>0</v>
      </c>
      <c r="G15" s="95">
        <v>0</v>
      </c>
      <c r="H15" s="95">
        <v>0</v>
      </c>
      <c r="I15" s="95">
        <v>0</v>
      </c>
      <c r="J15" s="95">
        <v>-10.8</v>
      </c>
      <c r="K15" s="95">
        <v>0</v>
      </c>
      <c r="L15" s="95">
        <v>0</v>
      </c>
      <c r="M15" s="95">
        <v>0</v>
      </c>
      <c r="N15" s="95" t="s">
        <v>0</v>
      </c>
      <c r="P15" s="110"/>
    </row>
    <row r="16" spans="1:16" ht="15.75">
      <c r="A16" s="56" t="s">
        <v>38</v>
      </c>
      <c r="B16" s="93" t="s">
        <v>36</v>
      </c>
      <c r="C16" s="97">
        <v>15.3</v>
      </c>
      <c r="D16" s="97">
        <v>22.5</v>
      </c>
      <c r="E16" s="97">
        <v>22.5</v>
      </c>
      <c r="F16" s="97">
        <v>0</v>
      </c>
      <c r="G16" s="97">
        <v>0.7</v>
      </c>
      <c r="H16" s="97">
        <v>0.7</v>
      </c>
      <c r="I16" s="97">
        <v>0</v>
      </c>
      <c r="J16" s="97">
        <v>-21.8</v>
      </c>
      <c r="K16" s="97">
        <v>3.1111111111111112</v>
      </c>
      <c r="L16" s="97">
        <v>0.8</v>
      </c>
      <c r="M16" s="97">
        <v>-0.10000000000000009</v>
      </c>
      <c r="N16" s="97">
        <v>87.499999999999986</v>
      </c>
    </row>
    <row r="17" spans="1:14" ht="15.75">
      <c r="A17" s="56" t="s">
        <v>39</v>
      </c>
      <c r="B17" s="93" t="s">
        <v>40</v>
      </c>
      <c r="C17" s="97">
        <v>26.5</v>
      </c>
      <c r="D17" s="97">
        <v>27.8</v>
      </c>
      <c r="E17" s="97">
        <v>27.8</v>
      </c>
      <c r="F17" s="97">
        <v>0</v>
      </c>
      <c r="G17" s="97">
        <v>1.6</v>
      </c>
      <c r="H17" s="97">
        <v>1.6</v>
      </c>
      <c r="I17" s="97">
        <v>0</v>
      </c>
      <c r="J17" s="97">
        <v>-26.2</v>
      </c>
      <c r="K17" s="97">
        <v>5.755395683453238</v>
      </c>
      <c r="L17" s="97">
        <v>1.8</v>
      </c>
      <c r="M17" s="97">
        <v>-0.19999999999999996</v>
      </c>
      <c r="N17" s="97">
        <v>88.8888888888889</v>
      </c>
    </row>
    <row r="18" spans="1:14" ht="15.75">
      <c r="A18" s="56" t="s">
        <v>34</v>
      </c>
      <c r="B18" s="93" t="s">
        <v>41</v>
      </c>
      <c r="C18" s="97">
        <v>1699.1</v>
      </c>
      <c r="D18" s="97">
        <v>4095.4</v>
      </c>
      <c r="E18" s="97">
        <v>4064</v>
      </c>
      <c r="F18" s="97">
        <v>31.4</v>
      </c>
      <c r="G18" s="97">
        <v>68</v>
      </c>
      <c r="H18" s="97">
        <v>67.599999999999994</v>
      </c>
      <c r="I18" s="97">
        <v>0.4</v>
      </c>
      <c r="J18" s="97">
        <v>-4027.4</v>
      </c>
      <c r="K18" s="97">
        <v>1.660399472578991</v>
      </c>
      <c r="L18" s="97">
        <v>90.7</v>
      </c>
      <c r="M18" s="97">
        <v>-22.700000000000003</v>
      </c>
      <c r="N18" s="97">
        <v>74.972436604189625</v>
      </c>
    </row>
    <row r="19" spans="1:14">
      <c r="A19" s="94" t="s">
        <v>128</v>
      </c>
      <c r="B19" s="96" t="s">
        <v>127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 t="s">
        <v>0</v>
      </c>
      <c r="L19" s="95">
        <v>0</v>
      </c>
      <c r="M19" s="95">
        <v>0</v>
      </c>
      <c r="N19" s="95" t="s">
        <v>0</v>
      </c>
    </row>
    <row r="20" spans="1:14" ht="18" customHeight="1">
      <c r="A20" s="56" t="s">
        <v>43</v>
      </c>
      <c r="B20" s="93" t="s">
        <v>42</v>
      </c>
      <c r="C20" s="97">
        <v>19.100000000000001</v>
      </c>
      <c r="D20" s="97">
        <v>135.80000000000001</v>
      </c>
      <c r="E20" s="97">
        <v>59.300000000000011</v>
      </c>
      <c r="F20" s="97">
        <v>76.5</v>
      </c>
      <c r="G20" s="97">
        <v>1.8</v>
      </c>
      <c r="H20" s="97">
        <v>1.8</v>
      </c>
      <c r="I20" s="97">
        <v>0</v>
      </c>
      <c r="J20" s="97">
        <v>-134</v>
      </c>
      <c r="K20" s="97">
        <v>1.3254786450662739</v>
      </c>
      <c r="L20" s="97">
        <v>6.6</v>
      </c>
      <c r="M20" s="97">
        <v>-4.8</v>
      </c>
      <c r="N20" s="97">
        <v>27.272727272727277</v>
      </c>
    </row>
    <row r="21" spans="1:14" ht="27" customHeight="1">
      <c r="A21" s="56" t="s">
        <v>45</v>
      </c>
      <c r="B21" s="93" t="s">
        <v>44</v>
      </c>
      <c r="C21" s="97">
        <v>1663.9</v>
      </c>
      <c r="D21" s="97">
        <v>4481.2</v>
      </c>
      <c r="E21" s="97">
        <v>4363.2</v>
      </c>
      <c r="F21" s="97">
        <v>118</v>
      </c>
      <c r="G21" s="97">
        <v>67.599999999999994</v>
      </c>
      <c r="H21" s="97">
        <v>67.599999999999994</v>
      </c>
      <c r="I21" s="97">
        <v>0</v>
      </c>
      <c r="J21" s="97">
        <v>-4413.5999999999995</v>
      </c>
      <c r="K21" s="97">
        <v>1.5085245023654377</v>
      </c>
      <c r="L21" s="97">
        <v>72.8</v>
      </c>
      <c r="M21" s="97">
        <v>-5.2000000000000028</v>
      </c>
      <c r="N21" s="97">
        <v>92.857142857142847</v>
      </c>
    </row>
    <row r="22" spans="1:14">
      <c r="A22" s="94" t="s">
        <v>128</v>
      </c>
      <c r="B22" s="96" t="s">
        <v>127</v>
      </c>
      <c r="C22" s="95">
        <v>0.9</v>
      </c>
      <c r="D22" s="95">
        <v>0.8</v>
      </c>
      <c r="E22" s="95">
        <v>0.8</v>
      </c>
      <c r="F22" s="95">
        <v>0</v>
      </c>
      <c r="G22" s="95">
        <v>0</v>
      </c>
      <c r="H22" s="95">
        <v>0</v>
      </c>
      <c r="I22" s="95">
        <v>0</v>
      </c>
      <c r="J22" s="95">
        <v>-0.8</v>
      </c>
      <c r="K22" s="95">
        <v>0</v>
      </c>
      <c r="L22" s="95">
        <v>0</v>
      </c>
      <c r="M22" s="95">
        <v>0</v>
      </c>
      <c r="N22" s="95" t="s">
        <v>0</v>
      </c>
    </row>
    <row r="23" spans="1:14" ht="15.75">
      <c r="A23" s="56" t="s">
        <v>46</v>
      </c>
      <c r="B23" s="93" t="s">
        <v>47</v>
      </c>
      <c r="C23" s="97">
        <v>23.9</v>
      </c>
      <c r="D23" s="97">
        <v>60.7</v>
      </c>
      <c r="E23" s="97">
        <v>56.7</v>
      </c>
      <c r="F23" s="97">
        <v>4</v>
      </c>
      <c r="G23" s="97">
        <v>0.4</v>
      </c>
      <c r="H23" s="97">
        <v>0.4</v>
      </c>
      <c r="I23" s="97">
        <v>0</v>
      </c>
      <c r="J23" s="97">
        <v>-60.300000000000004</v>
      </c>
      <c r="K23" s="97">
        <v>0.65897858319604619</v>
      </c>
      <c r="L23" s="97">
        <v>0.1</v>
      </c>
      <c r="M23" s="97">
        <v>0.30000000000000004</v>
      </c>
      <c r="N23" s="97" t="s">
        <v>213</v>
      </c>
    </row>
    <row r="24" spans="1:14">
      <c r="A24" s="94" t="s">
        <v>128</v>
      </c>
      <c r="B24" s="96" t="s">
        <v>127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 t="s">
        <v>0</v>
      </c>
    </row>
    <row r="25" spans="1:14" ht="17.25" customHeight="1">
      <c r="A25" s="56" t="s">
        <v>49</v>
      </c>
      <c r="B25" s="93" t="s">
        <v>48</v>
      </c>
      <c r="C25" s="97">
        <v>1599</v>
      </c>
      <c r="D25" s="97">
        <v>2404.6</v>
      </c>
      <c r="E25" s="97">
        <v>2400.6999999999998</v>
      </c>
      <c r="F25" s="97">
        <v>3.9</v>
      </c>
      <c r="G25" s="97">
        <v>117.5</v>
      </c>
      <c r="H25" s="97">
        <v>117.5</v>
      </c>
      <c r="I25" s="97">
        <v>0</v>
      </c>
      <c r="J25" s="97">
        <v>-2287.1</v>
      </c>
      <c r="K25" s="97">
        <v>4.8864676037594608</v>
      </c>
      <c r="L25" s="97">
        <v>105.8</v>
      </c>
      <c r="M25" s="97">
        <v>11.700000000000003</v>
      </c>
      <c r="N25" s="97">
        <v>111.05860113421551</v>
      </c>
    </row>
    <row r="26" spans="1:14" s="92" customFormat="1" ht="18.75" customHeight="1">
      <c r="A26" s="94" t="s">
        <v>128</v>
      </c>
      <c r="B26" s="96" t="s">
        <v>127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 t="s">
        <v>0</v>
      </c>
      <c r="L26" s="95">
        <v>0</v>
      </c>
      <c r="M26" s="95">
        <v>0</v>
      </c>
      <c r="N26" s="95" t="s">
        <v>0</v>
      </c>
    </row>
    <row r="27" spans="1:14" ht="15.75">
      <c r="A27" s="56" t="s">
        <v>51</v>
      </c>
      <c r="B27" s="93" t="s">
        <v>50</v>
      </c>
      <c r="C27" s="97">
        <v>11060.2</v>
      </c>
      <c r="D27" s="97">
        <v>16820.7</v>
      </c>
      <c r="E27" s="97">
        <v>16814.400000000001</v>
      </c>
      <c r="F27" s="97">
        <v>6.3</v>
      </c>
      <c r="G27" s="97">
        <v>1103.9000000000001</v>
      </c>
      <c r="H27" s="97">
        <v>1103.9000000000001</v>
      </c>
      <c r="I27" s="97">
        <v>0</v>
      </c>
      <c r="J27" s="97">
        <v>-15716.800000000001</v>
      </c>
      <c r="K27" s="97">
        <v>6.5627470913814534</v>
      </c>
      <c r="L27" s="97">
        <v>939.1</v>
      </c>
      <c r="M27" s="97">
        <v>164.80000000000007</v>
      </c>
      <c r="N27" s="97">
        <v>117.54871685656481</v>
      </c>
    </row>
    <row r="28" spans="1:14">
      <c r="A28" s="94" t="s">
        <v>128</v>
      </c>
      <c r="B28" s="96" t="s">
        <v>127</v>
      </c>
      <c r="C28" s="95">
        <v>0</v>
      </c>
      <c r="D28" s="95">
        <v>0.2</v>
      </c>
      <c r="E28" s="95">
        <v>0.2</v>
      </c>
      <c r="F28" s="95">
        <v>0</v>
      </c>
      <c r="G28" s="95">
        <v>0</v>
      </c>
      <c r="H28" s="95">
        <v>0</v>
      </c>
      <c r="I28" s="95">
        <v>0</v>
      </c>
      <c r="J28" s="95">
        <v>-0.2</v>
      </c>
      <c r="K28" s="95">
        <v>0</v>
      </c>
      <c r="L28" s="95">
        <v>0</v>
      </c>
      <c r="M28" s="95">
        <v>0</v>
      </c>
      <c r="N28" s="95" t="s">
        <v>0</v>
      </c>
    </row>
    <row r="29" spans="1:14" ht="15.75">
      <c r="A29" s="56" t="s">
        <v>53</v>
      </c>
      <c r="B29" s="93" t="s">
        <v>52</v>
      </c>
      <c r="C29" s="97">
        <v>441.5</v>
      </c>
      <c r="D29" s="97">
        <v>935</v>
      </c>
      <c r="E29" s="97">
        <v>928.9</v>
      </c>
      <c r="F29" s="97">
        <v>6.1</v>
      </c>
      <c r="G29" s="97">
        <v>28.8</v>
      </c>
      <c r="H29" s="97">
        <v>28.8</v>
      </c>
      <c r="I29" s="97">
        <v>0</v>
      </c>
      <c r="J29" s="97">
        <v>-906.2</v>
      </c>
      <c r="K29" s="97">
        <v>3.0802139037433158</v>
      </c>
      <c r="L29" s="97">
        <v>59</v>
      </c>
      <c r="M29" s="97">
        <v>-30.2</v>
      </c>
      <c r="N29" s="97">
        <v>48.813559322033903</v>
      </c>
    </row>
    <row r="30" spans="1:14">
      <c r="A30" s="94" t="s">
        <v>128</v>
      </c>
      <c r="B30" s="96" t="s">
        <v>127</v>
      </c>
      <c r="C30" s="95">
        <v>0.1</v>
      </c>
      <c r="D30" s="95">
        <v>0.1</v>
      </c>
      <c r="E30" s="95">
        <v>0.1</v>
      </c>
      <c r="F30" s="95">
        <v>0</v>
      </c>
      <c r="G30" s="95">
        <v>0</v>
      </c>
      <c r="H30" s="95">
        <v>0</v>
      </c>
      <c r="I30" s="95">
        <v>0</v>
      </c>
      <c r="J30" s="95">
        <v>-0.1</v>
      </c>
      <c r="K30" s="95">
        <v>0</v>
      </c>
      <c r="L30" s="95">
        <v>0</v>
      </c>
      <c r="M30" s="95">
        <v>0</v>
      </c>
      <c r="N30" s="95" t="s">
        <v>0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2025-03-10T08:31:26Z</dcterms:modified>
</cp:coreProperties>
</file>